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1000" activeTab="28"/>
  </bookViews>
  <sheets>
    <sheet name="титульный лист" sheetId="42" r:id="rId1"/>
    <sheet name="х" sheetId="1" state="hidden" r:id="rId2"/>
    <sheet name="Чистый" sheetId="4" state="hidden" r:id="rId3"/>
    <sheet name="1 (2)" sheetId="50" r:id="rId4"/>
    <sheet name="2" sheetId="8" r:id="rId5"/>
    <sheet name="3" sheetId="7" r:id="rId6"/>
    <sheet name="4" sheetId="21" r:id="rId7"/>
    <sheet name="5" sheetId="31" r:id="rId8"/>
    <sheet name="6" sheetId="35" state="hidden" r:id="rId9"/>
    <sheet name="7" sheetId="34" state="hidden" r:id="rId10"/>
    <sheet name="8" sheetId="33" r:id="rId11"/>
    <sheet name="9" sheetId="32" r:id="rId12"/>
    <sheet name="10" sheetId="30" r:id="rId13"/>
    <sheet name="11" sheetId="29" r:id="rId14"/>
    <sheet name="12" sheetId="28" r:id="rId15"/>
    <sheet name="14" sheetId="26" state="hidden" r:id="rId16"/>
    <sheet name="13" sheetId="27" state="hidden" r:id="rId17"/>
    <sheet name="15" sheetId="25" r:id="rId18"/>
    <sheet name="16" sheetId="24" r:id="rId19"/>
    <sheet name="17" sheetId="23" r:id="rId20"/>
    <sheet name="18" sheetId="22" r:id="rId21"/>
    <sheet name="19" sheetId="9" r:id="rId22"/>
    <sheet name="20" sheetId="20" state="hidden" r:id="rId23"/>
    <sheet name="21" sheetId="18" state="hidden" r:id="rId24"/>
    <sheet name="22" sheetId="19" r:id="rId25"/>
    <sheet name="23" sheetId="17" r:id="rId26"/>
    <sheet name="24" sheetId="16" r:id="rId27"/>
    <sheet name="25" sheetId="15" r:id="rId28"/>
    <sheet name="26" sheetId="14" r:id="rId29"/>
    <sheet name="с ценами" sheetId="45" state="hidden" r:id="rId30"/>
    <sheet name="с ценами (2)" sheetId="46" state="hidden" r:id="rId31"/>
    <sheet name="с ценами (3)" sheetId="47" r:id="rId32"/>
    <sheet name="27" sheetId="13" state="hidden" r:id="rId33"/>
    <sheet name="28" sheetId="12" state="hidden" r:id="rId34"/>
    <sheet name="29" sheetId="11" state="hidden" r:id="rId35"/>
    <sheet name="30" sheetId="10" state="hidden" r:id="rId36"/>
    <sheet name="31" sheetId="6" state="hidden" r:id="rId37"/>
    <sheet name="накопительная садик" sheetId="36" state="hidden" r:id="rId38"/>
    <sheet name="накопительная ш 7-11" sheetId="38" state="hidden" r:id="rId39"/>
    <sheet name="накопительная ш с 11 и старше" sheetId="39" state="hidden" r:id="rId40"/>
    <sheet name="литература ш" sheetId="37" state="hidden" r:id="rId41"/>
    <sheet name="Лист3 20д" sheetId="43" state="hidden" r:id="rId42"/>
    <sheet name="Лист3" sheetId="41" state="hidden" r:id="rId43"/>
    <sheet name="литература с" sheetId="40" state="hidden" r:id="rId44"/>
  </sheets>
  <externalReferences>
    <externalReference r:id="rId45"/>
    <externalReference r:id="rId46"/>
  </externalReferences>
  <definedNames>
    <definedName name="_xlnm._FilterDatabase" localSheetId="3" hidden="1">'1 (2)'!$K$7:$K$69</definedName>
    <definedName name="_xlnm._FilterDatabase" localSheetId="12" hidden="1">'10'!$K$7:$K$68</definedName>
    <definedName name="_xlnm._FilterDatabase" localSheetId="13" hidden="1">'11'!$K$7:$K$67</definedName>
    <definedName name="_xlnm._FilterDatabase" localSheetId="14" hidden="1">'12'!$K$7:$K$70</definedName>
    <definedName name="_xlnm._FilterDatabase" localSheetId="16" hidden="1">'13'!$K$7:$K$70</definedName>
    <definedName name="_xlnm._FilterDatabase" localSheetId="15" hidden="1">'14'!$K$7:$K$70</definedName>
    <definedName name="_xlnm._FilterDatabase" localSheetId="17" hidden="1">'15'!$K$7:$K$70</definedName>
    <definedName name="_xlnm._FilterDatabase" localSheetId="18" hidden="1">'16'!$K$7:$K$70</definedName>
    <definedName name="_xlnm._FilterDatabase" localSheetId="19" hidden="1">'17'!$K$7:$K$68</definedName>
    <definedName name="_xlnm._FilterDatabase" localSheetId="20" hidden="1">'18'!$K$7:$K$70</definedName>
    <definedName name="_xlnm._FilterDatabase" localSheetId="21" hidden="1">'19'!$K$7:$K$68</definedName>
    <definedName name="_xlnm._FilterDatabase" localSheetId="4" hidden="1">'2'!$K$7:$K$70</definedName>
    <definedName name="_xlnm._FilterDatabase" localSheetId="22" hidden="1">'20'!$K$7:$K$70</definedName>
    <definedName name="_xlnm._FilterDatabase" localSheetId="23" hidden="1">'21'!$K$7:$K$70</definedName>
    <definedName name="_xlnm._FilterDatabase" localSheetId="24" hidden="1">'22'!$K$7:$K$69</definedName>
    <definedName name="_xlnm._FilterDatabase" localSheetId="25" hidden="1">'23'!$K$7:$K$70</definedName>
    <definedName name="_xlnm._FilterDatabase" localSheetId="26" hidden="1">'24'!$K$7:$K$68</definedName>
    <definedName name="_xlnm._FilterDatabase" localSheetId="27" hidden="1">'25'!$K$7:$K$70</definedName>
    <definedName name="_xlnm._FilterDatabase" localSheetId="28" hidden="1">'26'!$K$7:$K$69</definedName>
    <definedName name="_xlnm._FilterDatabase" localSheetId="32" hidden="1">'27'!$K$7:$K$70</definedName>
    <definedName name="_xlnm._FilterDatabase" localSheetId="33" hidden="1">'28'!$K$7:$K$70</definedName>
    <definedName name="_xlnm._FilterDatabase" localSheetId="34" hidden="1">'29'!$K$7:$K$70</definedName>
    <definedName name="_xlnm._FilterDatabase" localSheetId="5" hidden="1">'3'!$K$7:$K$69</definedName>
    <definedName name="_xlnm._FilterDatabase" localSheetId="35" hidden="1">'30'!$K$7:$K$70</definedName>
    <definedName name="_xlnm._FilterDatabase" localSheetId="36" hidden="1">'31'!$K$7:$K$70</definedName>
    <definedName name="_xlnm._FilterDatabase" localSheetId="6" hidden="1">'4'!$K$7:$K$70</definedName>
    <definedName name="_xlnm._FilterDatabase" localSheetId="7" hidden="1">'5'!$K$7:$K$70</definedName>
    <definedName name="_xlnm._FilterDatabase" localSheetId="8" hidden="1">'6'!$K$7:$K$70</definedName>
    <definedName name="_xlnm._FilterDatabase" localSheetId="9" hidden="1">'7'!$K$7:$K$70</definedName>
    <definedName name="_xlnm._FilterDatabase" localSheetId="10" hidden="1">'8'!$K$7:$K$68</definedName>
    <definedName name="_xlnm._FilterDatabase" localSheetId="11" hidden="1">'9'!$K$7:$K$70</definedName>
    <definedName name="_xlnm._FilterDatabase" localSheetId="29" hidden="1">'с ценами'!$A$2:$K$191</definedName>
    <definedName name="_xlnm._FilterDatabase" localSheetId="30" hidden="1">'с ценами (2)'!$A$2:$K$191</definedName>
    <definedName name="_xlnm._FilterDatabase" localSheetId="31" hidden="1">'с ценами (3)'!$A$2:$K$191</definedName>
    <definedName name="_xlnm._FilterDatabase" localSheetId="2" hidden="1">Чистый!$K$7:$K$70</definedName>
  </definedNames>
  <calcPr calcId="152511"/>
</workbook>
</file>

<file path=xl/calcChain.xml><?xml version="1.0" encoding="utf-8"?>
<calcChain xmlns="http://schemas.openxmlformats.org/spreadsheetml/2006/main">
  <c r="I34" i="30" l="1"/>
  <c r="I20" i="19" l="1"/>
  <c r="I18" i="23"/>
  <c r="I18" i="7"/>
  <c r="I35" i="19"/>
  <c r="I61" i="19" s="1"/>
  <c r="I17" i="29"/>
  <c r="I34" i="33"/>
  <c r="I36" i="21"/>
  <c r="E36" i="15"/>
  <c r="F36" i="15"/>
  <c r="G36" i="15"/>
  <c r="D36" i="15"/>
  <c r="E19" i="15"/>
  <c r="E62" i="15" s="1"/>
  <c r="F19" i="15"/>
  <c r="F62" i="15" s="1"/>
  <c r="G19" i="15"/>
  <c r="G62" i="15" s="1"/>
  <c r="D19" i="15"/>
  <c r="D62" i="15" s="1"/>
  <c r="E34" i="16"/>
  <c r="F34" i="16"/>
  <c r="G34" i="16"/>
  <c r="D34" i="16"/>
  <c r="E18" i="16"/>
  <c r="E60" i="16" s="1"/>
  <c r="F18" i="16"/>
  <c r="G18" i="16"/>
  <c r="G60" i="16" s="1"/>
  <c r="D18" i="16"/>
  <c r="D60" i="16" s="1"/>
  <c r="E36" i="17"/>
  <c r="F36" i="17"/>
  <c r="G36" i="17"/>
  <c r="D36" i="17"/>
  <c r="E19" i="17"/>
  <c r="E62" i="17" s="1"/>
  <c r="F19" i="17"/>
  <c r="F62" i="17" s="1"/>
  <c r="G19" i="17"/>
  <c r="G62" i="17" s="1"/>
  <c r="D19" i="17"/>
  <c r="D62" i="17" s="1"/>
  <c r="F61" i="19"/>
  <c r="E35" i="19"/>
  <c r="F35" i="19"/>
  <c r="G35" i="19"/>
  <c r="D35" i="19"/>
  <c r="E20" i="19"/>
  <c r="E61" i="19" s="1"/>
  <c r="F20" i="19"/>
  <c r="G20" i="19"/>
  <c r="G61" i="19" s="1"/>
  <c r="D20" i="19"/>
  <c r="D61" i="19" s="1"/>
  <c r="E34" i="9"/>
  <c r="F34" i="9"/>
  <c r="G34" i="9"/>
  <c r="D34" i="9"/>
  <c r="E18" i="9"/>
  <c r="E60" i="9" s="1"/>
  <c r="F18" i="9"/>
  <c r="F60" i="9" s="1"/>
  <c r="G18" i="9"/>
  <c r="G60" i="9" s="1"/>
  <c r="D18" i="9"/>
  <c r="D60" i="9" s="1"/>
  <c r="E34" i="23"/>
  <c r="F34" i="23"/>
  <c r="G34" i="23"/>
  <c r="D34" i="23"/>
  <c r="E19" i="24"/>
  <c r="F19" i="24"/>
  <c r="G19" i="24"/>
  <c r="D19" i="24"/>
  <c r="F62" i="31"/>
  <c r="E36" i="31"/>
  <c r="F36" i="31"/>
  <c r="G36" i="31"/>
  <c r="D36" i="31"/>
  <c r="E19" i="21"/>
  <c r="F19" i="21"/>
  <c r="G19" i="21"/>
  <c r="D19" i="21"/>
  <c r="D62" i="21" s="1"/>
  <c r="F35" i="7"/>
  <c r="F61" i="7" s="1"/>
  <c r="G35" i="7"/>
  <c r="G61" i="7" s="1"/>
  <c r="D35" i="7"/>
  <c r="D61" i="7" s="1"/>
  <c r="E36" i="22"/>
  <c r="F36" i="22"/>
  <c r="G36" i="22"/>
  <c r="D36" i="22"/>
  <c r="E19" i="22"/>
  <c r="F19" i="22"/>
  <c r="F62" i="22" s="1"/>
  <c r="G19" i="22"/>
  <c r="G62" i="22" s="1"/>
  <c r="D19" i="22"/>
  <c r="D62" i="22" s="1"/>
  <c r="E18" i="23"/>
  <c r="E60" i="23" s="1"/>
  <c r="F18" i="23"/>
  <c r="G18" i="23"/>
  <c r="G60" i="23" s="1"/>
  <c r="D18" i="23"/>
  <c r="D60" i="23" s="1"/>
  <c r="E36" i="24"/>
  <c r="F36" i="24"/>
  <c r="G36" i="24"/>
  <c r="D36" i="24"/>
  <c r="E34" i="30"/>
  <c r="F34" i="30"/>
  <c r="G34" i="30"/>
  <c r="D34" i="30"/>
  <c r="E36" i="25"/>
  <c r="F36" i="25"/>
  <c r="G36" i="25"/>
  <c r="D36" i="25"/>
  <c r="E19" i="25"/>
  <c r="E62" i="25" s="1"/>
  <c r="F19" i="25"/>
  <c r="F62" i="25" s="1"/>
  <c r="G19" i="25"/>
  <c r="G62" i="25" s="1"/>
  <c r="D19" i="25"/>
  <c r="D62" i="25" s="1"/>
  <c r="E33" i="29"/>
  <c r="F33" i="29"/>
  <c r="G33" i="29"/>
  <c r="D33" i="29"/>
  <c r="E17" i="29"/>
  <c r="F17" i="29"/>
  <c r="G17" i="29"/>
  <c r="D17" i="29"/>
  <c r="E18" i="30"/>
  <c r="E60" i="30" s="1"/>
  <c r="F18" i="30"/>
  <c r="F60" i="30" s="1"/>
  <c r="G18" i="30"/>
  <c r="G60" i="30" s="1"/>
  <c r="D18" i="30"/>
  <c r="D60" i="30" s="1"/>
  <c r="F36" i="21"/>
  <c r="G36" i="21"/>
  <c r="D36" i="21"/>
  <c r="E36" i="32"/>
  <c r="F36" i="32"/>
  <c r="G36" i="32"/>
  <c r="D36" i="32"/>
  <c r="E19" i="32"/>
  <c r="E62" i="32" s="1"/>
  <c r="F19" i="32"/>
  <c r="F62" i="32" s="1"/>
  <c r="G19" i="32"/>
  <c r="G62" i="32" s="1"/>
  <c r="D19" i="32"/>
  <c r="D62" i="32" s="1"/>
  <c r="E19" i="31"/>
  <c r="E62" i="31" s="1"/>
  <c r="F19" i="31"/>
  <c r="G19" i="31"/>
  <c r="D19" i="31"/>
  <c r="E34" i="33"/>
  <c r="F34" i="33"/>
  <c r="G34" i="33"/>
  <c r="D34" i="33"/>
  <c r="E19" i="33"/>
  <c r="E60" i="33" s="1"/>
  <c r="F19" i="33"/>
  <c r="F60" i="33" s="1"/>
  <c r="G19" i="33"/>
  <c r="G60" i="33" s="1"/>
  <c r="D19" i="33"/>
  <c r="D60" i="33" s="1"/>
  <c r="E33" i="21"/>
  <c r="E36" i="21" s="1"/>
  <c r="E62" i="21" s="1"/>
  <c r="E32" i="7"/>
  <c r="E35" i="7" s="1"/>
  <c r="E61" i="7" s="1"/>
  <c r="IB300" i="50"/>
  <c r="IB299" i="50"/>
  <c r="IB298" i="50"/>
  <c r="IB297" i="50"/>
  <c r="IB296" i="50"/>
  <c r="IB295" i="50"/>
  <c r="IB294" i="50"/>
  <c r="IB293" i="50"/>
  <c r="IB292" i="50"/>
  <c r="IB291" i="50"/>
  <c r="IB290" i="50"/>
  <c r="IB289" i="50"/>
  <c r="IB288" i="50"/>
  <c r="IB287" i="50"/>
  <c r="IB286" i="50"/>
  <c r="IB285" i="50"/>
  <c r="IB284" i="50"/>
  <c r="IB283" i="50"/>
  <c r="IB282" i="50"/>
  <c r="IB281" i="50"/>
  <c r="IB280" i="50"/>
  <c r="IB279" i="50"/>
  <c r="IB278" i="50"/>
  <c r="IB277" i="50"/>
  <c r="IB276" i="50"/>
  <c r="IB275" i="50"/>
  <c r="IB274" i="50"/>
  <c r="IB273" i="50"/>
  <c r="IB272" i="50"/>
  <c r="IB271" i="50"/>
  <c r="IB270" i="50"/>
  <c r="IB269" i="50"/>
  <c r="IB268" i="50"/>
  <c r="IB267" i="50"/>
  <c r="IB266" i="50"/>
  <c r="IB265" i="50"/>
  <c r="IB264" i="50"/>
  <c r="IB263" i="50"/>
  <c r="IB262" i="50"/>
  <c r="IB261" i="50"/>
  <c r="IB260" i="50"/>
  <c r="IB259" i="50"/>
  <c r="IB258" i="50"/>
  <c r="IB257" i="50"/>
  <c r="IB256" i="50"/>
  <c r="IB255" i="50"/>
  <c r="IB254" i="50"/>
  <c r="IB253" i="50"/>
  <c r="IB252" i="50"/>
  <c r="IB251" i="50"/>
  <c r="IB250" i="50"/>
  <c r="IB249" i="50"/>
  <c r="IB248" i="50"/>
  <c r="IB247" i="50"/>
  <c r="IB246" i="50"/>
  <c r="IB245" i="50"/>
  <c r="IB244" i="50"/>
  <c r="IB243" i="50"/>
  <c r="IB242" i="50"/>
  <c r="IB241" i="50"/>
  <c r="IB240" i="50"/>
  <c r="IB239" i="50"/>
  <c r="IB238" i="50"/>
  <c r="IB237" i="50"/>
  <c r="IB236" i="50"/>
  <c r="IB235" i="50"/>
  <c r="IB234" i="50"/>
  <c r="IB233" i="50"/>
  <c r="IB232" i="50"/>
  <c r="IB231" i="50"/>
  <c r="IB230" i="50"/>
  <c r="IB229" i="50"/>
  <c r="IB228" i="50"/>
  <c r="IB227" i="50"/>
  <c r="IB226" i="50"/>
  <c r="IB225" i="50"/>
  <c r="IB224" i="50"/>
  <c r="IB223" i="50"/>
  <c r="IB222" i="50"/>
  <c r="IB221" i="50"/>
  <c r="IB220" i="50"/>
  <c r="IB219" i="50"/>
  <c r="IB218" i="50"/>
  <c r="IB217" i="50"/>
  <c r="IB216" i="50"/>
  <c r="IB215" i="50"/>
  <c r="IB214" i="50"/>
  <c r="IB213" i="50"/>
  <c r="IB212" i="50"/>
  <c r="IB211" i="50"/>
  <c r="IB210" i="50"/>
  <c r="IB209" i="50"/>
  <c r="IB208" i="50"/>
  <c r="IB207" i="50"/>
  <c r="IB206" i="50"/>
  <c r="IB205" i="50"/>
  <c r="IB204" i="50"/>
  <c r="IB203" i="50"/>
  <c r="IB202" i="50"/>
  <c r="IB201" i="50"/>
  <c r="IB200" i="50"/>
  <c r="IB199" i="50"/>
  <c r="IB198" i="50"/>
  <c r="IB197" i="50"/>
  <c r="IB196" i="50"/>
  <c r="IB195" i="50"/>
  <c r="IB194" i="50"/>
  <c r="IB193" i="50"/>
  <c r="IB192" i="50"/>
  <c r="IB191" i="50"/>
  <c r="IB190" i="50"/>
  <c r="IB189" i="50"/>
  <c r="IB188" i="50"/>
  <c r="IB187" i="50"/>
  <c r="IB186" i="50"/>
  <c r="IB185" i="50"/>
  <c r="IB184" i="50"/>
  <c r="IB183" i="50"/>
  <c r="IB182" i="50"/>
  <c r="IB181" i="50"/>
  <c r="IB180" i="50"/>
  <c r="IB179" i="50"/>
  <c r="IB178" i="50"/>
  <c r="IB177" i="50"/>
  <c r="IB176" i="50"/>
  <c r="IB175" i="50"/>
  <c r="IB174" i="50"/>
  <c r="IB173" i="50"/>
  <c r="IB172" i="50"/>
  <c r="IB171" i="50"/>
  <c r="IB170" i="50"/>
  <c r="IB169" i="50"/>
  <c r="IB168" i="50"/>
  <c r="IB167" i="50"/>
  <c r="IB166" i="50"/>
  <c r="IB165" i="50"/>
  <c r="IB164" i="50"/>
  <c r="IB163" i="50"/>
  <c r="IB162" i="50"/>
  <c r="IB161" i="50"/>
  <c r="IB160" i="50"/>
  <c r="IB159" i="50"/>
  <c r="IB158" i="50"/>
  <c r="IB157" i="50"/>
  <c r="IB156" i="50"/>
  <c r="IB155" i="50"/>
  <c r="IB154" i="50"/>
  <c r="IB153" i="50"/>
  <c r="IB152" i="50"/>
  <c r="IB151" i="50"/>
  <c r="IB150" i="50"/>
  <c r="IB149" i="50"/>
  <c r="IB148" i="50"/>
  <c r="IB147" i="50"/>
  <c r="IB146" i="50"/>
  <c r="IB145" i="50"/>
  <c r="IB144" i="50"/>
  <c r="IB143" i="50"/>
  <c r="IB142" i="50"/>
  <c r="IB141" i="50"/>
  <c r="IB140" i="50"/>
  <c r="IB139" i="50"/>
  <c r="IB138" i="50"/>
  <c r="IB137" i="50"/>
  <c r="IB136" i="50"/>
  <c r="IB135" i="50"/>
  <c r="IB134" i="50"/>
  <c r="IB133" i="50"/>
  <c r="IB132" i="50"/>
  <c r="IB131" i="50"/>
  <c r="IB130" i="50"/>
  <c r="IB129" i="50"/>
  <c r="IB128" i="50"/>
  <c r="IB127" i="50"/>
  <c r="IB126" i="50"/>
  <c r="IB125" i="50"/>
  <c r="IB124" i="50"/>
  <c r="IB123" i="50"/>
  <c r="IB122" i="50"/>
  <c r="IB121" i="50"/>
  <c r="IB120" i="50"/>
  <c r="IB119" i="50"/>
  <c r="IB118" i="50"/>
  <c r="IB117" i="50"/>
  <c r="IB116" i="50"/>
  <c r="IB115" i="50"/>
  <c r="IB114" i="50"/>
  <c r="IB113" i="50"/>
  <c r="IB112" i="50"/>
  <c r="IB111" i="50"/>
  <c r="IB110" i="50"/>
  <c r="IB109" i="50"/>
  <c r="IB108" i="50"/>
  <c r="IB107" i="50"/>
  <c r="IB106" i="50"/>
  <c r="IB105" i="50"/>
  <c r="IB104" i="50"/>
  <c r="IB103" i="50"/>
  <c r="IB102" i="50"/>
  <c r="IB101" i="50"/>
  <c r="IB100" i="50"/>
  <c r="IB99" i="50"/>
  <c r="IB98" i="50"/>
  <c r="IB97" i="50"/>
  <c r="IB96" i="50"/>
  <c r="IB95" i="50"/>
  <c r="IB94" i="50"/>
  <c r="IB93" i="50"/>
  <c r="IB92" i="50"/>
  <c r="IB91" i="50"/>
  <c r="IB90" i="50"/>
  <c r="IB89" i="50"/>
  <c r="IB88" i="50"/>
  <c r="IB87" i="50"/>
  <c r="IB86" i="50"/>
  <c r="IB85" i="50"/>
  <c r="IB84" i="50"/>
  <c r="IB83" i="50"/>
  <c r="IB82" i="50"/>
  <c r="IB81" i="50"/>
  <c r="IB80" i="50"/>
  <c r="IB79" i="50"/>
  <c r="IB78" i="50"/>
  <c r="IB77" i="50"/>
  <c r="IB76" i="50"/>
  <c r="IB75" i="50"/>
  <c r="IB74" i="50"/>
  <c r="IB73" i="50"/>
  <c r="IB72" i="50"/>
  <c r="IB71" i="50"/>
  <c r="IB70" i="50"/>
  <c r="IB69" i="50"/>
  <c r="K69" i="50"/>
  <c r="IB68" i="50"/>
  <c r="K68" i="50"/>
  <c r="IB67" i="50"/>
  <c r="K67" i="50"/>
  <c r="IB66" i="50"/>
  <c r="K66" i="50"/>
  <c r="IB65" i="50"/>
  <c r="K65" i="50"/>
  <c r="IB64" i="50"/>
  <c r="K64" i="50"/>
  <c r="IB63" i="50"/>
  <c r="K63" i="50"/>
  <c r="IB62" i="50"/>
  <c r="K62" i="50"/>
  <c r="IB61" i="50"/>
  <c r="K61" i="50"/>
  <c r="IB60" i="50"/>
  <c r="K60" i="50"/>
  <c r="IB59" i="50"/>
  <c r="K59" i="50"/>
  <c r="IB58" i="50"/>
  <c r="P58" i="50"/>
  <c r="O58" i="50"/>
  <c r="N58" i="50"/>
  <c r="M58" i="50"/>
  <c r="K58" i="50"/>
  <c r="I58" i="50"/>
  <c r="IB57" i="50"/>
  <c r="P57" i="50"/>
  <c r="O57" i="50"/>
  <c r="N57" i="50"/>
  <c r="M57" i="50"/>
  <c r="K57" i="50"/>
  <c r="I57" i="50"/>
  <c r="IB56" i="50"/>
  <c r="P56" i="50"/>
  <c r="O56" i="50"/>
  <c r="N56" i="50"/>
  <c r="M56" i="50"/>
  <c r="K56" i="50"/>
  <c r="I56" i="50"/>
  <c r="IB55" i="50"/>
  <c r="K55" i="50"/>
  <c r="IB54" i="50"/>
  <c r="K54" i="50"/>
  <c r="IB53" i="50"/>
  <c r="K53" i="50"/>
  <c r="IB52" i="50"/>
  <c r="P52" i="50"/>
  <c r="O52" i="50"/>
  <c r="N52" i="50"/>
  <c r="M52" i="50"/>
  <c r="K52" i="50"/>
  <c r="I52" i="50"/>
  <c r="IB51" i="50"/>
  <c r="P51" i="50"/>
  <c r="O51" i="50"/>
  <c r="N51" i="50"/>
  <c r="M51" i="50"/>
  <c r="K51" i="50"/>
  <c r="I51" i="50"/>
  <c r="IB50" i="50"/>
  <c r="P50" i="50"/>
  <c r="O50" i="50"/>
  <c r="N50" i="50"/>
  <c r="M50" i="50"/>
  <c r="K50" i="50"/>
  <c r="I50" i="50"/>
  <c r="IB49" i="50"/>
  <c r="P49" i="50"/>
  <c r="O49" i="50"/>
  <c r="N49" i="50"/>
  <c r="M49" i="50"/>
  <c r="K49" i="50"/>
  <c r="I49" i="50"/>
  <c r="IB48" i="50"/>
  <c r="P48" i="50"/>
  <c r="O48" i="50"/>
  <c r="N48" i="50"/>
  <c r="M48" i="50"/>
  <c r="K48" i="50"/>
  <c r="I48" i="50"/>
  <c r="IB47" i="50"/>
  <c r="P47" i="50"/>
  <c r="O47" i="50"/>
  <c r="N47" i="50"/>
  <c r="M47" i="50"/>
  <c r="K47" i="50"/>
  <c r="I47" i="50"/>
  <c r="IB46" i="50"/>
  <c r="P46" i="50"/>
  <c r="O46" i="50"/>
  <c r="N46" i="50"/>
  <c r="M46" i="50"/>
  <c r="K46" i="50"/>
  <c r="I46" i="50"/>
  <c r="IB45" i="50"/>
  <c r="K45" i="50"/>
  <c r="IB44" i="50"/>
  <c r="K44" i="50"/>
  <c r="IB43" i="50"/>
  <c r="K43" i="50"/>
  <c r="IB42" i="50"/>
  <c r="P42" i="50"/>
  <c r="O42" i="50"/>
  <c r="N42" i="50"/>
  <c r="M42" i="50"/>
  <c r="K42" i="50"/>
  <c r="I42" i="50"/>
  <c r="IB41" i="50"/>
  <c r="P41" i="50"/>
  <c r="O41" i="50"/>
  <c r="N41" i="50"/>
  <c r="M41" i="50"/>
  <c r="K41" i="50"/>
  <c r="I41" i="50"/>
  <c r="IB40" i="50"/>
  <c r="P40" i="50"/>
  <c r="O40" i="50"/>
  <c r="N40" i="50"/>
  <c r="M40" i="50"/>
  <c r="K40" i="50"/>
  <c r="I40" i="50"/>
  <c r="IB39" i="50"/>
  <c r="P39" i="50"/>
  <c r="O39" i="50"/>
  <c r="N39" i="50"/>
  <c r="M39" i="50"/>
  <c r="K39" i="50"/>
  <c r="I39" i="50"/>
  <c r="IB38" i="50"/>
  <c r="P38" i="50"/>
  <c r="O38" i="50"/>
  <c r="N38" i="50"/>
  <c r="M38" i="50"/>
  <c r="K38" i="50"/>
  <c r="I38" i="50"/>
  <c r="IB37" i="50"/>
  <c r="K37" i="50"/>
  <c r="IB36" i="50"/>
  <c r="K36" i="50"/>
  <c r="IB35" i="50"/>
  <c r="K35" i="50"/>
  <c r="IB34" i="50"/>
  <c r="P34" i="50"/>
  <c r="O34" i="50"/>
  <c r="N34" i="50"/>
  <c r="M34" i="50"/>
  <c r="K34" i="50"/>
  <c r="I34" i="50"/>
  <c r="IB33" i="50"/>
  <c r="P33" i="50"/>
  <c r="O33" i="50"/>
  <c r="N33" i="50"/>
  <c r="M33" i="50"/>
  <c r="K33" i="50"/>
  <c r="I33" i="50"/>
  <c r="IB32" i="50"/>
  <c r="K32" i="50"/>
  <c r="P32" i="50"/>
  <c r="O32" i="50"/>
  <c r="N32" i="50"/>
  <c r="M32" i="50"/>
  <c r="IB31" i="50"/>
  <c r="P31" i="50"/>
  <c r="O31" i="50"/>
  <c r="N31" i="50"/>
  <c r="M31" i="50"/>
  <c r="K31" i="50"/>
  <c r="IB30" i="50"/>
  <c r="P30" i="50"/>
  <c r="O30" i="50"/>
  <c r="N30" i="50"/>
  <c r="M30" i="50"/>
  <c r="K30" i="50"/>
  <c r="IB29" i="50"/>
  <c r="P29" i="50"/>
  <c r="O29" i="50"/>
  <c r="N29" i="50"/>
  <c r="M29" i="50"/>
  <c r="K29" i="50"/>
  <c r="IB28" i="50"/>
  <c r="P28" i="50"/>
  <c r="O28" i="50"/>
  <c r="N28" i="50"/>
  <c r="M28" i="50"/>
  <c r="K28" i="50"/>
  <c r="I28" i="50"/>
  <c r="IB27" i="50"/>
  <c r="P27" i="50"/>
  <c r="O27" i="50"/>
  <c r="N27" i="50"/>
  <c r="M27" i="50"/>
  <c r="K27" i="50"/>
  <c r="I27" i="50"/>
  <c r="IB26" i="50"/>
  <c r="K26" i="50"/>
  <c r="IB25" i="50"/>
  <c r="K25" i="50"/>
  <c r="IB24" i="50"/>
  <c r="K24" i="50"/>
  <c r="IB23" i="50"/>
  <c r="P23" i="50"/>
  <c r="O23" i="50"/>
  <c r="N23" i="50"/>
  <c r="M23" i="50"/>
  <c r="K23" i="50"/>
  <c r="I23" i="50"/>
  <c r="IB22" i="50"/>
  <c r="P22" i="50"/>
  <c r="O22" i="50"/>
  <c r="N22" i="50"/>
  <c r="M22" i="50"/>
  <c r="K22" i="50"/>
  <c r="I22" i="50"/>
  <c r="IB21" i="50"/>
  <c r="P21" i="50"/>
  <c r="O21" i="50"/>
  <c r="N21" i="50"/>
  <c r="M21" i="50"/>
  <c r="K21" i="50"/>
  <c r="I21" i="50"/>
  <c r="IB20" i="50"/>
  <c r="K20" i="50"/>
  <c r="IB19" i="50"/>
  <c r="K19" i="50"/>
  <c r="IB18" i="50"/>
  <c r="K18" i="50"/>
  <c r="IB17" i="50"/>
  <c r="P17" i="50"/>
  <c r="O17" i="50"/>
  <c r="N17" i="50"/>
  <c r="M17" i="50"/>
  <c r="K17" i="50"/>
  <c r="IB16" i="50"/>
  <c r="P16" i="50"/>
  <c r="O16" i="50"/>
  <c r="N16" i="50"/>
  <c r="M16" i="50"/>
  <c r="K16" i="50"/>
  <c r="IB15" i="50"/>
  <c r="P15" i="50"/>
  <c r="O15" i="50"/>
  <c r="N15" i="50"/>
  <c r="M15" i="50"/>
  <c r="K15" i="50"/>
  <c r="IB14" i="50"/>
  <c r="P14" i="50"/>
  <c r="O14" i="50"/>
  <c r="N14" i="50"/>
  <c r="M14" i="50"/>
  <c r="K14" i="50"/>
  <c r="IB13" i="50"/>
  <c r="P13" i="50"/>
  <c r="O13" i="50"/>
  <c r="N13" i="50"/>
  <c r="M13" i="50"/>
  <c r="K13" i="50"/>
  <c r="IB12" i="50"/>
  <c r="P12" i="50"/>
  <c r="O12" i="50"/>
  <c r="N12" i="50"/>
  <c r="M12" i="50"/>
  <c r="K12" i="50"/>
  <c r="I12" i="50"/>
  <c r="IB11" i="50"/>
  <c r="K11" i="50"/>
  <c r="IB10" i="50"/>
  <c r="K10" i="50"/>
  <c r="IB9" i="50"/>
  <c r="K9" i="50"/>
  <c r="IB8" i="50"/>
  <c r="K8" i="50"/>
  <c r="IB7" i="50"/>
  <c r="IB6" i="50"/>
  <c r="IA6" i="50"/>
  <c r="E6" i="50"/>
  <c r="D6" i="50"/>
  <c r="P16" i="19"/>
  <c r="O16" i="19"/>
  <c r="M16" i="19"/>
  <c r="O59" i="50" l="1"/>
  <c r="D62" i="31"/>
  <c r="F60" i="16"/>
  <c r="M24" i="50"/>
  <c r="I24" i="50"/>
  <c r="G62" i="31"/>
  <c r="F62" i="21"/>
  <c r="I59" i="50"/>
  <c r="G62" i="21"/>
  <c r="F62" i="24"/>
  <c r="F60" i="23"/>
  <c r="M18" i="50"/>
  <c r="I35" i="50"/>
  <c r="M43" i="50"/>
  <c r="P53" i="50"/>
  <c r="M59" i="50"/>
  <c r="N18" i="50"/>
  <c r="O43" i="50"/>
  <c r="N53" i="50"/>
  <c r="E62" i="24"/>
  <c r="E62" i="22"/>
  <c r="D62" i="24"/>
  <c r="G62" i="24"/>
  <c r="D59" i="29"/>
  <c r="F59" i="29"/>
  <c r="G59" i="29"/>
  <c r="E59" i="29"/>
  <c r="I43" i="50"/>
  <c r="N24" i="50"/>
  <c r="P24" i="50"/>
  <c r="O24" i="50"/>
  <c r="N43" i="50"/>
  <c r="P43" i="50"/>
  <c r="M53" i="50"/>
  <c r="O53" i="50"/>
  <c r="I53" i="50"/>
  <c r="I61" i="50" s="1"/>
  <c r="N59" i="50"/>
  <c r="P59" i="50"/>
  <c r="O18" i="50"/>
  <c r="O35" i="50"/>
  <c r="M35" i="50"/>
  <c r="P18" i="50"/>
  <c r="P35" i="50"/>
  <c r="N35" i="50"/>
  <c r="N61" i="50" l="1"/>
  <c r="M61" i="50"/>
  <c r="O61" i="50"/>
  <c r="P61" i="50"/>
  <c r="H60" i="6"/>
  <c r="H54" i="6"/>
  <c r="H44" i="6"/>
  <c r="H36" i="6"/>
  <c r="H25" i="6"/>
  <c r="H19" i="6"/>
  <c r="H62" i="6" l="1"/>
  <c r="BG15" i="39"/>
  <c r="BB15" i="39"/>
  <c r="AW15" i="39"/>
  <c r="AR15" i="39"/>
  <c r="BJ15" i="39"/>
  <c r="BI15" i="39"/>
  <c r="BH15" i="39"/>
  <c r="AU15" i="39"/>
  <c r="AZ15" i="39"/>
  <c r="BE15" i="39"/>
  <c r="AT15" i="39"/>
  <c r="BC15" i="39"/>
  <c r="BD15" i="39"/>
  <c r="AY15" i="39"/>
  <c r="AX15" i="39"/>
  <c r="AS15" i="39"/>
  <c r="BJ23" i="39"/>
  <c r="AZ23" i="39"/>
  <c r="BH20" i="39"/>
  <c r="BC20" i="39"/>
  <c r="AX20" i="39"/>
  <c r="AS20" i="39"/>
  <c r="BJ18" i="39"/>
  <c r="BH18" i="39"/>
  <c r="BE18" i="39"/>
  <c r="BC18" i="39"/>
  <c r="AZ18" i="39"/>
  <c r="AX18" i="39"/>
  <c r="AU18" i="39"/>
  <c r="AS18" i="39"/>
  <c r="BH16" i="39"/>
  <c r="BC16" i="39"/>
  <c r="AX16" i="39"/>
  <c r="AS16" i="39"/>
  <c r="BK12" i="39"/>
  <c r="BJ12" i="39"/>
  <c r="BI12" i="39"/>
  <c r="BH12" i="39"/>
  <c r="BG12" i="39"/>
  <c r="BF12" i="39"/>
  <c r="BE12" i="39"/>
  <c r="BC12" i="39"/>
  <c r="BB12" i="39"/>
  <c r="BA12" i="39"/>
  <c r="AZ12" i="39"/>
  <c r="AY12" i="39"/>
  <c r="AX12" i="39"/>
  <c r="AW12" i="39"/>
  <c r="AV12" i="39"/>
  <c r="AU12" i="39"/>
  <c r="AT12" i="39"/>
  <c r="AS12" i="39"/>
  <c r="AR12" i="39"/>
  <c r="AZ13" i="39"/>
  <c r="BG10" i="39"/>
  <c r="BE10" i="39"/>
  <c r="BA10" i="39"/>
  <c r="AY10" i="39"/>
  <c r="AW10" i="39"/>
  <c r="AS10" i="39"/>
  <c r="AR10" i="39"/>
  <c r="BK8" i="39"/>
  <c r="BI8" i="39"/>
  <c r="BH8" i="39"/>
  <c r="BG8" i="39"/>
  <c r="AX5" i="39"/>
  <c r="BF8" i="39"/>
  <c r="BE8" i="39"/>
  <c r="BD8" i="39"/>
  <c r="BC8" i="39"/>
  <c r="BB8" i="39"/>
  <c r="BA8" i="39"/>
  <c r="AZ8" i="39"/>
  <c r="AY8" i="39"/>
  <c r="AX8" i="39"/>
  <c r="AW8" i="39"/>
  <c r="AV8" i="39"/>
  <c r="AU8" i="39"/>
  <c r="AT8" i="39"/>
  <c r="AR8" i="39"/>
  <c r="AQ16" i="39" l="1"/>
  <c r="AQ10" i="39"/>
  <c r="BX26" i="39"/>
  <c r="E34" i="43" l="1"/>
  <c r="D34" i="43"/>
  <c r="C34" i="43"/>
  <c r="B34" i="43"/>
  <c r="E33" i="43"/>
  <c r="D33" i="43"/>
  <c r="C33" i="43"/>
  <c r="B33" i="43"/>
  <c r="E32" i="43"/>
  <c r="D32" i="43"/>
  <c r="C32" i="43"/>
  <c r="B32" i="43"/>
  <c r="E31" i="43"/>
  <c r="D31" i="43"/>
  <c r="C31" i="43"/>
  <c r="B31" i="43"/>
  <c r="E29" i="43"/>
  <c r="D29" i="43"/>
  <c r="C29" i="43"/>
  <c r="B29" i="43"/>
  <c r="E28" i="43"/>
  <c r="D28" i="43"/>
  <c r="C28" i="43"/>
  <c r="B28" i="43"/>
  <c r="E27" i="43"/>
  <c r="D27" i="43"/>
  <c r="C27" i="43"/>
  <c r="B27" i="43"/>
  <c r="E26" i="43"/>
  <c r="D26" i="43"/>
  <c r="C26" i="43"/>
  <c r="B26" i="43"/>
  <c r="E25" i="43"/>
  <c r="D25" i="43"/>
  <c r="C25" i="43"/>
  <c r="B25" i="43"/>
  <c r="E24" i="43"/>
  <c r="D24" i="43"/>
  <c r="C24" i="43"/>
  <c r="B24" i="43"/>
  <c r="E22" i="43"/>
  <c r="D22" i="43"/>
  <c r="C22" i="43"/>
  <c r="B22" i="43"/>
  <c r="E21" i="43"/>
  <c r="D21" i="43"/>
  <c r="C21" i="43"/>
  <c r="B21" i="43"/>
  <c r="E20" i="43"/>
  <c r="D20" i="43"/>
  <c r="C20" i="43"/>
  <c r="B20" i="43"/>
  <c r="E19" i="43"/>
  <c r="D19" i="43"/>
  <c r="C19" i="43"/>
  <c r="B19" i="43"/>
  <c r="E18" i="43"/>
  <c r="D18" i="43"/>
  <c r="C18" i="43"/>
  <c r="B18" i="43"/>
  <c r="E17" i="43"/>
  <c r="D17" i="43"/>
  <c r="C17" i="43"/>
  <c r="B17" i="43"/>
  <c r="E15" i="43"/>
  <c r="D15" i="43"/>
  <c r="C15" i="43"/>
  <c r="B15" i="43"/>
  <c r="E14" i="43"/>
  <c r="D14" i="43"/>
  <c r="C14" i="43"/>
  <c r="B14" i="43"/>
  <c r="E13" i="43"/>
  <c r="D13" i="43"/>
  <c r="C13" i="43"/>
  <c r="B13" i="43"/>
  <c r="E12" i="43"/>
  <c r="D12" i="43"/>
  <c r="C12" i="43"/>
  <c r="B12" i="43"/>
  <c r="E11" i="43"/>
  <c r="D11" i="43"/>
  <c r="C11" i="43"/>
  <c r="B11" i="43"/>
  <c r="E10" i="43"/>
  <c r="D10" i="43"/>
  <c r="C10" i="43"/>
  <c r="B10" i="43"/>
  <c r="E8" i="43"/>
  <c r="D8" i="43"/>
  <c r="C8" i="43"/>
  <c r="B8" i="43"/>
  <c r="E7" i="43"/>
  <c r="D7" i="43"/>
  <c r="C7" i="43"/>
  <c r="B7" i="43"/>
  <c r="E6" i="43"/>
  <c r="D6" i="43"/>
  <c r="C6" i="43"/>
  <c r="B6" i="43"/>
  <c r="E5" i="43"/>
  <c r="D5" i="43"/>
  <c r="C5" i="43"/>
  <c r="B5" i="43"/>
  <c r="E4" i="43"/>
  <c r="D4" i="43"/>
  <c r="C4" i="43"/>
  <c r="B4" i="43"/>
  <c r="E34" i="41"/>
  <c r="D34" i="41"/>
  <c r="C34" i="41"/>
  <c r="B34" i="41"/>
  <c r="B33" i="41"/>
  <c r="E33" i="41"/>
  <c r="D33" i="41"/>
  <c r="C33" i="41"/>
  <c r="E32" i="41"/>
  <c r="D32" i="41"/>
  <c r="C32" i="41"/>
  <c r="B32" i="41"/>
  <c r="E31" i="41"/>
  <c r="D31" i="41"/>
  <c r="C31" i="41"/>
  <c r="B31" i="41"/>
  <c r="E30" i="41"/>
  <c r="D30" i="41"/>
  <c r="C30" i="41"/>
  <c r="B30" i="41"/>
  <c r="B29" i="41"/>
  <c r="E29" i="41"/>
  <c r="D29" i="41"/>
  <c r="C29" i="41"/>
  <c r="B28" i="41"/>
  <c r="E28" i="41"/>
  <c r="D28" i="41"/>
  <c r="C28" i="41"/>
  <c r="E27" i="41"/>
  <c r="D27" i="41"/>
  <c r="C27" i="41"/>
  <c r="B27" i="41"/>
  <c r="E26" i="41"/>
  <c r="D26" i="41"/>
  <c r="C26" i="41"/>
  <c r="B26" i="41"/>
  <c r="E25" i="41"/>
  <c r="D25" i="41"/>
  <c r="C25" i="41"/>
  <c r="B25" i="41"/>
  <c r="E24" i="41"/>
  <c r="D24" i="41"/>
  <c r="C24" i="41"/>
  <c r="B24" i="41"/>
  <c r="E23" i="41"/>
  <c r="D23" i="41"/>
  <c r="C23" i="41"/>
  <c r="B23" i="41"/>
  <c r="E22" i="41"/>
  <c r="D22" i="41"/>
  <c r="C22" i="41"/>
  <c r="B22" i="41"/>
  <c r="E21" i="41"/>
  <c r="D21" i="41"/>
  <c r="C21" i="41"/>
  <c r="B21" i="41"/>
  <c r="E20" i="41"/>
  <c r="B20" i="41"/>
  <c r="D20" i="41"/>
  <c r="C20" i="41"/>
  <c r="E19" i="41"/>
  <c r="D19" i="41"/>
  <c r="C19" i="41"/>
  <c r="B19" i="41"/>
  <c r="E18" i="41"/>
  <c r="D18" i="41"/>
  <c r="C18" i="41"/>
  <c r="B18" i="41"/>
  <c r="E35" i="43" l="1"/>
  <c r="BC37" i="39" s="1"/>
  <c r="B35" i="43"/>
  <c r="AP37" i="39" s="1"/>
  <c r="D35" i="43"/>
  <c r="C35" i="43"/>
  <c r="AT37" i="39" s="1"/>
  <c r="AQ27" i="39"/>
  <c r="AQ26" i="39"/>
  <c r="AQ25" i="39"/>
  <c r="AQ22" i="39"/>
  <c r="AQ21" i="39"/>
  <c r="AQ20" i="39"/>
  <c r="AQ19" i="39"/>
  <c r="AQ18" i="39"/>
  <c r="AQ15" i="39"/>
  <c r="AQ14" i="39"/>
  <c r="AQ13" i="39"/>
  <c r="AQ11" i="39"/>
  <c r="AQ9" i="39"/>
  <c r="AQ8" i="39"/>
  <c r="AQ7" i="39"/>
  <c r="B36" i="43" l="1"/>
  <c r="AY37" i="39"/>
  <c r="C36" i="43"/>
  <c r="D36" i="43"/>
  <c r="C4" i="41"/>
  <c r="D4" i="41"/>
  <c r="E4" i="41"/>
  <c r="C5" i="41"/>
  <c r="D5" i="41"/>
  <c r="E5" i="41"/>
  <c r="C6" i="41"/>
  <c r="D6" i="41"/>
  <c r="E6" i="41"/>
  <c r="C7" i="41"/>
  <c r="D7" i="41"/>
  <c r="E7" i="41"/>
  <c r="C8" i="41"/>
  <c r="D8" i="41"/>
  <c r="E8" i="41"/>
  <c r="C9" i="41"/>
  <c r="D9" i="41"/>
  <c r="E9" i="41"/>
  <c r="C10" i="41"/>
  <c r="D10" i="41"/>
  <c r="E10" i="41"/>
  <c r="C11" i="41"/>
  <c r="D11" i="41"/>
  <c r="E11" i="41"/>
  <c r="C12" i="41"/>
  <c r="D12" i="41"/>
  <c r="E12" i="41"/>
  <c r="C13" i="41"/>
  <c r="D13" i="41"/>
  <c r="E13" i="41"/>
  <c r="C14" i="41"/>
  <c r="D14" i="41"/>
  <c r="E14" i="41"/>
  <c r="C15" i="41"/>
  <c r="D15" i="41"/>
  <c r="E15" i="41"/>
  <c r="C16" i="41"/>
  <c r="D16" i="41"/>
  <c r="E16" i="41"/>
  <c r="C17" i="41"/>
  <c r="D17" i="41"/>
  <c r="E17" i="41"/>
  <c r="B17" i="41"/>
  <c r="B16" i="41"/>
  <c r="B15" i="41"/>
  <c r="B14" i="41"/>
  <c r="B13" i="41"/>
  <c r="B12" i="41"/>
  <c r="B11" i="41"/>
  <c r="B10" i="41"/>
  <c r="B9" i="41"/>
  <c r="B8" i="41"/>
  <c r="B7" i="41"/>
  <c r="B6" i="41"/>
  <c r="B5" i="41"/>
  <c r="B4" i="41"/>
  <c r="HG305" i="39"/>
  <c r="HG304" i="39"/>
  <c r="HG303" i="39"/>
  <c r="HG302" i="39"/>
  <c r="HG301" i="39"/>
  <c r="HG300" i="39"/>
  <c r="HG299" i="39"/>
  <c r="HG298" i="39"/>
  <c r="HG297" i="39"/>
  <c r="HG296" i="39"/>
  <c r="HG295" i="39"/>
  <c r="HG294" i="39"/>
  <c r="HG293" i="39"/>
  <c r="HG292" i="39"/>
  <c r="HG291" i="39"/>
  <c r="HG290" i="39"/>
  <c r="HG289" i="39"/>
  <c r="HG288" i="39"/>
  <c r="HG287" i="39"/>
  <c r="HG286" i="39"/>
  <c r="HG285" i="39"/>
  <c r="HG284" i="39"/>
  <c r="HG283" i="39"/>
  <c r="HG282" i="39"/>
  <c r="HG281" i="39"/>
  <c r="HG280" i="39"/>
  <c r="HG279" i="39"/>
  <c r="HG278" i="39"/>
  <c r="HG277" i="39"/>
  <c r="HG276" i="39"/>
  <c r="HG275" i="39"/>
  <c r="HG274" i="39"/>
  <c r="HG273" i="39"/>
  <c r="HG272" i="39"/>
  <c r="HG271" i="39"/>
  <c r="HG270" i="39"/>
  <c r="HG269" i="39"/>
  <c r="HG268" i="39"/>
  <c r="HG267" i="39"/>
  <c r="HG266" i="39"/>
  <c r="HG265" i="39"/>
  <c r="HG264" i="39"/>
  <c r="HG263" i="39"/>
  <c r="HG262" i="39"/>
  <c r="HG261" i="39"/>
  <c r="HG260" i="39"/>
  <c r="HG259" i="39"/>
  <c r="HG258" i="39"/>
  <c r="HG257" i="39"/>
  <c r="HG256" i="39"/>
  <c r="HG255" i="39"/>
  <c r="HG254" i="39"/>
  <c r="HG253" i="39"/>
  <c r="HG252" i="39"/>
  <c r="HG251" i="39"/>
  <c r="HG250" i="39"/>
  <c r="HG249" i="39"/>
  <c r="HG248" i="39"/>
  <c r="HG247" i="39"/>
  <c r="HG246" i="39"/>
  <c r="HG245" i="39"/>
  <c r="HG244" i="39"/>
  <c r="HG243" i="39"/>
  <c r="HG242" i="39"/>
  <c r="HG241" i="39"/>
  <c r="HG240" i="39"/>
  <c r="HG239" i="39"/>
  <c r="HG238" i="39"/>
  <c r="HG237" i="39"/>
  <c r="HG236" i="39"/>
  <c r="HG235" i="39"/>
  <c r="HG234" i="39"/>
  <c r="HG233" i="39"/>
  <c r="HG232" i="39"/>
  <c r="HG231" i="39"/>
  <c r="HG230" i="39"/>
  <c r="HG229" i="39"/>
  <c r="HG228" i="39"/>
  <c r="HG227" i="39"/>
  <c r="HG226" i="39"/>
  <c r="HG225" i="39"/>
  <c r="HG224" i="39"/>
  <c r="HG223" i="39"/>
  <c r="HG222" i="39"/>
  <c r="HG221" i="39"/>
  <c r="HG220" i="39"/>
  <c r="HG219" i="39"/>
  <c r="HG218" i="39"/>
  <c r="HG217" i="39"/>
  <c r="HG216" i="39"/>
  <c r="HG215" i="39"/>
  <c r="HG214" i="39"/>
  <c r="HG213" i="39"/>
  <c r="HG212" i="39"/>
  <c r="HG211" i="39"/>
  <c r="HG210" i="39"/>
  <c r="HG209" i="39"/>
  <c r="HG208" i="39"/>
  <c r="HG207" i="39"/>
  <c r="HG206" i="39"/>
  <c r="HG205" i="39"/>
  <c r="HG204" i="39"/>
  <c r="HG203" i="39"/>
  <c r="HG202" i="39"/>
  <c r="HG201" i="39"/>
  <c r="HG200" i="39"/>
  <c r="HG199" i="39"/>
  <c r="HG198" i="39"/>
  <c r="HG197" i="39"/>
  <c r="HG196" i="39"/>
  <c r="HG195" i="39"/>
  <c r="HG194" i="39"/>
  <c r="HG193" i="39"/>
  <c r="HG192" i="39"/>
  <c r="HG191" i="39"/>
  <c r="HG190" i="39"/>
  <c r="HG189" i="39"/>
  <c r="HG188" i="39"/>
  <c r="HG187" i="39"/>
  <c r="HG186" i="39"/>
  <c r="HG185" i="39"/>
  <c r="HG184" i="39"/>
  <c r="HG183" i="39"/>
  <c r="HG182" i="39"/>
  <c r="HG181" i="39"/>
  <c r="HG180" i="39"/>
  <c r="HG179" i="39"/>
  <c r="HG178" i="39"/>
  <c r="HG177" i="39"/>
  <c r="HG176" i="39"/>
  <c r="HG175" i="39"/>
  <c r="HG174" i="39"/>
  <c r="HG173" i="39"/>
  <c r="HG172" i="39"/>
  <c r="HG171" i="39"/>
  <c r="HG170" i="39"/>
  <c r="HG169" i="39"/>
  <c r="HG168" i="39"/>
  <c r="HG167" i="39"/>
  <c r="HG166" i="39"/>
  <c r="HG165" i="39"/>
  <c r="HG164" i="39"/>
  <c r="HG163" i="39"/>
  <c r="HG162" i="39"/>
  <c r="HG161" i="39"/>
  <c r="HG160" i="39"/>
  <c r="HG159" i="39"/>
  <c r="HG158" i="39"/>
  <c r="HG157" i="39"/>
  <c r="HG156" i="39"/>
  <c r="HG155" i="39"/>
  <c r="HG154" i="39"/>
  <c r="HG153" i="39"/>
  <c r="HG152" i="39"/>
  <c r="HG151" i="39"/>
  <c r="HG150" i="39"/>
  <c r="HG149" i="39"/>
  <c r="HG148" i="39"/>
  <c r="HG147" i="39"/>
  <c r="HG146" i="39"/>
  <c r="HG145" i="39"/>
  <c r="HG144" i="39"/>
  <c r="HG143" i="39"/>
  <c r="HG142" i="39"/>
  <c r="HG141" i="39"/>
  <c r="HG140" i="39"/>
  <c r="HG139" i="39"/>
  <c r="HG138" i="39"/>
  <c r="HG137" i="39"/>
  <c r="HG136" i="39"/>
  <c r="HG135" i="39"/>
  <c r="HG134" i="39"/>
  <c r="HG133" i="39"/>
  <c r="HG132" i="39"/>
  <c r="HG131" i="39"/>
  <c r="HG130" i="39"/>
  <c r="HG129" i="39"/>
  <c r="HG128" i="39"/>
  <c r="HG127" i="39"/>
  <c r="HG126" i="39"/>
  <c r="HG125" i="39"/>
  <c r="HG124" i="39"/>
  <c r="HG123" i="39"/>
  <c r="HG122" i="39"/>
  <c r="HG121" i="39"/>
  <c r="HG120" i="39"/>
  <c r="HG119" i="39"/>
  <c r="HG118" i="39"/>
  <c r="HG117" i="39"/>
  <c r="HG116" i="39"/>
  <c r="HG115" i="39"/>
  <c r="HG114" i="39"/>
  <c r="HG113" i="39"/>
  <c r="HG112" i="39"/>
  <c r="HG111" i="39"/>
  <c r="HG110" i="39"/>
  <c r="HG109" i="39"/>
  <c r="HG108" i="39"/>
  <c r="HG107" i="39"/>
  <c r="HG106" i="39"/>
  <c r="HG105" i="39"/>
  <c r="HG104" i="39"/>
  <c r="HG103" i="39"/>
  <c r="HG102" i="39"/>
  <c r="HG101" i="39"/>
  <c r="HG100" i="39"/>
  <c r="HG99" i="39"/>
  <c r="HG98" i="39"/>
  <c r="HG97" i="39"/>
  <c r="HG96" i="39"/>
  <c r="HG95" i="39"/>
  <c r="HG94" i="39"/>
  <c r="HG93" i="39"/>
  <c r="HG92" i="39"/>
  <c r="HG91" i="39"/>
  <c r="HG90" i="39"/>
  <c r="HG89" i="39"/>
  <c r="HG88" i="39"/>
  <c r="HG87" i="39"/>
  <c r="HG86" i="39"/>
  <c r="HG85" i="39"/>
  <c r="HG84" i="39"/>
  <c r="HG83" i="39"/>
  <c r="HG82" i="39"/>
  <c r="HG81" i="39"/>
  <c r="HG80" i="39"/>
  <c r="HG79" i="39"/>
  <c r="HG78" i="39"/>
  <c r="HG77" i="39"/>
  <c r="HG76" i="39"/>
  <c r="HG75" i="39"/>
  <c r="HG74" i="39"/>
  <c r="HG73" i="39"/>
  <c r="HG72" i="39"/>
  <c r="HG71" i="39"/>
  <c r="HG70" i="39"/>
  <c r="HG69" i="39"/>
  <c r="HG68" i="39"/>
  <c r="HG67" i="39"/>
  <c r="HG66" i="39"/>
  <c r="HG65" i="39"/>
  <c r="HG64" i="39"/>
  <c r="HG63" i="39"/>
  <c r="HG62" i="39"/>
  <c r="HG61" i="39"/>
  <c r="HG60" i="39"/>
  <c r="HG59" i="39"/>
  <c r="HG58" i="39"/>
  <c r="HG57" i="39"/>
  <c r="HG56" i="39"/>
  <c r="HG55" i="39"/>
  <c r="HG54" i="39"/>
  <c r="HG53" i="39"/>
  <c r="HG52" i="39"/>
  <c r="HG51" i="39"/>
  <c r="HG50" i="39"/>
  <c r="HG49" i="39"/>
  <c r="HG48" i="39"/>
  <c r="HG47" i="39"/>
  <c r="HG46" i="39"/>
  <c r="HG45" i="39"/>
  <c r="HG44" i="39"/>
  <c r="HG43" i="39"/>
  <c r="HG42" i="39"/>
  <c r="HG41" i="39"/>
  <c r="HG40" i="39"/>
  <c r="HG39" i="39"/>
  <c r="HG38" i="39"/>
  <c r="HG37" i="39"/>
  <c r="HG36" i="39"/>
  <c r="BU36" i="39"/>
  <c r="BJ36" i="39"/>
  <c r="AY36" i="39"/>
  <c r="AP36" i="39"/>
  <c r="HG35" i="39"/>
  <c r="HG34" i="39"/>
  <c r="BW34" i="39"/>
  <c r="BV34" i="39"/>
  <c r="BU34" i="39"/>
  <c r="BT34" i="39"/>
  <c r="BS34" i="39"/>
  <c r="BX34" i="39" s="1"/>
  <c r="AJ34" i="39"/>
  <c r="AI34" i="39"/>
  <c r="AH34" i="39"/>
  <c r="AG34" i="39"/>
  <c r="AF34" i="39"/>
  <c r="AE34" i="39"/>
  <c r="AK34" i="39" s="1"/>
  <c r="HG33" i="39"/>
  <c r="BW33" i="39"/>
  <c r="BV33" i="39"/>
  <c r="BU33" i="39"/>
  <c r="BT33" i="39"/>
  <c r="BS33" i="39"/>
  <c r="BX33" i="39" s="1"/>
  <c r="AJ33" i="39"/>
  <c r="AI33" i="39"/>
  <c r="AH33" i="39"/>
  <c r="AG33" i="39"/>
  <c r="AF33" i="39"/>
  <c r="AE33" i="39"/>
  <c r="AK33" i="39" s="1"/>
  <c r="HG32" i="39"/>
  <c r="BW32" i="39"/>
  <c r="BV32" i="39"/>
  <c r="BU32" i="39"/>
  <c r="BT32" i="39"/>
  <c r="BS32" i="39"/>
  <c r="BX32" i="39" s="1"/>
  <c r="AJ32" i="39"/>
  <c r="AI32" i="39"/>
  <c r="AH32" i="39"/>
  <c r="AG32" i="39"/>
  <c r="AF32" i="39"/>
  <c r="AE32" i="39"/>
  <c r="AK32" i="39" s="1"/>
  <c r="HG31" i="39"/>
  <c r="BX31" i="39"/>
  <c r="BY31" i="39" s="1"/>
  <c r="BW31" i="39"/>
  <c r="AK31" i="39"/>
  <c r="AJ31" i="39"/>
  <c r="AM31" i="39" s="1"/>
  <c r="HG30" i="39"/>
  <c r="BX30" i="39"/>
  <c r="BW30" i="39"/>
  <c r="AK30" i="39"/>
  <c r="AL30" i="39" s="1"/>
  <c r="AJ30" i="39"/>
  <c r="HG29" i="39"/>
  <c r="BX29" i="39"/>
  <c r="BW29" i="39"/>
  <c r="AK29" i="39"/>
  <c r="AJ29" i="39"/>
  <c r="AL29" i="39" s="1"/>
  <c r="HG28" i="39"/>
  <c r="BX28" i="39"/>
  <c r="BY28" i="39" s="1"/>
  <c r="BW28" i="39"/>
  <c r="AK28" i="39"/>
  <c r="AM28" i="39" s="1"/>
  <c r="AJ28" i="39"/>
  <c r="HG27" i="39"/>
  <c r="BX27" i="39"/>
  <c r="BW27" i="39"/>
  <c r="AK27" i="39"/>
  <c r="AL27" i="39" s="1"/>
  <c r="AJ27" i="39"/>
  <c r="HG26" i="39"/>
  <c r="BY26" i="39"/>
  <c r="BW26" i="39"/>
  <c r="AK26" i="39"/>
  <c r="AJ26" i="39"/>
  <c r="HG25" i="39"/>
  <c r="BX25" i="39"/>
  <c r="BW25" i="39"/>
  <c r="AK25" i="39"/>
  <c r="AL25" i="39" s="1"/>
  <c r="AJ25" i="39"/>
  <c r="HG24" i="39"/>
  <c r="BX24" i="39"/>
  <c r="BW24" i="39"/>
  <c r="AK24" i="39"/>
  <c r="AJ24" i="39"/>
  <c r="HG23" i="39"/>
  <c r="BX23" i="39"/>
  <c r="BW23" i="39"/>
  <c r="AK23" i="39"/>
  <c r="AJ23" i="39"/>
  <c r="HG22" i="39"/>
  <c r="BX22" i="39"/>
  <c r="BW22" i="39"/>
  <c r="AK22" i="39"/>
  <c r="AJ22" i="39"/>
  <c r="HG21" i="39"/>
  <c r="BX21" i="39"/>
  <c r="BW21" i="39"/>
  <c r="AK21" i="39"/>
  <c r="AM21" i="39" s="1"/>
  <c r="AJ21" i="39"/>
  <c r="HG20" i="39"/>
  <c r="BX20" i="39"/>
  <c r="BW20" i="39"/>
  <c r="AK20" i="39"/>
  <c r="AJ20" i="39"/>
  <c r="HG19" i="39"/>
  <c r="BX19" i="39"/>
  <c r="BW19" i="39"/>
  <c r="AK19" i="39"/>
  <c r="AJ19" i="39"/>
  <c r="HG18" i="39"/>
  <c r="BX18" i="39"/>
  <c r="BW18" i="39"/>
  <c r="AK18" i="39"/>
  <c r="AJ18" i="39"/>
  <c r="HG17" i="39"/>
  <c r="BX17" i="39"/>
  <c r="BW17" i="39"/>
  <c r="AK17" i="39"/>
  <c r="AJ17" i="39"/>
  <c r="HG16" i="39"/>
  <c r="BX16" i="39"/>
  <c r="BW16" i="39"/>
  <c r="AK16" i="39"/>
  <c r="AM16" i="39" s="1"/>
  <c r="AJ16" i="39"/>
  <c r="HG15" i="39"/>
  <c r="BX15" i="39"/>
  <c r="BW15" i="39"/>
  <c r="AK15" i="39"/>
  <c r="AJ15" i="39"/>
  <c r="HG14" i="39"/>
  <c r="BX14" i="39"/>
  <c r="BW14" i="39"/>
  <c r="AK14" i="39"/>
  <c r="AL14" i="39" s="1"/>
  <c r="AJ14" i="39"/>
  <c r="HG13" i="39"/>
  <c r="BX13" i="39"/>
  <c r="BW13" i="39"/>
  <c r="AK13" i="39"/>
  <c r="AL13" i="39" s="1"/>
  <c r="AJ13" i="39"/>
  <c r="HG12" i="39"/>
  <c r="BX12" i="39"/>
  <c r="BW12" i="39"/>
  <c r="AL12" i="39"/>
  <c r="AK12" i="39"/>
  <c r="AM12" i="39" s="1"/>
  <c r="AJ12" i="39"/>
  <c r="HG11" i="39"/>
  <c r="BX11" i="39"/>
  <c r="BW11" i="39"/>
  <c r="AK11" i="39"/>
  <c r="AJ11" i="39"/>
  <c r="HG10" i="39"/>
  <c r="BX10" i="39"/>
  <c r="BW10" i="39"/>
  <c r="AK10" i="39"/>
  <c r="AJ10" i="39"/>
  <c r="HG9" i="39"/>
  <c r="BX9" i="39"/>
  <c r="BW9" i="39"/>
  <c r="AL9" i="39"/>
  <c r="AK9" i="39"/>
  <c r="AJ9" i="39"/>
  <c r="HG8" i="39"/>
  <c r="BX8" i="39"/>
  <c r="BW8" i="39"/>
  <c r="AK8" i="39"/>
  <c r="AJ8" i="39"/>
  <c r="HG7" i="39"/>
  <c r="BX7" i="39"/>
  <c r="BW7" i="39"/>
  <c r="AK7" i="39"/>
  <c r="AJ7" i="39"/>
  <c r="HG6" i="39"/>
  <c r="BX6" i="39"/>
  <c r="BW6" i="39"/>
  <c r="AK6" i="39"/>
  <c r="AL6" i="39" s="1"/>
  <c r="AJ6" i="39"/>
  <c r="HG5" i="39"/>
  <c r="BX5" i="39"/>
  <c r="BW5" i="39"/>
  <c r="AK5" i="39"/>
  <c r="AM5" i="39" s="1"/>
  <c r="AJ5" i="39"/>
  <c r="HG4" i="39"/>
  <c r="HG3" i="39"/>
  <c r="BZ3" i="39"/>
  <c r="AM3" i="39"/>
  <c r="AM20" i="39" s="1"/>
  <c r="HG2" i="39"/>
  <c r="HG1" i="39"/>
  <c r="HF1" i="39"/>
  <c r="AL18" i="39" l="1"/>
  <c r="AL22" i="39"/>
  <c r="AL28" i="39"/>
  <c r="AL7" i="39"/>
  <c r="AM8" i="39"/>
  <c r="AL11" i="39"/>
  <c r="BY12" i="39"/>
  <c r="BY15" i="39"/>
  <c r="AL16" i="39"/>
  <c r="AL19" i="39"/>
  <c r="AL20" i="39"/>
  <c r="AL23" i="39"/>
  <c r="AM15" i="39"/>
  <c r="AL17" i="39"/>
  <c r="AM24" i="39"/>
  <c r="AL5" i="39"/>
  <c r="AL8" i="39"/>
  <c r="AL10" i="39"/>
  <c r="AM11" i="39"/>
  <c r="AL15" i="39"/>
  <c r="AM17" i="39"/>
  <c r="AL21" i="39"/>
  <c r="AL24" i="39"/>
  <c r="AL26" i="39"/>
  <c r="AM27" i="39"/>
  <c r="AL31" i="39"/>
  <c r="AL32" i="39"/>
  <c r="AL33" i="39"/>
  <c r="AL34" i="39"/>
  <c r="AM7" i="39"/>
  <c r="AM13" i="39"/>
  <c r="AM23" i="39"/>
  <c r="AM29" i="39"/>
  <c r="BZ5" i="39"/>
  <c r="AM9" i="39"/>
  <c r="AM19" i="39"/>
  <c r="BZ21" i="39"/>
  <c r="AM25" i="39"/>
  <c r="BY10" i="39"/>
  <c r="BZ23" i="39"/>
  <c r="D35" i="41"/>
  <c r="E35" i="41"/>
  <c r="C35" i="41"/>
  <c r="B35" i="41"/>
  <c r="BY7" i="39"/>
  <c r="BZ13" i="39"/>
  <c r="BY18" i="39"/>
  <c r="BY20" i="39"/>
  <c r="BY23" i="39"/>
  <c r="BZ29" i="39"/>
  <c r="BY33" i="39"/>
  <c r="BY32" i="39"/>
  <c r="BY34" i="39"/>
  <c r="BZ9" i="39"/>
  <c r="BY14" i="39"/>
  <c r="BY6" i="39"/>
  <c r="BY8" i="39"/>
  <c r="BY11" i="39"/>
  <c r="BZ17" i="39"/>
  <c r="BY22" i="39"/>
  <c r="BY24" i="39"/>
  <c r="BY27" i="39"/>
  <c r="BY16" i="39"/>
  <c r="BY19" i="39"/>
  <c r="BZ25" i="39"/>
  <c r="BY30" i="39"/>
  <c r="BZ8" i="39"/>
  <c r="BZ16" i="39"/>
  <c r="BZ24" i="39"/>
  <c r="BY9" i="39"/>
  <c r="BY17" i="39"/>
  <c r="BY25" i="39"/>
  <c r="BZ12" i="39"/>
  <c r="BZ20" i="39"/>
  <c r="BZ28" i="39"/>
  <c r="BY5" i="39"/>
  <c r="BY13" i="39"/>
  <c r="BY21" i="39"/>
  <c r="BY29" i="39"/>
  <c r="BZ19" i="39"/>
  <c r="BZ27" i="39"/>
  <c r="BZ31" i="39"/>
  <c r="AM6" i="39"/>
  <c r="BZ6" i="39"/>
  <c r="AM10" i="39"/>
  <c r="BZ10" i="39"/>
  <c r="AM14" i="39"/>
  <c r="BZ14" i="39"/>
  <c r="AM18" i="39"/>
  <c r="BZ18" i="39"/>
  <c r="AM22" i="39"/>
  <c r="BZ22" i="39"/>
  <c r="AM26" i="39"/>
  <c r="BZ26" i="39"/>
  <c r="AM30" i="39"/>
  <c r="BZ30" i="39"/>
  <c r="BZ7" i="39"/>
  <c r="BZ11" i="39"/>
  <c r="BZ15" i="39"/>
  <c r="D36" i="41" l="1"/>
  <c r="B36" i="41"/>
  <c r="C36" i="41"/>
  <c r="HG305" i="38"/>
  <c r="HG304" i="38"/>
  <c r="HG303" i="38"/>
  <c r="HG302" i="38"/>
  <c r="HG301" i="38"/>
  <c r="HG300" i="38"/>
  <c r="HG299" i="38"/>
  <c r="HG298" i="38"/>
  <c r="HG297" i="38"/>
  <c r="HG296" i="38"/>
  <c r="HG295" i="38"/>
  <c r="HG294" i="38"/>
  <c r="HG293" i="38"/>
  <c r="HG292" i="38"/>
  <c r="HG291" i="38"/>
  <c r="HG290" i="38"/>
  <c r="HG289" i="38"/>
  <c r="HG288" i="38"/>
  <c r="HG287" i="38"/>
  <c r="HG286" i="38"/>
  <c r="HG285" i="38"/>
  <c r="HG284" i="38"/>
  <c r="HG283" i="38"/>
  <c r="HG282" i="38"/>
  <c r="HG281" i="38"/>
  <c r="HG280" i="38"/>
  <c r="HG279" i="38"/>
  <c r="HG278" i="38"/>
  <c r="HG277" i="38"/>
  <c r="HG276" i="38"/>
  <c r="HG275" i="38"/>
  <c r="HG274" i="38"/>
  <c r="HG273" i="38"/>
  <c r="HG272" i="38"/>
  <c r="HG271" i="38"/>
  <c r="HG270" i="38"/>
  <c r="HG269" i="38"/>
  <c r="HG268" i="38"/>
  <c r="HG267" i="38"/>
  <c r="HG266" i="38"/>
  <c r="HG265" i="38"/>
  <c r="HG264" i="38"/>
  <c r="HG263" i="38"/>
  <c r="HG262" i="38"/>
  <c r="HG261" i="38"/>
  <c r="HG260" i="38"/>
  <c r="HG259" i="38"/>
  <c r="HG258" i="38"/>
  <c r="HG257" i="38"/>
  <c r="HG256" i="38"/>
  <c r="HG255" i="38"/>
  <c r="HG254" i="38"/>
  <c r="HG253" i="38"/>
  <c r="HG252" i="38"/>
  <c r="HG251" i="38"/>
  <c r="HG250" i="38"/>
  <c r="HG249" i="38"/>
  <c r="HG248" i="38"/>
  <c r="HG247" i="38"/>
  <c r="HG246" i="38"/>
  <c r="HG245" i="38"/>
  <c r="HG244" i="38"/>
  <c r="HG243" i="38"/>
  <c r="HG242" i="38"/>
  <c r="HG241" i="38"/>
  <c r="HG240" i="38"/>
  <c r="HG239" i="38"/>
  <c r="HG238" i="38"/>
  <c r="HG237" i="38"/>
  <c r="HG236" i="38"/>
  <c r="HG235" i="38"/>
  <c r="HG234" i="38"/>
  <c r="HG233" i="38"/>
  <c r="HG232" i="38"/>
  <c r="HG231" i="38"/>
  <c r="HG230" i="38"/>
  <c r="HG229" i="38"/>
  <c r="HG228" i="38"/>
  <c r="HG227" i="38"/>
  <c r="HG226" i="38"/>
  <c r="HG225" i="38"/>
  <c r="HG224" i="38"/>
  <c r="HG223" i="38"/>
  <c r="HG222" i="38"/>
  <c r="HG221" i="38"/>
  <c r="HG220" i="38"/>
  <c r="HG219" i="38"/>
  <c r="HG218" i="38"/>
  <c r="HG217" i="38"/>
  <c r="HG216" i="38"/>
  <c r="HG215" i="38"/>
  <c r="HG214" i="38"/>
  <c r="HG213" i="38"/>
  <c r="HG212" i="38"/>
  <c r="HG211" i="38"/>
  <c r="HG210" i="38"/>
  <c r="HG209" i="38"/>
  <c r="HG208" i="38"/>
  <c r="HG207" i="38"/>
  <c r="HG206" i="38"/>
  <c r="HG205" i="38"/>
  <c r="HG204" i="38"/>
  <c r="HG203" i="38"/>
  <c r="HG202" i="38"/>
  <c r="HG201" i="38"/>
  <c r="HG200" i="38"/>
  <c r="HG199" i="38"/>
  <c r="HG198" i="38"/>
  <c r="HG197" i="38"/>
  <c r="HG196" i="38"/>
  <c r="HG195" i="38"/>
  <c r="HG194" i="38"/>
  <c r="HG193" i="38"/>
  <c r="HG192" i="38"/>
  <c r="HG191" i="38"/>
  <c r="HG190" i="38"/>
  <c r="HG189" i="38"/>
  <c r="HG188" i="38"/>
  <c r="HG187" i="38"/>
  <c r="HG186" i="38"/>
  <c r="HG185" i="38"/>
  <c r="HG184" i="38"/>
  <c r="HG183" i="38"/>
  <c r="HG182" i="38"/>
  <c r="HG181" i="38"/>
  <c r="HG180" i="38"/>
  <c r="HG179" i="38"/>
  <c r="HG178" i="38"/>
  <c r="HG177" i="38"/>
  <c r="HG176" i="38"/>
  <c r="HG175" i="38"/>
  <c r="HG174" i="38"/>
  <c r="HG173" i="38"/>
  <c r="HG172" i="38"/>
  <c r="HG171" i="38"/>
  <c r="HG170" i="38"/>
  <c r="HG169" i="38"/>
  <c r="HG168" i="38"/>
  <c r="HG167" i="38"/>
  <c r="HG166" i="38"/>
  <c r="HG165" i="38"/>
  <c r="HG164" i="38"/>
  <c r="HG163" i="38"/>
  <c r="HG162" i="38"/>
  <c r="HG161" i="38"/>
  <c r="HG160" i="38"/>
  <c r="HG159" i="38"/>
  <c r="HG158" i="38"/>
  <c r="HG157" i="38"/>
  <c r="HG156" i="38"/>
  <c r="HG155" i="38"/>
  <c r="HG154" i="38"/>
  <c r="HG153" i="38"/>
  <c r="HG152" i="38"/>
  <c r="HG151" i="38"/>
  <c r="HG150" i="38"/>
  <c r="HG149" i="38"/>
  <c r="HG148" i="38"/>
  <c r="HG147" i="38"/>
  <c r="HG146" i="38"/>
  <c r="HG145" i="38"/>
  <c r="HG144" i="38"/>
  <c r="HG143" i="38"/>
  <c r="HG142" i="38"/>
  <c r="HG141" i="38"/>
  <c r="HG140" i="38"/>
  <c r="HG139" i="38"/>
  <c r="HG138" i="38"/>
  <c r="HG137" i="38"/>
  <c r="HG136" i="38"/>
  <c r="HG135" i="38"/>
  <c r="HG134" i="38"/>
  <c r="HG133" i="38"/>
  <c r="HG132" i="38"/>
  <c r="HG131" i="38"/>
  <c r="HG130" i="38"/>
  <c r="HG129" i="38"/>
  <c r="HG128" i="38"/>
  <c r="HG127" i="38"/>
  <c r="HG126" i="38"/>
  <c r="HG125" i="38"/>
  <c r="HG124" i="38"/>
  <c r="HG123" i="38"/>
  <c r="HG122" i="38"/>
  <c r="HG121" i="38"/>
  <c r="HG120" i="38"/>
  <c r="HG119" i="38"/>
  <c r="HG118" i="38"/>
  <c r="HG117" i="38"/>
  <c r="HG116" i="38"/>
  <c r="HG115" i="38"/>
  <c r="HG114" i="38"/>
  <c r="HG113" i="38"/>
  <c r="HG112" i="38"/>
  <c r="HG111" i="38"/>
  <c r="HG110" i="38"/>
  <c r="HG109" i="38"/>
  <c r="HG108" i="38"/>
  <c r="HG107" i="38"/>
  <c r="HG106" i="38"/>
  <c r="HG105" i="38"/>
  <c r="HG104" i="38"/>
  <c r="HG103" i="38"/>
  <c r="HG102" i="38"/>
  <c r="HG101" i="38"/>
  <c r="HG100" i="38"/>
  <c r="HG99" i="38"/>
  <c r="HG98" i="38"/>
  <c r="HG97" i="38"/>
  <c r="HG96" i="38"/>
  <c r="HG95" i="38"/>
  <c r="HG94" i="38"/>
  <c r="HG93" i="38"/>
  <c r="HG92" i="38"/>
  <c r="HG91" i="38"/>
  <c r="HG90" i="38"/>
  <c r="HG89" i="38"/>
  <c r="HG88" i="38"/>
  <c r="HG87" i="38"/>
  <c r="HG86" i="38"/>
  <c r="HG85" i="38"/>
  <c r="HG84" i="38"/>
  <c r="HG83" i="38"/>
  <c r="HG82" i="38"/>
  <c r="HG81" i="38"/>
  <c r="HG80" i="38"/>
  <c r="HG79" i="38"/>
  <c r="HG78" i="38"/>
  <c r="HG77" i="38"/>
  <c r="HG76" i="38"/>
  <c r="HG75" i="38"/>
  <c r="HG74" i="38"/>
  <c r="HG73" i="38"/>
  <c r="HG72" i="38"/>
  <c r="HG71" i="38"/>
  <c r="HG70" i="38"/>
  <c r="HG69" i="38"/>
  <c r="HG68" i="38"/>
  <c r="HG67" i="38"/>
  <c r="HG66" i="38"/>
  <c r="HG65" i="38"/>
  <c r="HG64" i="38"/>
  <c r="HG63" i="38"/>
  <c r="HG62" i="38"/>
  <c r="HG61" i="38"/>
  <c r="HG60" i="38"/>
  <c r="HG59" i="38"/>
  <c r="HG58" i="38"/>
  <c r="HG57" i="38"/>
  <c r="HG56" i="38"/>
  <c r="HG55" i="38"/>
  <c r="HG54" i="38"/>
  <c r="HG53" i="38"/>
  <c r="HG52" i="38"/>
  <c r="HG51" i="38"/>
  <c r="HG50" i="38"/>
  <c r="HG49" i="38"/>
  <c r="HG48" i="38"/>
  <c r="HG47" i="38"/>
  <c r="HG46" i="38"/>
  <c r="HG45" i="38"/>
  <c r="HG44" i="38"/>
  <c r="HG43" i="38"/>
  <c r="HG42" i="38"/>
  <c r="HG41" i="38"/>
  <c r="HG40" i="38"/>
  <c r="HG39" i="38"/>
  <c r="HG38" i="38"/>
  <c r="HG37" i="38"/>
  <c r="HG36" i="38"/>
  <c r="BU36" i="38"/>
  <c r="BJ36" i="38"/>
  <c r="AY36" i="38"/>
  <c r="AP36" i="38"/>
  <c r="HG35" i="38"/>
  <c r="HG34" i="38"/>
  <c r="BW34" i="38"/>
  <c r="BV34" i="38"/>
  <c r="BU34" i="38"/>
  <c r="BT34" i="38"/>
  <c r="BS34" i="38"/>
  <c r="BR34" i="38"/>
  <c r="BQ34" i="38"/>
  <c r="BP34" i="38"/>
  <c r="BO34" i="38"/>
  <c r="BN34" i="38"/>
  <c r="BM34" i="38"/>
  <c r="BL34" i="38"/>
  <c r="BK34" i="38"/>
  <c r="BJ34" i="38"/>
  <c r="BI34" i="38"/>
  <c r="BH34" i="38"/>
  <c r="BG34" i="38"/>
  <c r="BF34" i="38"/>
  <c r="BE34" i="38"/>
  <c r="BD34" i="38"/>
  <c r="BC34" i="38"/>
  <c r="BB34" i="38"/>
  <c r="BA34" i="38"/>
  <c r="AZ34" i="38"/>
  <c r="AY34" i="38"/>
  <c r="AX34" i="38"/>
  <c r="AW34" i="38"/>
  <c r="AV34" i="38"/>
  <c r="AU34" i="38"/>
  <c r="AT34" i="38"/>
  <c r="AS34" i="38"/>
  <c r="AR34" i="38"/>
  <c r="BX34" i="38" s="1"/>
  <c r="AJ34" i="38"/>
  <c r="AI34" i="38"/>
  <c r="AH34" i="38"/>
  <c r="AG34" i="38"/>
  <c r="AF34" i="38"/>
  <c r="AE34" i="38"/>
  <c r="AK34" i="38" s="1"/>
  <c r="HG33" i="38"/>
  <c r="BW33" i="38"/>
  <c r="BV33" i="38"/>
  <c r="BU33" i="38"/>
  <c r="BT33" i="38"/>
  <c r="BS33" i="38"/>
  <c r="BR33" i="38"/>
  <c r="BQ33" i="38"/>
  <c r="BP33" i="38"/>
  <c r="BO33" i="38"/>
  <c r="BN33" i="38"/>
  <c r="BM33" i="38"/>
  <c r="BL33" i="38"/>
  <c r="BK33" i="38"/>
  <c r="BJ33" i="38"/>
  <c r="BI33" i="38"/>
  <c r="BH33" i="38"/>
  <c r="BG33" i="38"/>
  <c r="BF33" i="38"/>
  <c r="BE33" i="38"/>
  <c r="BD33" i="38"/>
  <c r="BC33" i="38"/>
  <c r="BB33" i="38"/>
  <c r="BA33" i="38"/>
  <c r="AZ33" i="38"/>
  <c r="AY33" i="38"/>
  <c r="AX33" i="38"/>
  <c r="AW33" i="38"/>
  <c r="AV33" i="38"/>
  <c r="AU33" i="38"/>
  <c r="AT33" i="38"/>
  <c r="AS33" i="38"/>
  <c r="AR33" i="38"/>
  <c r="BX33" i="38" s="1"/>
  <c r="BY33" i="38" s="1"/>
  <c r="AJ33" i="38"/>
  <c r="AI33" i="38"/>
  <c r="AH33" i="38"/>
  <c r="AG33" i="38"/>
  <c r="AF33" i="38"/>
  <c r="AE33" i="38"/>
  <c r="AK33" i="38" s="1"/>
  <c r="AL33" i="38" s="1"/>
  <c r="HG32" i="38"/>
  <c r="BW32" i="38"/>
  <c r="BV32" i="38"/>
  <c r="BU32" i="38"/>
  <c r="BT32" i="38"/>
  <c r="BS32" i="38"/>
  <c r="BR32" i="38"/>
  <c r="BQ32" i="38"/>
  <c r="BP32" i="38"/>
  <c r="BO32" i="38"/>
  <c r="BN32" i="38"/>
  <c r="BM32" i="38"/>
  <c r="BL32" i="38"/>
  <c r="BK32" i="38"/>
  <c r="BJ32" i="38"/>
  <c r="BI32" i="38"/>
  <c r="BH32" i="38"/>
  <c r="BG32" i="38"/>
  <c r="BF32" i="38"/>
  <c r="BE32" i="38"/>
  <c r="BD32" i="38"/>
  <c r="BC32" i="38"/>
  <c r="BB32" i="38"/>
  <c r="BA32" i="38"/>
  <c r="AZ32" i="38"/>
  <c r="AY32" i="38"/>
  <c r="AX32" i="38"/>
  <c r="AW32" i="38"/>
  <c r="AV32" i="38"/>
  <c r="AU32" i="38"/>
  <c r="AT32" i="38"/>
  <c r="AS32" i="38"/>
  <c r="AR32" i="38"/>
  <c r="BX32" i="38" s="1"/>
  <c r="BY32" i="38" s="1"/>
  <c r="AJ32" i="38"/>
  <c r="AI32" i="38"/>
  <c r="AH32" i="38"/>
  <c r="AG32" i="38"/>
  <c r="AF32" i="38"/>
  <c r="AE32" i="38"/>
  <c r="AK32" i="38" s="1"/>
  <c r="HG31" i="38"/>
  <c r="BX31" i="38"/>
  <c r="BY31" i="38" s="1"/>
  <c r="BW31" i="38"/>
  <c r="AK31" i="38"/>
  <c r="AL31" i="38" s="1"/>
  <c r="AJ31" i="38"/>
  <c r="HG30" i="38"/>
  <c r="BX30" i="38"/>
  <c r="BW30" i="38"/>
  <c r="BY30" i="38" s="1"/>
  <c r="AK30" i="38"/>
  <c r="AJ30" i="38"/>
  <c r="HG29" i="38"/>
  <c r="BX29" i="38"/>
  <c r="BW29" i="38"/>
  <c r="AK29" i="38"/>
  <c r="AJ29" i="38"/>
  <c r="HG28" i="38"/>
  <c r="BX28" i="38"/>
  <c r="BW28" i="38"/>
  <c r="AK28" i="38"/>
  <c r="AJ28" i="38"/>
  <c r="HG27" i="38"/>
  <c r="BX27" i="38"/>
  <c r="BY27" i="38" s="1"/>
  <c r="BW27" i="38"/>
  <c r="AK27" i="38"/>
  <c r="AM27" i="38" s="1"/>
  <c r="AJ27" i="38"/>
  <c r="HG26" i="38"/>
  <c r="BX26" i="38"/>
  <c r="BW26" i="38"/>
  <c r="BY26" i="38" s="1"/>
  <c r="AK26" i="38"/>
  <c r="AJ26" i="38"/>
  <c r="HG25" i="38"/>
  <c r="BX25" i="38"/>
  <c r="BW25" i="38"/>
  <c r="AK25" i="38"/>
  <c r="AJ25" i="38"/>
  <c r="HG24" i="38"/>
  <c r="BY24" i="38"/>
  <c r="BX24" i="38"/>
  <c r="BW24" i="38"/>
  <c r="AK24" i="38"/>
  <c r="AM24" i="38" s="1"/>
  <c r="AJ24" i="38"/>
  <c r="HG23" i="38"/>
  <c r="BX23" i="38"/>
  <c r="BW23" i="38"/>
  <c r="AK23" i="38"/>
  <c r="AJ23" i="38"/>
  <c r="HG22" i="38"/>
  <c r="BX22" i="38"/>
  <c r="BW22" i="38"/>
  <c r="AK22" i="38"/>
  <c r="AJ22" i="38"/>
  <c r="HG21" i="38"/>
  <c r="BX21" i="38"/>
  <c r="BW21" i="38"/>
  <c r="AK21" i="38"/>
  <c r="AJ21" i="38"/>
  <c r="HG20" i="38"/>
  <c r="BX20" i="38"/>
  <c r="BW20" i="38"/>
  <c r="AL20" i="38"/>
  <c r="AK20" i="38"/>
  <c r="AJ20" i="38"/>
  <c r="HG19" i="38"/>
  <c r="BY19" i="38"/>
  <c r="BX19" i="38"/>
  <c r="BW19" i="38"/>
  <c r="AK19" i="38"/>
  <c r="AL19" i="38" s="1"/>
  <c r="AJ19" i="38"/>
  <c r="HG18" i="38"/>
  <c r="BX18" i="38"/>
  <c r="BW18" i="38"/>
  <c r="AK18" i="38"/>
  <c r="AL18" i="38" s="1"/>
  <c r="AJ18" i="38"/>
  <c r="HG17" i="38"/>
  <c r="BX17" i="38"/>
  <c r="BW17" i="38"/>
  <c r="AK17" i="38"/>
  <c r="AJ17" i="38"/>
  <c r="HG16" i="38"/>
  <c r="BX16" i="38"/>
  <c r="BW16" i="38"/>
  <c r="AK16" i="38"/>
  <c r="AJ16" i="38"/>
  <c r="HG15" i="38"/>
  <c r="BX15" i="38"/>
  <c r="BY15" i="38" s="1"/>
  <c r="BW15" i="38"/>
  <c r="AM15" i="38"/>
  <c r="AK15" i="38"/>
  <c r="AL15" i="38" s="1"/>
  <c r="AJ15" i="38"/>
  <c r="HG14" i="38"/>
  <c r="BX14" i="38"/>
  <c r="BW14" i="38"/>
  <c r="AK14" i="38"/>
  <c r="AJ14" i="38"/>
  <c r="HG13" i="38"/>
  <c r="BX13" i="38"/>
  <c r="BW13" i="38"/>
  <c r="AK13" i="38"/>
  <c r="AJ13" i="38"/>
  <c r="HG12" i="38"/>
  <c r="BX12" i="38"/>
  <c r="BW12" i="38"/>
  <c r="AK12" i="38"/>
  <c r="AJ12" i="38"/>
  <c r="HG11" i="38"/>
  <c r="BX11" i="38"/>
  <c r="BW11" i="38"/>
  <c r="AK11" i="38"/>
  <c r="AJ11" i="38"/>
  <c r="HG10" i="38"/>
  <c r="BX10" i="38"/>
  <c r="BW10" i="38"/>
  <c r="AK10" i="38"/>
  <c r="AL10" i="38" s="1"/>
  <c r="AJ10" i="38"/>
  <c r="HG9" i="38"/>
  <c r="BX9" i="38"/>
  <c r="BW9" i="38"/>
  <c r="AK9" i="38"/>
  <c r="AJ9" i="38"/>
  <c r="HG8" i="38"/>
  <c r="BX8" i="38"/>
  <c r="BW8" i="38"/>
  <c r="BY8" i="38" s="1"/>
  <c r="AK8" i="38"/>
  <c r="AJ8" i="38"/>
  <c r="HG7" i="38"/>
  <c r="BX7" i="38"/>
  <c r="BY7" i="38" s="1"/>
  <c r="BW7" i="38"/>
  <c r="AK7" i="38"/>
  <c r="AL7" i="38" s="1"/>
  <c r="AJ7" i="38"/>
  <c r="HG6" i="38"/>
  <c r="BX6" i="38"/>
  <c r="BW6" i="38"/>
  <c r="AK6" i="38"/>
  <c r="AJ6" i="38"/>
  <c r="AL6" i="38" s="1"/>
  <c r="HG5" i="38"/>
  <c r="BX5" i="38"/>
  <c r="BW5" i="38"/>
  <c r="AK5" i="38"/>
  <c r="AJ5" i="38"/>
  <c r="HG4" i="38"/>
  <c r="HG3" i="38"/>
  <c r="BZ3" i="38"/>
  <c r="BZ30" i="38" s="1"/>
  <c r="AM3" i="38"/>
  <c r="HG2" i="38"/>
  <c r="HG1" i="38"/>
  <c r="HF1" i="38"/>
  <c r="BY11" i="38" l="1"/>
  <c r="AM13" i="38"/>
  <c r="AL22" i="38"/>
  <c r="BY23" i="38"/>
  <c r="AM31" i="38"/>
  <c r="AL32" i="38"/>
  <c r="BZ5" i="38"/>
  <c r="BY6" i="38"/>
  <c r="BZ12" i="38"/>
  <c r="AM29" i="38"/>
  <c r="AL30" i="38"/>
  <c r="AM8" i="38"/>
  <c r="BY10" i="38"/>
  <c r="AM11" i="38"/>
  <c r="BY14" i="38"/>
  <c r="BZ21" i="38"/>
  <c r="BY22" i="38"/>
  <c r="AM23" i="38"/>
  <c r="BZ28" i="38"/>
  <c r="AM30" i="38"/>
  <c r="AL8" i="38"/>
  <c r="BZ9" i="38"/>
  <c r="AM12" i="38"/>
  <c r="BY12" i="38"/>
  <c r="AL14" i="38"/>
  <c r="BZ16" i="38"/>
  <c r="AM17" i="38"/>
  <c r="AM19" i="38"/>
  <c r="AL23" i="38"/>
  <c r="AL24" i="38"/>
  <c r="BZ25" i="38"/>
  <c r="AM28" i="38"/>
  <c r="BY28" i="38"/>
  <c r="BY34" i="38"/>
  <c r="AM7" i="38"/>
  <c r="AL12" i="38"/>
  <c r="BZ13" i="38"/>
  <c r="AM16" i="38"/>
  <c r="BY16" i="38"/>
  <c r="BZ20" i="38"/>
  <c r="AM21" i="38"/>
  <c r="AL27" i="38"/>
  <c r="AL28" i="38"/>
  <c r="BZ29" i="38"/>
  <c r="AM5" i="38"/>
  <c r="AL11" i="38"/>
  <c r="BZ8" i="38"/>
  <c r="AM9" i="38"/>
  <c r="AL16" i="38"/>
  <c r="BZ17" i="38"/>
  <c r="BY18" i="38"/>
  <c r="AM20" i="38"/>
  <c r="BY20" i="38"/>
  <c r="BZ24" i="38"/>
  <c r="AM25" i="38"/>
  <c r="AL26" i="38"/>
  <c r="AL34" i="38"/>
  <c r="BZ7" i="38"/>
  <c r="BZ11" i="38"/>
  <c r="BZ15" i="38"/>
  <c r="BZ19" i="38"/>
  <c r="BZ23" i="38"/>
  <c r="BZ31" i="38"/>
  <c r="BZ6" i="38"/>
  <c r="BZ10" i="38"/>
  <c r="BZ14" i="38"/>
  <c r="BZ22" i="38"/>
  <c r="BZ26" i="38"/>
  <c r="AL5" i="38"/>
  <c r="BY5" i="38"/>
  <c r="AL9" i="38"/>
  <c r="BY9" i="38"/>
  <c r="AL13" i="38"/>
  <c r="BY13" i="38"/>
  <c r="AL17" i="38"/>
  <c r="BY17" i="38"/>
  <c r="AL21" i="38"/>
  <c r="BY21" i="38"/>
  <c r="AL25" i="38"/>
  <c r="BY25" i="38"/>
  <c r="AL29" i="38"/>
  <c r="BY29" i="38"/>
  <c r="BZ27" i="38"/>
  <c r="AM6" i="38"/>
  <c r="AM10" i="38"/>
  <c r="AM14" i="38"/>
  <c r="AM18" i="38"/>
  <c r="BZ18" i="38"/>
  <c r="AM22" i="38"/>
  <c r="AM26" i="38"/>
  <c r="H44" i="4" l="1"/>
  <c r="H36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H44" i="10"/>
  <c r="H62" i="10" s="1"/>
  <c r="H36" i="10"/>
  <c r="H44" i="11"/>
  <c r="H62" i="11" s="1"/>
  <c r="H36" i="11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8" i="19"/>
  <c r="K17" i="19"/>
  <c r="K15" i="19"/>
  <c r="K14" i="19"/>
  <c r="K13" i="19"/>
  <c r="K12" i="19"/>
  <c r="K11" i="19"/>
  <c r="K10" i="19"/>
  <c r="K9" i="19"/>
  <c r="K8" i="19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6" i="23"/>
  <c r="K15" i="23"/>
  <c r="K14" i="23"/>
  <c r="K13" i="23"/>
  <c r="K12" i="23"/>
  <c r="K11" i="23"/>
  <c r="K10" i="23"/>
  <c r="K9" i="23"/>
  <c r="K8" i="23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0" i="32"/>
  <c r="K69" i="32"/>
  <c r="K68" i="32"/>
  <c r="K67" i="32"/>
  <c r="K66" i="32"/>
  <c r="K65" i="32"/>
  <c r="K64" i="32"/>
  <c r="K63" i="32"/>
  <c r="K62" i="32"/>
  <c r="K61" i="32"/>
  <c r="K60" i="32"/>
  <c r="K59" i="32"/>
  <c r="K58" i="32"/>
  <c r="K57" i="32"/>
  <c r="K56" i="32"/>
  <c r="K55" i="32"/>
  <c r="K54" i="32"/>
  <c r="K53" i="32"/>
  <c r="K52" i="32"/>
  <c r="K51" i="32"/>
  <c r="K50" i="32"/>
  <c r="K49" i="32"/>
  <c r="K48" i="32"/>
  <c r="K47" i="32"/>
  <c r="K46" i="32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K9" i="32"/>
  <c r="K8" i="32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0" i="35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0" i="31"/>
  <c r="K69" i="31"/>
  <c r="K68" i="31"/>
  <c r="K67" i="31"/>
  <c r="K66" i="31"/>
  <c r="K65" i="31"/>
  <c r="K64" i="31"/>
  <c r="K63" i="31"/>
  <c r="K62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0" i="21"/>
  <c r="K69" i="21"/>
  <c r="K68" i="21"/>
  <c r="K67" i="21"/>
  <c r="K66" i="21"/>
  <c r="K65" i="21"/>
  <c r="K64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6" i="7"/>
  <c r="K15" i="7"/>
  <c r="K14" i="7"/>
  <c r="K13" i="7"/>
  <c r="K12" i="7"/>
  <c r="K11" i="7"/>
  <c r="K10" i="7"/>
  <c r="K9" i="7"/>
  <c r="K8" i="7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H44" i="12"/>
  <c r="H62" i="12" s="1"/>
  <c r="H36" i="12"/>
  <c r="H44" i="18"/>
  <c r="H62" i="18" s="1"/>
  <c r="H36" i="18"/>
  <c r="AQ16" i="36"/>
  <c r="BW16" i="36" s="1"/>
  <c r="AQ6" i="36"/>
  <c r="BW6" i="36" s="1"/>
  <c r="HG305" i="36"/>
  <c r="HG304" i="36"/>
  <c r="HG303" i="36"/>
  <c r="HG302" i="36"/>
  <c r="HG301" i="36"/>
  <c r="HG300" i="36"/>
  <c r="HG299" i="36"/>
  <c r="HG298" i="36"/>
  <c r="HG297" i="36"/>
  <c r="HG296" i="36"/>
  <c r="HG295" i="36"/>
  <c r="HG294" i="36"/>
  <c r="HG293" i="36"/>
  <c r="HG292" i="36"/>
  <c r="HG291" i="36"/>
  <c r="HG290" i="36"/>
  <c r="HG289" i="36"/>
  <c r="HG288" i="36"/>
  <c r="HG287" i="36"/>
  <c r="HG286" i="36"/>
  <c r="HG285" i="36"/>
  <c r="HG284" i="36"/>
  <c r="HG283" i="36"/>
  <c r="HG282" i="36"/>
  <c r="HG281" i="36"/>
  <c r="HG280" i="36"/>
  <c r="HG279" i="36"/>
  <c r="HG278" i="36"/>
  <c r="HG277" i="36"/>
  <c r="HG276" i="36"/>
  <c r="HG275" i="36"/>
  <c r="HG274" i="36"/>
  <c r="HG273" i="36"/>
  <c r="HG272" i="36"/>
  <c r="HG271" i="36"/>
  <c r="HG270" i="36"/>
  <c r="HG269" i="36"/>
  <c r="HG268" i="36"/>
  <c r="HG267" i="36"/>
  <c r="HG266" i="36"/>
  <c r="HG265" i="36"/>
  <c r="HG264" i="36"/>
  <c r="HG263" i="36"/>
  <c r="HG262" i="36"/>
  <c r="HG261" i="36"/>
  <c r="HG260" i="36"/>
  <c r="HG259" i="36"/>
  <c r="HG258" i="36"/>
  <c r="HG257" i="36"/>
  <c r="HG256" i="36"/>
  <c r="HG255" i="36"/>
  <c r="HG254" i="36"/>
  <c r="HG253" i="36"/>
  <c r="HG252" i="36"/>
  <c r="HG251" i="36"/>
  <c r="HG250" i="36"/>
  <c r="HG249" i="36"/>
  <c r="HG248" i="36"/>
  <c r="HG247" i="36"/>
  <c r="HG246" i="36"/>
  <c r="HG245" i="36"/>
  <c r="HG244" i="36"/>
  <c r="HG243" i="36"/>
  <c r="HG242" i="36"/>
  <c r="HG241" i="36"/>
  <c r="HG240" i="36"/>
  <c r="HG239" i="36"/>
  <c r="HG238" i="36"/>
  <c r="HG237" i="36"/>
  <c r="HG236" i="36"/>
  <c r="HG235" i="36"/>
  <c r="HG234" i="36"/>
  <c r="HG233" i="36"/>
  <c r="HG232" i="36"/>
  <c r="HG231" i="36"/>
  <c r="HG230" i="36"/>
  <c r="HG229" i="36"/>
  <c r="HG228" i="36"/>
  <c r="HG227" i="36"/>
  <c r="HG226" i="36"/>
  <c r="HG225" i="36"/>
  <c r="HG224" i="36"/>
  <c r="HG223" i="36"/>
  <c r="HG222" i="36"/>
  <c r="HG221" i="36"/>
  <c r="HG220" i="36"/>
  <c r="HG219" i="36"/>
  <c r="HG218" i="36"/>
  <c r="HG217" i="36"/>
  <c r="HG216" i="36"/>
  <c r="HG215" i="36"/>
  <c r="HG214" i="36"/>
  <c r="HG213" i="36"/>
  <c r="HG212" i="36"/>
  <c r="HG211" i="36"/>
  <c r="HG210" i="36"/>
  <c r="HG209" i="36"/>
  <c r="HG208" i="36"/>
  <c r="HG207" i="36"/>
  <c r="HG206" i="36"/>
  <c r="HG205" i="36"/>
  <c r="HG204" i="36"/>
  <c r="HG203" i="36"/>
  <c r="HG202" i="36"/>
  <c r="HG201" i="36"/>
  <c r="HG200" i="36"/>
  <c r="HG199" i="36"/>
  <c r="HG198" i="36"/>
  <c r="HG197" i="36"/>
  <c r="HG196" i="36"/>
  <c r="HG195" i="36"/>
  <c r="HG194" i="36"/>
  <c r="HG193" i="36"/>
  <c r="HG192" i="36"/>
  <c r="HG191" i="36"/>
  <c r="HG190" i="36"/>
  <c r="HG189" i="36"/>
  <c r="HG188" i="36"/>
  <c r="HG187" i="36"/>
  <c r="HG186" i="36"/>
  <c r="HG185" i="36"/>
  <c r="HG184" i="36"/>
  <c r="HG183" i="36"/>
  <c r="HG182" i="36"/>
  <c r="HG181" i="36"/>
  <c r="HG180" i="36"/>
  <c r="HG179" i="36"/>
  <c r="HG178" i="36"/>
  <c r="HG177" i="36"/>
  <c r="HG176" i="36"/>
  <c r="HG175" i="36"/>
  <c r="HG174" i="36"/>
  <c r="HG173" i="36"/>
  <c r="HG172" i="36"/>
  <c r="HG171" i="36"/>
  <c r="HG170" i="36"/>
  <c r="HG169" i="36"/>
  <c r="HG168" i="36"/>
  <c r="HG167" i="36"/>
  <c r="HG166" i="36"/>
  <c r="HG165" i="36"/>
  <c r="HG164" i="36"/>
  <c r="HG163" i="36"/>
  <c r="HG162" i="36"/>
  <c r="HG161" i="36"/>
  <c r="HG160" i="36"/>
  <c r="HG159" i="36"/>
  <c r="HG158" i="36"/>
  <c r="HG157" i="36"/>
  <c r="HG156" i="36"/>
  <c r="HG155" i="36"/>
  <c r="HG154" i="36"/>
  <c r="HG153" i="36"/>
  <c r="HG152" i="36"/>
  <c r="HG151" i="36"/>
  <c r="HG150" i="36"/>
  <c r="HG149" i="36"/>
  <c r="HG148" i="36"/>
  <c r="HG147" i="36"/>
  <c r="HG146" i="36"/>
  <c r="HG145" i="36"/>
  <c r="HG144" i="36"/>
  <c r="HG143" i="36"/>
  <c r="HG142" i="36"/>
  <c r="HG141" i="36"/>
  <c r="HG140" i="36"/>
  <c r="HG139" i="36"/>
  <c r="HG138" i="36"/>
  <c r="HG137" i="36"/>
  <c r="HG136" i="36"/>
  <c r="HG135" i="36"/>
  <c r="HG134" i="36"/>
  <c r="HG133" i="36"/>
  <c r="HG132" i="36"/>
  <c r="HG131" i="36"/>
  <c r="HG130" i="36"/>
  <c r="HG129" i="36"/>
  <c r="HG128" i="36"/>
  <c r="HG127" i="36"/>
  <c r="HG126" i="36"/>
  <c r="HG125" i="36"/>
  <c r="HG124" i="36"/>
  <c r="HG123" i="36"/>
  <c r="HG122" i="36"/>
  <c r="HG121" i="36"/>
  <c r="HG120" i="36"/>
  <c r="HG119" i="36"/>
  <c r="HG118" i="36"/>
  <c r="HG117" i="36"/>
  <c r="HG116" i="36"/>
  <c r="HG115" i="36"/>
  <c r="HG114" i="36"/>
  <c r="HG113" i="36"/>
  <c r="HG112" i="36"/>
  <c r="HG111" i="36"/>
  <c r="HG110" i="36"/>
  <c r="HG109" i="36"/>
  <c r="HG108" i="36"/>
  <c r="HG107" i="36"/>
  <c r="HG106" i="36"/>
  <c r="HG105" i="36"/>
  <c r="HG104" i="36"/>
  <c r="HG103" i="36"/>
  <c r="HG102" i="36"/>
  <c r="HG101" i="36"/>
  <c r="HG100" i="36"/>
  <c r="HG99" i="36"/>
  <c r="HG98" i="36"/>
  <c r="HG97" i="36"/>
  <c r="HG96" i="36"/>
  <c r="HG95" i="36"/>
  <c r="HG94" i="36"/>
  <c r="HG93" i="36"/>
  <c r="HG92" i="36"/>
  <c r="HG91" i="36"/>
  <c r="HG90" i="36"/>
  <c r="HG89" i="36"/>
  <c r="HG88" i="36"/>
  <c r="HG87" i="36"/>
  <c r="HG86" i="36"/>
  <c r="HG85" i="36"/>
  <c r="HG84" i="36"/>
  <c r="HG83" i="36"/>
  <c r="HG82" i="36"/>
  <c r="HG81" i="36"/>
  <c r="HG80" i="36"/>
  <c r="HG79" i="36"/>
  <c r="HG78" i="36"/>
  <c r="HG77" i="36"/>
  <c r="HG76" i="36"/>
  <c r="HG75" i="36"/>
  <c r="HG74" i="36"/>
  <c r="HG73" i="36"/>
  <c r="HG72" i="36"/>
  <c r="HG71" i="36"/>
  <c r="HG70" i="36"/>
  <c r="HG69" i="36"/>
  <c r="HG68" i="36"/>
  <c r="HG67" i="36"/>
  <c r="HG66" i="36"/>
  <c r="HG65" i="36"/>
  <c r="HG64" i="36"/>
  <c r="HG63" i="36"/>
  <c r="HG62" i="36"/>
  <c r="HG61" i="36"/>
  <c r="HG60" i="36"/>
  <c r="HG59" i="36"/>
  <c r="HG58" i="36"/>
  <c r="HG57" i="36"/>
  <c r="HG56" i="36"/>
  <c r="HG55" i="36"/>
  <c r="HG54" i="36"/>
  <c r="HG53" i="36"/>
  <c r="HG52" i="36"/>
  <c r="HG51" i="36"/>
  <c r="HG50" i="36"/>
  <c r="HG49" i="36"/>
  <c r="HG48" i="36"/>
  <c r="HG47" i="36"/>
  <c r="HG46" i="36"/>
  <c r="HG45" i="36"/>
  <c r="HG44" i="36"/>
  <c r="HG43" i="36"/>
  <c r="HG42" i="36"/>
  <c r="HG41" i="36"/>
  <c r="HG40" i="36"/>
  <c r="HG39" i="36"/>
  <c r="HG38" i="36"/>
  <c r="HG37" i="36"/>
  <c r="HG36" i="36"/>
  <c r="BU36" i="36"/>
  <c r="BJ36" i="36"/>
  <c r="AY36" i="36"/>
  <c r="AP36" i="36"/>
  <c r="HG35" i="36"/>
  <c r="HG34" i="36"/>
  <c r="BW34" i="36"/>
  <c r="BV34" i="36"/>
  <c r="BU34" i="36"/>
  <c r="BT34" i="36"/>
  <c r="BS34" i="36"/>
  <c r="BR34" i="36"/>
  <c r="BQ34" i="36"/>
  <c r="BP34" i="36"/>
  <c r="BO34" i="36"/>
  <c r="BN34" i="36"/>
  <c r="BM34" i="36"/>
  <c r="BL34" i="36"/>
  <c r="BK34" i="36"/>
  <c r="BJ34" i="36"/>
  <c r="BI34" i="36"/>
  <c r="BH34" i="36"/>
  <c r="BG34" i="36"/>
  <c r="BF34" i="36"/>
  <c r="BE34" i="36"/>
  <c r="BD34" i="36"/>
  <c r="BC34" i="36"/>
  <c r="BB34" i="36"/>
  <c r="BA34" i="36"/>
  <c r="AZ34" i="36"/>
  <c r="AY34" i="36"/>
  <c r="AX34" i="36"/>
  <c r="AW34" i="36"/>
  <c r="AV34" i="36"/>
  <c r="AU34" i="36"/>
  <c r="AT34" i="36"/>
  <c r="AS34" i="36"/>
  <c r="AR34" i="36"/>
  <c r="BX34" i="36" s="1"/>
  <c r="AJ34" i="36"/>
  <c r="AI34" i="36"/>
  <c r="AH34" i="36"/>
  <c r="AG34" i="36"/>
  <c r="AF34" i="36"/>
  <c r="AE34" i="36"/>
  <c r="AK34" i="36" s="1"/>
  <c r="AL34" i="36" s="1"/>
  <c r="HG33" i="36"/>
  <c r="BW33" i="36"/>
  <c r="BV33" i="36"/>
  <c r="BU33" i="36"/>
  <c r="BT33" i="36"/>
  <c r="BS33" i="36"/>
  <c r="BR33" i="36"/>
  <c r="BQ33" i="36"/>
  <c r="BP33" i="36"/>
  <c r="BO33" i="36"/>
  <c r="BN33" i="36"/>
  <c r="BM33" i="36"/>
  <c r="BL33" i="36"/>
  <c r="BK33" i="36"/>
  <c r="BJ33" i="36"/>
  <c r="BI33" i="36"/>
  <c r="BH33" i="36"/>
  <c r="BG33" i="36"/>
  <c r="BF33" i="36"/>
  <c r="BE33" i="36"/>
  <c r="BD33" i="36"/>
  <c r="BC33" i="36"/>
  <c r="BB33" i="36"/>
  <c r="BA33" i="36"/>
  <c r="AZ33" i="36"/>
  <c r="AY33" i="36"/>
  <c r="AX33" i="36"/>
  <c r="AW33" i="36"/>
  <c r="AV33" i="36"/>
  <c r="AU33" i="36"/>
  <c r="AT33" i="36"/>
  <c r="AS33" i="36"/>
  <c r="AR33" i="36"/>
  <c r="BX33" i="36" s="1"/>
  <c r="AJ33" i="36"/>
  <c r="AI33" i="36"/>
  <c r="AH33" i="36"/>
  <c r="AG33" i="36"/>
  <c r="AF33" i="36"/>
  <c r="AE33" i="36"/>
  <c r="AK33" i="36" s="1"/>
  <c r="HG32" i="36"/>
  <c r="BW32" i="36"/>
  <c r="BV32" i="36"/>
  <c r="BU32" i="36"/>
  <c r="BT32" i="36"/>
  <c r="BS32" i="36"/>
  <c r="BR32" i="36"/>
  <c r="BQ32" i="36"/>
  <c r="BP32" i="36"/>
  <c r="BO32" i="36"/>
  <c r="BN32" i="36"/>
  <c r="BM32" i="36"/>
  <c r="BL32" i="36"/>
  <c r="BK32" i="36"/>
  <c r="BJ32" i="36"/>
  <c r="BI32" i="36"/>
  <c r="BH32" i="36"/>
  <c r="BG32" i="36"/>
  <c r="BF32" i="36"/>
  <c r="BE32" i="36"/>
  <c r="BD32" i="36"/>
  <c r="BC32" i="36"/>
  <c r="BB32" i="36"/>
  <c r="BA32" i="36"/>
  <c r="AZ32" i="36"/>
  <c r="AY32" i="36"/>
  <c r="AX32" i="36"/>
  <c r="AW32" i="36"/>
  <c r="AV32" i="36"/>
  <c r="AU32" i="36"/>
  <c r="AT32" i="36"/>
  <c r="AS32" i="36"/>
  <c r="AR32" i="36"/>
  <c r="BX32" i="36" s="1"/>
  <c r="AJ32" i="36"/>
  <c r="AI32" i="36"/>
  <c r="AH32" i="36"/>
  <c r="AG32" i="36"/>
  <c r="AF32" i="36"/>
  <c r="AE32" i="36"/>
  <c r="AK32" i="36" s="1"/>
  <c r="HG31" i="36"/>
  <c r="BX31" i="36"/>
  <c r="BW31" i="36"/>
  <c r="AK31" i="36"/>
  <c r="AJ31" i="36"/>
  <c r="HG30" i="36"/>
  <c r="BX30" i="36"/>
  <c r="BW30" i="36"/>
  <c r="AK30" i="36"/>
  <c r="AJ30" i="36"/>
  <c r="AL30" i="36" s="1"/>
  <c r="HG29" i="36"/>
  <c r="BX29" i="36"/>
  <c r="BW29" i="36"/>
  <c r="AK29" i="36"/>
  <c r="AJ29" i="36"/>
  <c r="HG28" i="36"/>
  <c r="BX28" i="36"/>
  <c r="BW28" i="36"/>
  <c r="AK28" i="36"/>
  <c r="AL28" i="36" s="1"/>
  <c r="AJ28" i="36"/>
  <c r="HG27" i="36"/>
  <c r="BX27" i="36"/>
  <c r="BW27" i="36"/>
  <c r="AK27" i="36"/>
  <c r="AJ27" i="36"/>
  <c r="AL27" i="36" s="1"/>
  <c r="HG26" i="36"/>
  <c r="BX26" i="36"/>
  <c r="BW26" i="36"/>
  <c r="AK26" i="36"/>
  <c r="AJ26" i="36"/>
  <c r="HG25" i="36"/>
  <c r="BX25" i="36"/>
  <c r="BW25" i="36"/>
  <c r="AK25" i="36"/>
  <c r="AJ25" i="36"/>
  <c r="HG24" i="36"/>
  <c r="BX24" i="36"/>
  <c r="BW24" i="36"/>
  <c r="AK24" i="36"/>
  <c r="AJ24" i="36"/>
  <c r="HG23" i="36"/>
  <c r="BX23" i="36"/>
  <c r="BY23" i="36" s="1"/>
  <c r="BW23" i="36"/>
  <c r="AK23" i="36"/>
  <c r="AJ23" i="36"/>
  <c r="HG22" i="36"/>
  <c r="BX22" i="36"/>
  <c r="BW22" i="36"/>
  <c r="AK22" i="36"/>
  <c r="AJ22" i="36"/>
  <c r="AL22" i="36" s="1"/>
  <c r="HG21" i="36"/>
  <c r="BX21" i="36"/>
  <c r="BW21" i="36"/>
  <c r="AK21" i="36"/>
  <c r="AJ21" i="36"/>
  <c r="HG20" i="36"/>
  <c r="BX20" i="36"/>
  <c r="BW20" i="36"/>
  <c r="AK20" i="36"/>
  <c r="AJ20" i="36"/>
  <c r="HG19" i="36"/>
  <c r="BX19" i="36"/>
  <c r="BW19" i="36"/>
  <c r="AK19" i="36"/>
  <c r="AJ19" i="36"/>
  <c r="HG18" i="36"/>
  <c r="BX18" i="36"/>
  <c r="BW18" i="36"/>
  <c r="AK18" i="36"/>
  <c r="AJ18" i="36"/>
  <c r="HG17" i="36"/>
  <c r="BX17" i="36"/>
  <c r="BW17" i="36"/>
  <c r="AK17" i="36"/>
  <c r="AJ17" i="36"/>
  <c r="HG16" i="36"/>
  <c r="BX16" i="36"/>
  <c r="AK16" i="36"/>
  <c r="AL16" i="36" s="1"/>
  <c r="AJ16" i="36"/>
  <c r="HG15" i="36"/>
  <c r="BX15" i="36"/>
  <c r="BW15" i="36"/>
  <c r="AK15" i="36"/>
  <c r="AJ15" i="36"/>
  <c r="AL15" i="36" s="1"/>
  <c r="HG14" i="36"/>
  <c r="BX14" i="36"/>
  <c r="BW14" i="36"/>
  <c r="AK14" i="36"/>
  <c r="AJ14" i="36"/>
  <c r="HG13" i="36"/>
  <c r="BX13" i="36"/>
  <c r="BW13" i="36"/>
  <c r="AK13" i="36"/>
  <c r="AJ13" i="36"/>
  <c r="HG12" i="36"/>
  <c r="BX12" i="36"/>
  <c r="BW12" i="36"/>
  <c r="AK12" i="36"/>
  <c r="AJ12" i="36"/>
  <c r="HG11" i="36"/>
  <c r="BX11" i="36"/>
  <c r="BW11" i="36"/>
  <c r="AK11" i="36"/>
  <c r="AJ11" i="36"/>
  <c r="HG10" i="36"/>
  <c r="BX10" i="36"/>
  <c r="BW10" i="36"/>
  <c r="AK10" i="36"/>
  <c r="AJ10" i="36"/>
  <c r="AL10" i="36" s="1"/>
  <c r="HG9" i="36"/>
  <c r="BX9" i="36"/>
  <c r="BW9" i="36"/>
  <c r="AK9" i="36"/>
  <c r="AJ9" i="36"/>
  <c r="HG8" i="36"/>
  <c r="BX8" i="36"/>
  <c r="BW8" i="36"/>
  <c r="AK8" i="36"/>
  <c r="AJ8" i="36"/>
  <c r="HG7" i="36"/>
  <c r="BX7" i="36"/>
  <c r="BW7" i="36"/>
  <c r="AK7" i="36"/>
  <c r="AJ7" i="36"/>
  <c r="HG6" i="36"/>
  <c r="BX6" i="36"/>
  <c r="AK6" i="36"/>
  <c r="AJ6" i="36"/>
  <c r="HG5" i="36"/>
  <c r="BX5" i="36"/>
  <c r="BW5" i="36"/>
  <c r="AK5" i="36"/>
  <c r="AJ5" i="36"/>
  <c r="HG4" i="36"/>
  <c r="HG3" i="36"/>
  <c r="BZ3" i="36"/>
  <c r="AM3" i="36"/>
  <c r="HG2" i="36"/>
  <c r="HG1" i="36"/>
  <c r="HF1" i="36"/>
  <c r="AM7" i="36" l="1"/>
  <c r="BY12" i="36"/>
  <c r="AM19" i="36"/>
  <c r="AL7" i="36"/>
  <c r="AL11" i="36"/>
  <c r="AL12" i="36"/>
  <c r="AL19" i="36"/>
  <c r="AL23" i="36"/>
  <c r="AL24" i="36"/>
  <c r="AL31" i="36"/>
  <c r="BY34" i="36"/>
  <c r="AM30" i="36"/>
  <c r="H62" i="4"/>
  <c r="AL5" i="36"/>
  <c r="AL6" i="36"/>
  <c r="AM12" i="36"/>
  <c r="AM17" i="36"/>
  <c r="AL18" i="36"/>
  <c r="AM24" i="36"/>
  <c r="BY33" i="36"/>
  <c r="AM9" i="36"/>
  <c r="AM16" i="36"/>
  <c r="AM23" i="36"/>
  <c r="AM28" i="36"/>
  <c r="AM8" i="36"/>
  <c r="AM20" i="36"/>
  <c r="AM29" i="36"/>
  <c r="AM11" i="36"/>
  <c r="AM21" i="36"/>
  <c r="BY7" i="36"/>
  <c r="AL8" i="36"/>
  <c r="AM13" i="36"/>
  <c r="AL14" i="36"/>
  <c r="AM15" i="36"/>
  <c r="AL20" i="36"/>
  <c r="AM25" i="36"/>
  <c r="AL26" i="36"/>
  <c r="AM27" i="36"/>
  <c r="BY28" i="36"/>
  <c r="BZ16" i="36"/>
  <c r="BZ9" i="36"/>
  <c r="BY11" i="36"/>
  <c r="BZ20" i="36"/>
  <c r="BZ25" i="36"/>
  <c r="BY27" i="36"/>
  <c r="BZ13" i="36"/>
  <c r="BZ29" i="36"/>
  <c r="BY26" i="36"/>
  <c r="BY30" i="36"/>
  <c r="BY6" i="36"/>
  <c r="BY10" i="36"/>
  <c r="BY14" i="36"/>
  <c r="BY18" i="36"/>
  <c r="BZ22" i="36"/>
  <c r="BY15" i="36"/>
  <c r="BY16" i="36"/>
  <c r="BY19" i="36"/>
  <c r="BY22" i="36"/>
  <c r="BY31" i="36"/>
  <c r="AM31" i="36"/>
  <c r="AL32" i="36"/>
  <c r="AL33" i="36"/>
  <c r="BY8" i="36"/>
  <c r="BY20" i="36"/>
  <c r="BY24" i="36"/>
  <c r="BZ5" i="36"/>
  <c r="BZ12" i="36"/>
  <c r="BZ21" i="36"/>
  <c r="BZ28" i="36"/>
  <c r="BZ8" i="36"/>
  <c r="BZ17" i="36"/>
  <c r="BZ24" i="36"/>
  <c r="BY32" i="36"/>
  <c r="BZ11" i="36"/>
  <c r="BZ15" i="36"/>
  <c r="BZ27" i="36"/>
  <c r="BZ31" i="36"/>
  <c r="AM6" i="36"/>
  <c r="BZ6" i="36"/>
  <c r="AM10" i="36"/>
  <c r="BZ18" i="36"/>
  <c r="BZ26" i="36"/>
  <c r="BZ30" i="36"/>
  <c r="AM5" i="36"/>
  <c r="BY5" i="36"/>
  <c r="AL9" i="36"/>
  <c r="BY9" i="36"/>
  <c r="AL13" i="36"/>
  <c r="BY13" i="36"/>
  <c r="AL17" i="36"/>
  <c r="BY17" i="36"/>
  <c r="AL21" i="36"/>
  <c r="BY21" i="36"/>
  <c r="AL25" i="36"/>
  <c r="BY25" i="36"/>
  <c r="AL29" i="36"/>
  <c r="BY29" i="36"/>
  <c r="BZ7" i="36"/>
  <c r="BZ19" i="36"/>
  <c r="BZ23" i="36"/>
  <c r="BZ10" i="36"/>
  <c r="AM14" i="36"/>
  <c r="BZ14" i="36"/>
  <c r="AM18" i="36"/>
  <c r="AM22" i="36"/>
  <c r="AM26" i="36"/>
  <c r="D6" i="6" l="1"/>
  <c r="D6" i="10"/>
  <c r="D6" i="11"/>
  <c r="D6" i="12"/>
  <c r="D6" i="13"/>
  <c r="D6" i="14"/>
  <c r="D6" i="15"/>
  <c r="D6" i="16"/>
  <c r="D6" i="17"/>
  <c r="D6" i="19"/>
  <c r="D6" i="18"/>
  <c r="D6" i="20"/>
  <c r="D6" i="9"/>
  <c r="D6" i="22"/>
  <c r="D6" i="23"/>
  <c r="D6" i="24"/>
  <c r="D6" i="25"/>
  <c r="D6" i="26"/>
  <c r="D6" i="27"/>
  <c r="D6" i="28"/>
  <c r="D6" i="29"/>
  <c r="D6" i="30"/>
  <c r="D6" i="32"/>
  <c r="D6" i="33"/>
  <c r="D6" i="34"/>
  <c r="D6" i="35"/>
  <c r="D6" i="31"/>
  <c r="D6" i="21"/>
  <c r="D6" i="7"/>
  <c r="D6" i="8"/>
  <c r="E6" i="4"/>
  <c r="D6" i="4"/>
  <c r="IB301" i="35"/>
  <c r="IB300" i="35"/>
  <c r="IB299" i="35"/>
  <c r="IB298" i="35"/>
  <c r="IB297" i="35"/>
  <c r="IB296" i="35"/>
  <c r="IB295" i="35"/>
  <c r="IB294" i="35"/>
  <c r="IB293" i="35"/>
  <c r="IB292" i="35"/>
  <c r="IB291" i="35"/>
  <c r="IB290" i="35"/>
  <c r="IB289" i="35"/>
  <c r="IB288" i="35"/>
  <c r="IB287" i="35"/>
  <c r="IB286" i="35"/>
  <c r="IB285" i="35"/>
  <c r="IB284" i="35"/>
  <c r="IB283" i="35"/>
  <c r="IB282" i="35"/>
  <c r="IB281" i="35"/>
  <c r="IB280" i="35"/>
  <c r="IB279" i="35"/>
  <c r="IB278" i="35"/>
  <c r="IB277" i="35"/>
  <c r="IB276" i="35"/>
  <c r="IB275" i="35"/>
  <c r="IB274" i="35"/>
  <c r="IB273" i="35"/>
  <c r="IB272" i="35"/>
  <c r="IB271" i="35"/>
  <c r="IB270" i="35"/>
  <c r="IB269" i="35"/>
  <c r="IB268" i="35"/>
  <c r="IB267" i="35"/>
  <c r="IB266" i="35"/>
  <c r="IB265" i="35"/>
  <c r="IB264" i="35"/>
  <c r="IB263" i="35"/>
  <c r="IB262" i="35"/>
  <c r="IB261" i="35"/>
  <c r="IB260" i="35"/>
  <c r="IB259" i="35"/>
  <c r="IB258" i="35"/>
  <c r="IB257" i="35"/>
  <c r="IB256" i="35"/>
  <c r="IB255" i="35"/>
  <c r="IB254" i="35"/>
  <c r="IB253" i="35"/>
  <c r="IB252" i="35"/>
  <c r="IB251" i="35"/>
  <c r="IB250" i="35"/>
  <c r="IB249" i="35"/>
  <c r="IB248" i="35"/>
  <c r="IB247" i="35"/>
  <c r="IB246" i="35"/>
  <c r="IB245" i="35"/>
  <c r="IB244" i="35"/>
  <c r="IB243" i="35"/>
  <c r="IB242" i="35"/>
  <c r="IB241" i="35"/>
  <c r="IB240" i="35"/>
  <c r="IB239" i="35"/>
  <c r="IB238" i="35"/>
  <c r="IB237" i="35"/>
  <c r="IB236" i="35"/>
  <c r="IB235" i="35"/>
  <c r="IB234" i="35"/>
  <c r="IB233" i="35"/>
  <c r="IB232" i="35"/>
  <c r="IB231" i="35"/>
  <c r="IB230" i="35"/>
  <c r="IB229" i="35"/>
  <c r="IB228" i="35"/>
  <c r="IB227" i="35"/>
  <c r="IB226" i="35"/>
  <c r="IB225" i="35"/>
  <c r="IB224" i="35"/>
  <c r="IB223" i="35"/>
  <c r="IB222" i="35"/>
  <c r="IB221" i="35"/>
  <c r="IB220" i="35"/>
  <c r="IB219" i="35"/>
  <c r="IB218" i="35"/>
  <c r="IB217" i="35"/>
  <c r="IB216" i="35"/>
  <c r="IB215" i="35"/>
  <c r="IB214" i="35"/>
  <c r="IB213" i="35"/>
  <c r="IB212" i="35"/>
  <c r="IB211" i="35"/>
  <c r="IB210" i="35"/>
  <c r="IB209" i="35"/>
  <c r="IB208" i="35"/>
  <c r="IB207" i="35"/>
  <c r="IB206" i="35"/>
  <c r="IB205" i="35"/>
  <c r="IB204" i="35"/>
  <c r="IB203" i="35"/>
  <c r="IB202" i="35"/>
  <c r="IB201" i="35"/>
  <c r="IB200" i="35"/>
  <c r="IB199" i="35"/>
  <c r="IB198" i="35"/>
  <c r="IB197" i="35"/>
  <c r="IB196" i="35"/>
  <c r="IB195" i="35"/>
  <c r="IB194" i="35"/>
  <c r="IB193" i="35"/>
  <c r="IB192" i="35"/>
  <c r="IB191" i="35"/>
  <c r="IB190" i="35"/>
  <c r="IB189" i="35"/>
  <c r="IB188" i="35"/>
  <c r="IB187" i="35"/>
  <c r="IB186" i="35"/>
  <c r="IB185" i="35"/>
  <c r="IB184" i="35"/>
  <c r="IB183" i="35"/>
  <c r="IB182" i="35"/>
  <c r="IB181" i="35"/>
  <c r="IB180" i="35"/>
  <c r="IB179" i="35"/>
  <c r="IB178" i="35"/>
  <c r="IB177" i="35"/>
  <c r="IB176" i="35"/>
  <c r="IB175" i="35"/>
  <c r="IB174" i="35"/>
  <c r="IB173" i="35"/>
  <c r="IB172" i="35"/>
  <c r="IB171" i="35"/>
  <c r="IB170" i="35"/>
  <c r="IB169" i="35"/>
  <c r="IB168" i="35"/>
  <c r="IB167" i="35"/>
  <c r="IB166" i="35"/>
  <c r="IB165" i="35"/>
  <c r="IB164" i="35"/>
  <c r="IB163" i="35"/>
  <c r="IB162" i="35"/>
  <c r="IB161" i="35"/>
  <c r="IB160" i="35"/>
  <c r="IB159" i="35"/>
  <c r="IB158" i="35"/>
  <c r="IB157" i="35"/>
  <c r="IB156" i="35"/>
  <c r="IB155" i="35"/>
  <c r="IB154" i="35"/>
  <c r="IB153" i="35"/>
  <c r="IB152" i="35"/>
  <c r="IB151" i="35"/>
  <c r="IB150" i="35"/>
  <c r="IB149" i="35"/>
  <c r="IB148" i="35"/>
  <c r="IB147" i="35"/>
  <c r="IB146" i="35"/>
  <c r="IB145" i="35"/>
  <c r="IB144" i="35"/>
  <c r="IB143" i="35"/>
  <c r="IB142" i="35"/>
  <c r="IB141" i="35"/>
  <c r="IB140" i="35"/>
  <c r="IB139" i="35"/>
  <c r="IB138" i="35"/>
  <c r="IB137" i="35"/>
  <c r="IB136" i="35"/>
  <c r="IB135" i="35"/>
  <c r="IB134" i="35"/>
  <c r="IB133" i="35"/>
  <c r="IB132" i="35"/>
  <c r="IB131" i="35"/>
  <c r="IB130" i="35"/>
  <c r="IB129" i="35"/>
  <c r="IB128" i="35"/>
  <c r="IB127" i="35"/>
  <c r="IB126" i="35"/>
  <c r="IB125" i="35"/>
  <c r="IB124" i="35"/>
  <c r="IB123" i="35"/>
  <c r="IB122" i="35"/>
  <c r="IB121" i="35"/>
  <c r="IB120" i="35"/>
  <c r="IB119" i="35"/>
  <c r="IB118" i="35"/>
  <c r="IB117" i="35"/>
  <c r="IB116" i="35"/>
  <c r="IB115" i="35"/>
  <c r="IB114" i="35"/>
  <c r="IB113" i="35"/>
  <c r="IB112" i="35"/>
  <c r="IB111" i="35"/>
  <c r="IB110" i="35"/>
  <c r="IB109" i="35"/>
  <c r="IB108" i="35"/>
  <c r="IB107" i="35"/>
  <c r="IB106" i="35"/>
  <c r="IB105" i="35"/>
  <c r="IB104" i="35"/>
  <c r="IB103" i="35"/>
  <c r="IB102" i="35"/>
  <c r="IB101" i="35"/>
  <c r="IB100" i="35"/>
  <c r="IB99" i="35"/>
  <c r="IB98" i="35"/>
  <c r="IB97" i="35"/>
  <c r="IB96" i="35"/>
  <c r="IB95" i="35"/>
  <c r="IB94" i="35"/>
  <c r="IB93" i="35"/>
  <c r="IB92" i="35"/>
  <c r="IB91" i="35"/>
  <c r="IB90" i="35"/>
  <c r="IB89" i="35"/>
  <c r="IB88" i="35"/>
  <c r="IB87" i="35"/>
  <c r="IB86" i="35"/>
  <c r="IB85" i="35"/>
  <c r="IB84" i="35"/>
  <c r="IB83" i="35"/>
  <c r="IB82" i="35"/>
  <c r="IB81" i="35"/>
  <c r="IB80" i="35"/>
  <c r="IB79" i="35"/>
  <c r="IB78" i="35"/>
  <c r="IB77" i="35"/>
  <c r="IB76" i="35"/>
  <c r="IB75" i="35"/>
  <c r="IB74" i="35"/>
  <c r="IB73" i="35"/>
  <c r="IB72" i="35"/>
  <c r="IB71" i="35"/>
  <c r="IB70" i="35"/>
  <c r="IB69" i="35"/>
  <c r="IB68" i="35"/>
  <c r="IB67" i="35"/>
  <c r="IB66" i="35"/>
  <c r="IB65" i="35"/>
  <c r="IB64" i="35"/>
  <c r="IB63" i="35"/>
  <c r="IB62" i="35"/>
  <c r="IB61" i="35"/>
  <c r="IB60" i="35"/>
  <c r="IB59" i="35"/>
  <c r="P59" i="35"/>
  <c r="O59" i="35"/>
  <c r="N59" i="35"/>
  <c r="M59" i="35"/>
  <c r="I59" i="35"/>
  <c r="IB58" i="35"/>
  <c r="P58" i="35"/>
  <c r="O58" i="35"/>
  <c r="N58" i="35"/>
  <c r="M58" i="35"/>
  <c r="I58" i="35"/>
  <c r="IB57" i="35"/>
  <c r="P57" i="35"/>
  <c r="O57" i="35"/>
  <c r="N57" i="35"/>
  <c r="M57" i="35"/>
  <c r="I57" i="35"/>
  <c r="IB56" i="35"/>
  <c r="IB55" i="35"/>
  <c r="IB54" i="35"/>
  <c r="IB53" i="35"/>
  <c r="P53" i="35"/>
  <c r="O53" i="35"/>
  <c r="N53" i="35"/>
  <c r="M53" i="35"/>
  <c r="I53" i="35"/>
  <c r="IB52" i="35"/>
  <c r="P52" i="35"/>
  <c r="O52" i="35"/>
  <c r="N52" i="35"/>
  <c r="M52" i="35"/>
  <c r="I52" i="35"/>
  <c r="IB51" i="35"/>
  <c r="P51" i="35"/>
  <c r="O51" i="35"/>
  <c r="N51" i="35"/>
  <c r="M51" i="35"/>
  <c r="I51" i="35"/>
  <c r="IB50" i="35"/>
  <c r="P50" i="35"/>
  <c r="O50" i="35"/>
  <c r="N50" i="35"/>
  <c r="M50" i="35"/>
  <c r="I50" i="35"/>
  <c r="IB49" i="35"/>
  <c r="P49" i="35"/>
  <c r="O49" i="35"/>
  <c r="N49" i="35"/>
  <c r="M49" i="35"/>
  <c r="I49" i="35"/>
  <c r="IB48" i="35"/>
  <c r="P48" i="35"/>
  <c r="O48" i="35"/>
  <c r="N48" i="35"/>
  <c r="M48" i="35"/>
  <c r="I48" i="35"/>
  <c r="IB47" i="35"/>
  <c r="P47" i="35"/>
  <c r="O47" i="35"/>
  <c r="N47" i="35"/>
  <c r="M47" i="35"/>
  <c r="I47" i="35"/>
  <c r="IB46" i="35"/>
  <c r="IB45" i="35"/>
  <c r="IB44" i="35"/>
  <c r="IB43" i="35"/>
  <c r="P43" i="35"/>
  <c r="O43" i="35"/>
  <c r="N43" i="35"/>
  <c r="M43" i="35"/>
  <c r="I43" i="35"/>
  <c r="IB42" i="35"/>
  <c r="P42" i="35"/>
  <c r="O42" i="35"/>
  <c r="N42" i="35"/>
  <c r="M42" i="35"/>
  <c r="I42" i="35"/>
  <c r="IB41" i="35"/>
  <c r="P41" i="35"/>
  <c r="O41" i="35"/>
  <c r="N41" i="35"/>
  <c r="M41" i="35"/>
  <c r="I41" i="35"/>
  <c r="IB40" i="35"/>
  <c r="P40" i="35"/>
  <c r="O40" i="35"/>
  <c r="N40" i="35"/>
  <c r="M40" i="35"/>
  <c r="I40" i="35"/>
  <c r="IB39" i="35"/>
  <c r="P39" i="35"/>
  <c r="O39" i="35"/>
  <c r="N39" i="35"/>
  <c r="M39" i="35"/>
  <c r="I39" i="35"/>
  <c r="IB38" i="35"/>
  <c r="IB37" i="35"/>
  <c r="IB36" i="35"/>
  <c r="IB35" i="35"/>
  <c r="P35" i="35"/>
  <c r="O35" i="35"/>
  <c r="N35" i="35"/>
  <c r="M35" i="35"/>
  <c r="I35" i="35"/>
  <c r="IB34" i="35"/>
  <c r="P34" i="35"/>
  <c r="O34" i="35"/>
  <c r="N34" i="35"/>
  <c r="M34" i="35"/>
  <c r="I34" i="35"/>
  <c r="IB33" i="35"/>
  <c r="P33" i="35"/>
  <c r="O33" i="35"/>
  <c r="N33" i="35"/>
  <c r="M33" i="35"/>
  <c r="I33" i="35"/>
  <c r="IB32" i="35"/>
  <c r="P32" i="35"/>
  <c r="O32" i="35"/>
  <c r="N32" i="35"/>
  <c r="M32" i="35"/>
  <c r="I32" i="35"/>
  <c r="IB31" i="35"/>
  <c r="P31" i="35"/>
  <c r="O31" i="35"/>
  <c r="N31" i="35"/>
  <c r="M31" i="35"/>
  <c r="I31" i="35"/>
  <c r="IB30" i="35"/>
  <c r="P30" i="35"/>
  <c r="O30" i="35"/>
  <c r="N30" i="35"/>
  <c r="M30" i="35"/>
  <c r="I30" i="35"/>
  <c r="IB29" i="35"/>
  <c r="P29" i="35"/>
  <c r="O29" i="35"/>
  <c r="N29" i="35"/>
  <c r="M29" i="35"/>
  <c r="I29" i="35"/>
  <c r="IB28" i="35"/>
  <c r="P28" i="35"/>
  <c r="O28" i="35"/>
  <c r="N28" i="35"/>
  <c r="M28" i="35"/>
  <c r="I28" i="35"/>
  <c r="IB27" i="35"/>
  <c r="IB26" i="35"/>
  <c r="IB25" i="35"/>
  <c r="IB24" i="35"/>
  <c r="P24" i="35"/>
  <c r="O24" i="35"/>
  <c r="N24" i="35"/>
  <c r="M24" i="35"/>
  <c r="I24" i="35"/>
  <c r="IB23" i="35"/>
  <c r="P23" i="35"/>
  <c r="O23" i="35"/>
  <c r="N23" i="35"/>
  <c r="M23" i="35"/>
  <c r="I23" i="35"/>
  <c r="IB22" i="35"/>
  <c r="P22" i="35"/>
  <c r="O22" i="35"/>
  <c r="N22" i="35"/>
  <c r="M22" i="35"/>
  <c r="I22" i="35"/>
  <c r="IB21" i="35"/>
  <c r="IB20" i="35"/>
  <c r="IB19" i="35"/>
  <c r="IB18" i="35"/>
  <c r="P18" i="35"/>
  <c r="O18" i="35"/>
  <c r="N18" i="35"/>
  <c r="M18" i="35"/>
  <c r="I18" i="35"/>
  <c r="IB17" i="35"/>
  <c r="P17" i="35"/>
  <c r="O17" i="35"/>
  <c r="N17" i="35"/>
  <c r="M17" i="35"/>
  <c r="I17" i="35"/>
  <c r="IB16" i="35"/>
  <c r="P16" i="35"/>
  <c r="O16" i="35"/>
  <c r="N16" i="35"/>
  <c r="M16" i="35"/>
  <c r="I16" i="35"/>
  <c r="IB15" i="35"/>
  <c r="P15" i="35"/>
  <c r="O15" i="35"/>
  <c r="N15" i="35"/>
  <c r="M15" i="35"/>
  <c r="I15" i="35"/>
  <c r="IB14" i="35"/>
  <c r="P14" i="35"/>
  <c r="O14" i="35"/>
  <c r="N14" i="35"/>
  <c r="M14" i="35"/>
  <c r="I14" i="35"/>
  <c r="IB13" i="35"/>
  <c r="P13" i="35"/>
  <c r="O13" i="35"/>
  <c r="N13" i="35"/>
  <c r="M13" i="35"/>
  <c r="I13" i="35"/>
  <c r="IB12" i="35"/>
  <c r="P12" i="35"/>
  <c r="O12" i="35"/>
  <c r="N12" i="35"/>
  <c r="M12" i="35"/>
  <c r="I12" i="35"/>
  <c r="IB11" i="35"/>
  <c r="IB10" i="35"/>
  <c r="IB9" i="35"/>
  <c r="IB8" i="35"/>
  <c r="IB7" i="35"/>
  <c r="IB6" i="35"/>
  <c r="IA6" i="35"/>
  <c r="E6" i="35"/>
  <c r="IB301" i="34"/>
  <c r="IB300" i="34"/>
  <c r="IB299" i="34"/>
  <c r="IB298" i="34"/>
  <c r="IB297" i="34"/>
  <c r="IB296" i="34"/>
  <c r="IB295" i="34"/>
  <c r="IB294" i="34"/>
  <c r="IB293" i="34"/>
  <c r="IB292" i="34"/>
  <c r="IB291" i="34"/>
  <c r="IB290" i="34"/>
  <c r="IB289" i="34"/>
  <c r="IB288" i="34"/>
  <c r="IB287" i="34"/>
  <c r="IB286" i="34"/>
  <c r="IB285" i="34"/>
  <c r="IB284" i="34"/>
  <c r="IB283" i="34"/>
  <c r="IB282" i="34"/>
  <c r="IB281" i="34"/>
  <c r="IB280" i="34"/>
  <c r="IB279" i="34"/>
  <c r="IB278" i="34"/>
  <c r="IB277" i="34"/>
  <c r="IB276" i="34"/>
  <c r="IB275" i="34"/>
  <c r="IB274" i="34"/>
  <c r="IB273" i="34"/>
  <c r="IB272" i="34"/>
  <c r="IB271" i="34"/>
  <c r="IB270" i="34"/>
  <c r="IB269" i="34"/>
  <c r="IB268" i="34"/>
  <c r="IB267" i="34"/>
  <c r="IB266" i="34"/>
  <c r="IB265" i="34"/>
  <c r="IB264" i="34"/>
  <c r="IB263" i="34"/>
  <c r="IB262" i="34"/>
  <c r="IB261" i="34"/>
  <c r="IB260" i="34"/>
  <c r="IB259" i="34"/>
  <c r="IB258" i="34"/>
  <c r="IB257" i="34"/>
  <c r="IB256" i="34"/>
  <c r="IB255" i="34"/>
  <c r="IB254" i="34"/>
  <c r="IB253" i="34"/>
  <c r="IB252" i="34"/>
  <c r="IB251" i="34"/>
  <c r="IB250" i="34"/>
  <c r="IB249" i="34"/>
  <c r="IB248" i="34"/>
  <c r="IB247" i="34"/>
  <c r="IB246" i="34"/>
  <c r="IB245" i="34"/>
  <c r="IB244" i="34"/>
  <c r="IB243" i="34"/>
  <c r="IB242" i="34"/>
  <c r="IB241" i="34"/>
  <c r="IB240" i="34"/>
  <c r="IB239" i="34"/>
  <c r="IB238" i="34"/>
  <c r="IB237" i="34"/>
  <c r="IB236" i="34"/>
  <c r="IB235" i="34"/>
  <c r="IB234" i="34"/>
  <c r="IB233" i="34"/>
  <c r="IB232" i="34"/>
  <c r="IB231" i="34"/>
  <c r="IB230" i="34"/>
  <c r="IB229" i="34"/>
  <c r="IB228" i="34"/>
  <c r="IB227" i="34"/>
  <c r="IB226" i="34"/>
  <c r="IB225" i="34"/>
  <c r="IB224" i="34"/>
  <c r="IB223" i="34"/>
  <c r="IB222" i="34"/>
  <c r="IB221" i="34"/>
  <c r="IB220" i="34"/>
  <c r="IB219" i="34"/>
  <c r="IB218" i="34"/>
  <c r="IB217" i="34"/>
  <c r="IB216" i="34"/>
  <c r="IB215" i="34"/>
  <c r="IB214" i="34"/>
  <c r="IB213" i="34"/>
  <c r="IB212" i="34"/>
  <c r="IB211" i="34"/>
  <c r="IB210" i="34"/>
  <c r="IB209" i="34"/>
  <c r="IB208" i="34"/>
  <c r="IB207" i="34"/>
  <c r="IB206" i="34"/>
  <c r="IB205" i="34"/>
  <c r="IB204" i="34"/>
  <c r="IB203" i="34"/>
  <c r="IB202" i="34"/>
  <c r="IB201" i="34"/>
  <c r="IB200" i="34"/>
  <c r="IB199" i="34"/>
  <c r="IB198" i="34"/>
  <c r="IB197" i="34"/>
  <c r="IB196" i="34"/>
  <c r="IB195" i="34"/>
  <c r="IB194" i="34"/>
  <c r="IB193" i="34"/>
  <c r="IB192" i="34"/>
  <c r="IB191" i="34"/>
  <c r="IB190" i="34"/>
  <c r="IB189" i="34"/>
  <c r="IB188" i="34"/>
  <c r="IB187" i="34"/>
  <c r="IB186" i="34"/>
  <c r="IB185" i="34"/>
  <c r="IB184" i="34"/>
  <c r="IB183" i="34"/>
  <c r="IB182" i="34"/>
  <c r="IB181" i="34"/>
  <c r="IB180" i="34"/>
  <c r="IB179" i="34"/>
  <c r="IB178" i="34"/>
  <c r="IB177" i="34"/>
  <c r="IB176" i="34"/>
  <c r="IB175" i="34"/>
  <c r="IB174" i="34"/>
  <c r="IB173" i="34"/>
  <c r="IB172" i="34"/>
  <c r="IB171" i="34"/>
  <c r="IB170" i="34"/>
  <c r="IB169" i="34"/>
  <c r="IB168" i="34"/>
  <c r="IB167" i="34"/>
  <c r="IB166" i="34"/>
  <c r="IB165" i="34"/>
  <c r="IB164" i="34"/>
  <c r="IB163" i="34"/>
  <c r="IB162" i="34"/>
  <c r="IB161" i="34"/>
  <c r="IB160" i="34"/>
  <c r="IB159" i="34"/>
  <c r="IB158" i="34"/>
  <c r="IB157" i="34"/>
  <c r="IB156" i="34"/>
  <c r="IB155" i="34"/>
  <c r="IB154" i="34"/>
  <c r="IB153" i="34"/>
  <c r="IB152" i="34"/>
  <c r="IB151" i="34"/>
  <c r="IB150" i="34"/>
  <c r="IB149" i="34"/>
  <c r="IB148" i="34"/>
  <c r="IB147" i="34"/>
  <c r="IB146" i="34"/>
  <c r="IB145" i="34"/>
  <c r="IB144" i="34"/>
  <c r="IB143" i="34"/>
  <c r="IB142" i="34"/>
  <c r="IB141" i="34"/>
  <c r="IB140" i="34"/>
  <c r="IB139" i="34"/>
  <c r="IB138" i="34"/>
  <c r="IB137" i="34"/>
  <c r="IB136" i="34"/>
  <c r="IB135" i="34"/>
  <c r="IB134" i="34"/>
  <c r="IB133" i="34"/>
  <c r="IB132" i="34"/>
  <c r="IB131" i="34"/>
  <c r="IB130" i="34"/>
  <c r="IB129" i="34"/>
  <c r="IB128" i="34"/>
  <c r="IB127" i="34"/>
  <c r="IB126" i="34"/>
  <c r="IB125" i="34"/>
  <c r="IB124" i="34"/>
  <c r="IB123" i="34"/>
  <c r="IB122" i="34"/>
  <c r="IB121" i="34"/>
  <c r="IB120" i="34"/>
  <c r="IB119" i="34"/>
  <c r="IB118" i="34"/>
  <c r="IB117" i="34"/>
  <c r="IB116" i="34"/>
  <c r="IB115" i="34"/>
  <c r="IB114" i="34"/>
  <c r="IB113" i="34"/>
  <c r="IB112" i="34"/>
  <c r="IB111" i="34"/>
  <c r="IB110" i="34"/>
  <c r="IB109" i="34"/>
  <c r="IB108" i="34"/>
  <c r="IB107" i="34"/>
  <c r="IB106" i="34"/>
  <c r="IB105" i="34"/>
  <c r="IB104" i="34"/>
  <c r="IB103" i="34"/>
  <c r="IB102" i="34"/>
  <c r="IB101" i="34"/>
  <c r="IB100" i="34"/>
  <c r="IB99" i="34"/>
  <c r="IB98" i="34"/>
  <c r="IB97" i="34"/>
  <c r="IB96" i="34"/>
  <c r="IB95" i="34"/>
  <c r="IB94" i="34"/>
  <c r="IB93" i="34"/>
  <c r="IB92" i="34"/>
  <c r="IB91" i="34"/>
  <c r="IB90" i="34"/>
  <c r="IB89" i="34"/>
  <c r="IB88" i="34"/>
  <c r="IB87" i="34"/>
  <c r="IB86" i="34"/>
  <c r="IB85" i="34"/>
  <c r="IB84" i="34"/>
  <c r="IB83" i="34"/>
  <c r="IB82" i="34"/>
  <c r="IB81" i="34"/>
  <c r="IB80" i="34"/>
  <c r="IB79" i="34"/>
  <c r="IB78" i="34"/>
  <c r="IB77" i="34"/>
  <c r="IB76" i="34"/>
  <c r="IB75" i="34"/>
  <c r="IB74" i="34"/>
  <c r="IB73" i="34"/>
  <c r="IB72" i="34"/>
  <c r="IB71" i="34"/>
  <c r="IB70" i="34"/>
  <c r="IB69" i="34"/>
  <c r="IB68" i="34"/>
  <c r="IB67" i="34"/>
  <c r="IB66" i="34"/>
  <c r="IB65" i="34"/>
  <c r="IB64" i="34"/>
  <c r="IB63" i="34"/>
  <c r="IB62" i="34"/>
  <c r="IB61" i="34"/>
  <c r="IB60" i="34"/>
  <c r="IB59" i="34"/>
  <c r="P59" i="34"/>
  <c r="O59" i="34"/>
  <c r="N59" i="34"/>
  <c r="M59" i="34"/>
  <c r="I59" i="34"/>
  <c r="IB58" i="34"/>
  <c r="P58" i="34"/>
  <c r="O58" i="34"/>
  <c r="N58" i="34"/>
  <c r="M58" i="34"/>
  <c r="I58" i="34"/>
  <c r="IB57" i="34"/>
  <c r="P57" i="34"/>
  <c r="O57" i="34"/>
  <c r="N57" i="34"/>
  <c r="M57" i="34"/>
  <c r="I57" i="34"/>
  <c r="IB56" i="34"/>
  <c r="IB55" i="34"/>
  <c r="IB54" i="34"/>
  <c r="IB53" i="34"/>
  <c r="P53" i="34"/>
  <c r="O53" i="34"/>
  <c r="N53" i="34"/>
  <c r="M53" i="34"/>
  <c r="I53" i="34"/>
  <c r="IB52" i="34"/>
  <c r="P52" i="34"/>
  <c r="O52" i="34"/>
  <c r="N52" i="34"/>
  <c r="M52" i="34"/>
  <c r="I52" i="34"/>
  <c r="IB51" i="34"/>
  <c r="P51" i="34"/>
  <c r="O51" i="34"/>
  <c r="N51" i="34"/>
  <c r="M51" i="34"/>
  <c r="I51" i="34"/>
  <c r="IB50" i="34"/>
  <c r="P50" i="34"/>
  <c r="O50" i="34"/>
  <c r="N50" i="34"/>
  <c r="M50" i="34"/>
  <c r="I50" i="34"/>
  <c r="IB49" i="34"/>
  <c r="P49" i="34"/>
  <c r="O49" i="34"/>
  <c r="N49" i="34"/>
  <c r="M49" i="34"/>
  <c r="I49" i="34"/>
  <c r="IB48" i="34"/>
  <c r="P48" i="34"/>
  <c r="O48" i="34"/>
  <c r="N48" i="34"/>
  <c r="M48" i="34"/>
  <c r="I48" i="34"/>
  <c r="IB47" i="34"/>
  <c r="P47" i="34"/>
  <c r="O47" i="34"/>
  <c r="N47" i="34"/>
  <c r="M47" i="34"/>
  <c r="I47" i="34"/>
  <c r="IB46" i="34"/>
  <c r="IB45" i="34"/>
  <c r="IB44" i="34"/>
  <c r="IB43" i="34"/>
  <c r="P43" i="34"/>
  <c r="O43" i="34"/>
  <c r="N43" i="34"/>
  <c r="M43" i="34"/>
  <c r="I43" i="34"/>
  <c r="IB42" i="34"/>
  <c r="P42" i="34"/>
  <c r="O42" i="34"/>
  <c r="N42" i="34"/>
  <c r="M42" i="34"/>
  <c r="I42" i="34"/>
  <c r="IB41" i="34"/>
  <c r="P41" i="34"/>
  <c r="O41" i="34"/>
  <c r="N41" i="34"/>
  <c r="M41" i="34"/>
  <c r="I41" i="34"/>
  <c r="IB40" i="34"/>
  <c r="P40" i="34"/>
  <c r="O40" i="34"/>
  <c r="N40" i="34"/>
  <c r="M40" i="34"/>
  <c r="I40" i="34"/>
  <c r="IB39" i="34"/>
  <c r="P39" i="34"/>
  <c r="O39" i="34"/>
  <c r="N39" i="34"/>
  <c r="M39" i="34"/>
  <c r="I39" i="34"/>
  <c r="IB38" i="34"/>
  <c r="IB37" i="34"/>
  <c r="IB36" i="34"/>
  <c r="IB35" i="34"/>
  <c r="P35" i="34"/>
  <c r="O35" i="34"/>
  <c r="N35" i="34"/>
  <c r="M35" i="34"/>
  <c r="I35" i="34"/>
  <c r="IB34" i="34"/>
  <c r="P34" i="34"/>
  <c r="O34" i="34"/>
  <c r="N34" i="34"/>
  <c r="M34" i="34"/>
  <c r="I34" i="34"/>
  <c r="IB33" i="34"/>
  <c r="P33" i="34"/>
  <c r="O33" i="34"/>
  <c r="N33" i="34"/>
  <c r="M33" i="34"/>
  <c r="I33" i="34"/>
  <c r="IB32" i="34"/>
  <c r="P32" i="34"/>
  <c r="O32" i="34"/>
  <c r="N32" i="34"/>
  <c r="M32" i="34"/>
  <c r="I32" i="34"/>
  <c r="IB31" i="34"/>
  <c r="P31" i="34"/>
  <c r="O31" i="34"/>
  <c r="N31" i="34"/>
  <c r="M31" i="34"/>
  <c r="I31" i="34"/>
  <c r="IB30" i="34"/>
  <c r="P30" i="34"/>
  <c r="O30" i="34"/>
  <c r="N30" i="34"/>
  <c r="M30" i="34"/>
  <c r="I30" i="34"/>
  <c r="IB29" i="34"/>
  <c r="P29" i="34"/>
  <c r="O29" i="34"/>
  <c r="N29" i="34"/>
  <c r="M29" i="34"/>
  <c r="I29" i="34"/>
  <c r="IB28" i="34"/>
  <c r="P28" i="34"/>
  <c r="O28" i="34"/>
  <c r="N28" i="34"/>
  <c r="M28" i="34"/>
  <c r="I28" i="34"/>
  <c r="IB27" i="34"/>
  <c r="IB26" i="34"/>
  <c r="IB25" i="34"/>
  <c r="IB24" i="34"/>
  <c r="P24" i="34"/>
  <c r="O24" i="34"/>
  <c r="N24" i="34"/>
  <c r="M24" i="34"/>
  <c r="I24" i="34"/>
  <c r="IB23" i="34"/>
  <c r="P23" i="34"/>
  <c r="O23" i="34"/>
  <c r="N23" i="34"/>
  <c r="M23" i="34"/>
  <c r="I23" i="34"/>
  <c r="IB22" i="34"/>
  <c r="P22" i="34"/>
  <c r="O22" i="34"/>
  <c r="N22" i="34"/>
  <c r="M22" i="34"/>
  <c r="I22" i="34"/>
  <c r="IB21" i="34"/>
  <c r="IB20" i="34"/>
  <c r="IB19" i="34"/>
  <c r="IB18" i="34"/>
  <c r="P18" i="34"/>
  <c r="O18" i="34"/>
  <c r="N18" i="34"/>
  <c r="M18" i="34"/>
  <c r="I18" i="34"/>
  <c r="IB17" i="34"/>
  <c r="P17" i="34"/>
  <c r="O17" i="34"/>
  <c r="N17" i="34"/>
  <c r="M17" i="34"/>
  <c r="I17" i="34"/>
  <c r="IB16" i="34"/>
  <c r="P16" i="34"/>
  <c r="O16" i="34"/>
  <c r="N16" i="34"/>
  <c r="M16" i="34"/>
  <c r="I16" i="34"/>
  <c r="IB15" i="34"/>
  <c r="P15" i="34"/>
  <c r="O15" i="34"/>
  <c r="N15" i="34"/>
  <c r="M15" i="34"/>
  <c r="I15" i="34"/>
  <c r="IB14" i="34"/>
  <c r="P14" i="34"/>
  <c r="O14" i="34"/>
  <c r="N14" i="34"/>
  <c r="M14" i="34"/>
  <c r="I14" i="34"/>
  <c r="IB13" i="34"/>
  <c r="P13" i="34"/>
  <c r="O13" i="34"/>
  <c r="N13" i="34"/>
  <c r="M13" i="34"/>
  <c r="I13" i="34"/>
  <c r="IB12" i="34"/>
  <c r="P12" i="34"/>
  <c r="O12" i="34"/>
  <c r="N12" i="34"/>
  <c r="M12" i="34"/>
  <c r="I12" i="34"/>
  <c r="IB11" i="34"/>
  <c r="IB10" i="34"/>
  <c r="IB9" i="34"/>
  <c r="IB8" i="34"/>
  <c r="IB7" i="34"/>
  <c r="IB6" i="34"/>
  <c r="IA6" i="34"/>
  <c r="E6" i="34"/>
  <c r="IB299" i="33"/>
  <c r="IB298" i="33"/>
  <c r="IB297" i="33"/>
  <c r="IB296" i="33"/>
  <c r="IB295" i="33"/>
  <c r="IB294" i="33"/>
  <c r="IB293" i="33"/>
  <c r="IB292" i="33"/>
  <c r="IB291" i="33"/>
  <c r="IB290" i="33"/>
  <c r="IB289" i="33"/>
  <c r="IB288" i="33"/>
  <c r="IB287" i="33"/>
  <c r="IB286" i="33"/>
  <c r="IB285" i="33"/>
  <c r="IB284" i="33"/>
  <c r="IB283" i="33"/>
  <c r="IB282" i="33"/>
  <c r="IB281" i="33"/>
  <c r="IB280" i="33"/>
  <c r="IB279" i="33"/>
  <c r="IB278" i="33"/>
  <c r="IB277" i="33"/>
  <c r="IB276" i="33"/>
  <c r="IB275" i="33"/>
  <c r="IB274" i="33"/>
  <c r="IB273" i="33"/>
  <c r="IB272" i="33"/>
  <c r="IB271" i="33"/>
  <c r="IB270" i="33"/>
  <c r="IB269" i="33"/>
  <c r="IB268" i="33"/>
  <c r="IB267" i="33"/>
  <c r="IB266" i="33"/>
  <c r="IB265" i="33"/>
  <c r="IB264" i="33"/>
  <c r="IB263" i="33"/>
  <c r="IB262" i="33"/>
  <c r="IB261" i="33"/>
  <c r="IB260" i="33"/>
  <c r="IB259" i="33"/>
  <c r="IB258" i="33"/>
  <c r="IB257" i="33"/>
  <c r="IB256" i="33"/>
  <c r="IB255" i="33"/>
  <c r="IB254" i="33"/>
  <c r="IB253" i="33"/>
  <c r="IB252" i="33"/>
  <c r="IB251" i="33"/>
  <c r="IB250" i="33"/>
  <c r="IB249" i="33"/>
  <c r="IB248" i="33"/>
  <c r="IB247" i="33"/>
  <c r="IB246" i="33"/>
  <c r="IB245" i="33"/>
  <c r="IB244" i="33"/>
  <c r="IB243" i="33"/>
  <c r="IB242" i="33"/>
  <c r="IB241" i="33"/>
  <c r="IB240" i="33"/>
  <c r="IB239" i="33"/>
  <c r="IB238" i="33"/>
  <c r="IB237" i="33"/>
  <c r="IB236" i="33"/>
  <c r="IB235" i="33"/>
  <c r="IB234" i="33"/>
  <c r="IB233" i="33"/>
  <c r="IB232" i="33"/>
  <c r="IB231" i="33"/>
  <c r="IB230" i="33"/>
  <c r="IB229" i="33"/>
  <c r="IB228" i="33"/>
  <c r="IB227" i="33"/>
  <c r="IB226" i="33"/>
  <c r="IB225" i="33"/>
  <c r="IB224" i="33"/>
  <c r="IB223" i="33"/>
  <c r="IB222" i="33"/>
  <c r="IB221" i="33"/>
  <c r="IB220" i="33"/>
  <c r="IB219" i="33"/>
  <c r="IB218" i="33"/>
  <c r="IB217" i="33"/>
  <c r="IB216" i="33"/>
  <c r="IB215" i="33"/>
  <c r="IB214" i="33"/>
  <c r="IB213" i="33"/>
  <c r="IB212" i="33"/>
  <c r="IB211" i="33"/>
  <c r="IB210" i="33"/>
  <c r="IB209" i="33"/>
  <c r="IB208" i="33"/>
  <c r="IB207" i="33"/>
  <c r="IB206" i="33"/>
  <c r="IB205" i="33"/>
  <c r="IB204" i="33"/>
  <c r="IB203" i="33"/>
  <c r="IB202" i="33"/>
  <c r="IB201" i="33"/>
  <c r="IB200" i="33"/>
  <c r="IB199" i="33"/>
  <c r="IB198" i="33"/>
  <c r="IB197" i="33"/>
  <c r="IB196" i="33"/>
  <c r="IB195" i="33"/>
  <c r="IB194" i="33"/>
  <c r="IB193" i="33"/>
  <c r="IB192" i="33"/>
  <c r="IB191" i="33"/>
  <c r="IB190" i="33"/>
  <c r="IB189" i="33"/>
  <c r="IB188" i="33"/>
  <c r="IB187" i="33"/>
  <c r="IB186" i="33"/>
  <c r="IB185" i="33"/>
  <c r="IB184" i="33"/>
  <c r="IB183" i="33"/>
  <c r="IB182" i="33"/>
  <c r="IB181" i="33"/>
  <c r="IB180" i="33"/>
  <c r="IB179" i="33"/>
  <c r="IB178" i="33"/>
  <c r="IB177" i="33"/>
  <c r="IB176" i="33"/>
  <c r="IB175" i="33"/>
  <c r="IB174" i="33"/>
  <c r="IB173" i="33"/>
  <c r="IB172" i="33"/>
  <c r="IB171" i="33"/>
  <c r="IB170" i="33"/>
  <c r="IB169" i="33"/>
  <c r="IB168" i="33"/>
  <c r="IB167" i="33"/>
  <c r="IB166" i="33"/>
  <c r="IB165" i="33"/>
  <c r="IB164" i="33"/>
  <c r="IB163" i="33"/>
  <c r="IB162" i="33"/>
  <c r="IB161" i="33"/>
  <c r="IB160" i="33"/>
  <c r="IB159" i="33"/>
  <c r="IB158" i="33"/>
  <c r="IB157" i="33"/>
  <c r="IB156" i="33"/>
  <c r="IB155" i="33"/>
  <c r="IB154" i="33"/>
  <c r="IB153" i="33"/>
  <c r="IB152" i="33"/>
  <c r="IB151" i="33"/>
  <c r="IB150" i="33"/>
  <c r="IB149" i="33"/>
  <c r="IB148" i="33"/>
  <c r="IB147" i="33"/>
  <c r="IB146" i="33"/>
  <c r="IB145" i="33"/>
  <c r="IB144" i="33"/>
  <c r="IB143" i="33"/>
  <c r="IB142" i="33"/>
  <c r="IB141" i="33"/>
  <c r="IB140" i="33"/>
  <c r="IB139" i="33"/>
  <c r="IB138" i="33"/>
  <c r="IB137" i="33"/>
  <c r="IB136" i="33"/>
  <c r="IB135" i="33"/>
  <c r="IB134" i="33"/>
  <c r="IB133" i="33"/>
  <c r="IB132" i="33"/>
  <c r="IB131" i="33"/>
  <c r="IB130" i="33"/>
  <c r="IB129" i="33"/>
  <c r="IB128" i="33"/>
  <c r="IB127" i="33"/>
  <c r="IB126" i="33"/>
  <c r="IB125" i="33"/>
  <c r="IB124" i="33"/>
  <c r="IB123" i="33"/>
  <c r="IB122" i="33"/>
  <c r="IB121" i="33"/>
  <c r="IB120" i="33"/>
  <c r="IB119" i="33"/>
  <c r="IB118" i="33"/>
  <c r="IB117" i="33"/>
  <c r="IB116" i="33"/>
  <c r="IB115" i="33"/>
  <c r="IB114" i="33"/>
  <c r="IB113" i="33"/>
  <c r="IB112" i="33"/>
  <c r="IB111" i="33"/>
  <c r="IB110" i="33"/>
  <c r="IB109" i="33"/>
  <c r="IB108" i="33"/>
  <c r="IB107" i="33"/>
  <c r="IB106" i="33"/>
  <c r="IB105" i="33"/>
  <c r="IB104" i="33"/>
  <c r="IB103" i="33"/>
  <c r="IB102" i="33"/>
  <c r="IB101" i="33"/>
  <c r="IB100" i="33"/>
  <c r="IB99" i="33"/>
  <c r="IB98" i="33"/>
  <c r="IB97" i="33"/>
  <c r="IB96" i="33"/>
  <c r="IB95" i="33"/>
  <c r="IB94" i="33"/>
  <c r="IB93" i="33"/>
  <c r="IB92" i="33"/>
  <c r="IB91" i="33"/>
  <c r="IB90" i="33"/>
  <c r="IB89" i="33"/>
  <c r="IB88" i="33"/>
  <c r="IB87" i="33"/>
  <c r="IB86" i="33"/>
  <c r="IB85" i="33"/>
  <c r="IB84" i="33"/>
  <c r="IB83" i="33"/>
  <c r="IB82" i="33"/>
  <c r="IB81" i="33"/>
  <c r="IB80" i="33"/>
  <c r="IB79" i="33"/>
  <c r="IB78" i="33"/>
  <c r="IB77" i="33"/>
  <c r="IB76" i="33"/>
  <c r="IB75" i="33"/>
  <c r="IB74" i="33"/>
  <c r="IB73" i="33"/>
  <c r="IB72" i="33"/>
  <c r="IB71" i="33"/>
  <c r="IB70" i="33"/>
  <c r="IB69" i="33"/>
  <c r="IB68" i="33"/>
  <c r="IB67" i="33"/>
  <c r="IB66" i="33"/>
  <c r="IB65" i="33"/>
  <c r="IB64" i="33"/>
  <c r="IB63" i="33"/>
  <c r="IB62" i="33"/>
  <c r="IB61" i="33"/>
  <c r="IB60" i="33"/>
  <c r="IB59" i="33"/>
  <c r="IB58" i="33"/>
  <c r="IB57" i="33"/>
  <c r="P57" i="33"/>
  <c r="O57" i="33"/>
  <c r="N57" i="33"/>
  <c r="M57" i="33"/>
  <c r="I57" i="33"/>
  <c r="IB56" i="33"/>
  <c r="P56" i="33"/>
  <c r="O56" i="33"/>
  <c r="N56" i="33"/>
  <c r="M56" i="33"/>
  <c r="I56" i="33"/>
  <c r="IB55" i="33"/>
  <c r="P55" i="33"/>
  <c r="O55" i="33"/>
  <c r="N55" i="33"/>
  <c r="M55" i="33"/>
  <c r="I55" i="33"/>
  <c r="IB54" i="33"/>
  <c r="IB53" i="33"/>
  <c r="IB52" i="33"/>
  <c r="IB51" i="33"/>
  <c r="P51" i="33"/>
  <c r="O51" i="33"/>
  <c r="N51" i="33"/>
  <c r="M51" i="33"/>
  <c r="I51" i="33"/>
  <c r="IB50" i="33"/>
  <c r="P50" i="33"/>
  <c r="O50" i="33"/>
  <c r="N50" i="33"/>
  <c r="M50" i="33"/>
  <c r="I50" i="33"/>
  <c r="IB49" i="33"/>
  <c r="P49" i="33"/>
  <c r="O49" i="33"/>
  <c r="N49" i="33"/>
  <c r="M49" i="33"/>
  <c r="I49" i="33"/>
  <c r="IB48" i="33"/>
  <c r="P48" i="33"/>
  <c r="O48" i="33"/>
  <c r="N48" i="33"/>
  <c r="M48" i="33"/>
  <c r="I48" i="33"/>
  <c r="IB47" i="33"/>
  <c r="P47" i="33"/>
  <c r="O47" i="33"/>
  <c r="N47" i="33"/>
  <c r="M47" i="33"/>
  <c r="I47" i="33"/>
  <c r="IB46" i="33"/>
  <c r="P46" i="33"/>
  <c r="O46" i="33"/>
  <c r="N46" i="33"/>
  <c r="M46" i="33"/>
  <c r="I46" i="33"/>
  <c r="IB45" i="33"/>
  <c r="P45" i="33"/>
  <c r="O45" i="33"/>
  <c r="N45" i="33"/>
  <c r="M45" i="33"/>
  <c r="I45" i="33"/>
  <c r="IB44" i="33"/>
  <c r="IB43" i="33"/>
  <c r="IB42" i="33"/>
  <c r="IB41" i="33"/>
  <c r="P41" i="33"/>
  <c r="O41" i="33"/>
  <c r="N41" i="33"/>
  <c r="M41" i="33"/>
  <c r="I41" i="33"/>
  <c r="IB40" i="33"/>
  <c r="P40" i="33"/>
  <c r="O40" i="33"/>
  <c r="N40" i="33"/>
  <c r="M40" i="33"/>
  <c r="I40" i="33"/>
  <c r="IB39" i="33"/>
  <c r="P39" i="33"/>
  <c r="O39" i="33"/>
  <c r="N39" i="33"/>
  <c r="M39" i="33"/>
  <c r="I39" i="33"/>
  <c r="IB38" i="33"/>
  <c r="P38" i="33"/>
  <c r="O38" i="33"/>
  <c r="N38" i="33"/>
  <c r="M38" i="33"/>
  <c r="I38" i="33"/>
  <c r="IB37" i="33"/>
  <c r="P37" i="33"/>
  <c r="O37" i="33"/>
  <c r="N37" i="33"/>
  <c r="M37" i="33"/>
  <c r="I37" i="33"/>
  <c r="IB36" i="33"/>
  <c r="IB35" i="33"/>
  <c r="IB34" i="33"/>
  <c r="IB33" i="33"/>
  <c r="P33" i="33"/>
  <c r="O33" i="33"/>
  <c r="N33" i="33"/>
  <c r="M33" i="33"/>
  <c r="I33" i="33"/>
  <c r="IB32" i="33"/>
  <c r="P32" i="33"/>
  <c r="O32" i="33"/>
  <c r="N32" i="33"/>
  <c r="M32" i="33"/>
  <c r="IB31" i="33"/>
  <c r="P31" i="33"/>
  <c r="O31" i="33"/>
  <c r="N31" i="33"/>
  <c r="M31" i="33"/>
  <c r="IB30" i="33"/>
  <c r="P30" i="33"/>
  <c r="O30" i="33"/>
  <c r="N30" i="33"/>
  <c r="M30" i="33"/>
  <c r="IB29" i="33"/>
  <c r="P29" i="33"/>
  <c r="O29" i="33"/>
  <c r="N29" i="33"/>
  <c r="M29" i="33"/>
  <c r="I29" i="33"/>
  <c r="IB28" i="33"/>
  <c r="P28" i="33"/>
  <c r="O28" i="33"/>
  <c r="N28" i="33"/>
  <c r="M28" i="33"/>
  <c r="I28" i="33"/>
  <c r="IB27" i="33"/>
  <c r="IB26" i="33"/>
  <c r="IB25" i="33"/>
  <c r="IB24" i="33"/>
  <c r="P24" i="33"/>
  <c r="O24" i="33"/>
  <c r="N24" i="33"/>
  <c r="M24" i="33"/>
  <c r="I24" i="33"/>
  <c r="IB23" i="33"/>
  <c r="P23" i="33"/>
  <c r="O23" i="33"/>
  <c r="N23" i="33"/>
  <c r="M23" i="33"/>
  <c r="I23" i="33"/>
  <c r="IB22" i="33"/>
  <c r="P22" i="33"/>
  <c r="O22" i="33"/>
  <c r="N22" i="33"/>
  <c r="M22" i="33"/>
  <c r="I22" i="33"/>
  <c r="IB21" i="33"/>
  <c r="IB20" i="33"/>
  <c r="IB19" i="33"/>
  <c r="IB18" i="33"/>
  <c r="P18" i="33"/>
  <c r="O18" i="33"/>
  <c r="N18" i="33"/>
  <c r="M18" i="33"/>
  <c r="I18" i="33"/>
  <c r="IB17" i="33"/>
  <c r="P17" i="33"/>
  <c r="O17" i="33"/>
  <c r="N17" i="33"/>
  <c r="M17" i="33"/>
  <c r="I17" i="33"/>
  <c r="IB16" i="33"/>
  <c r="P16" i="33"/>
  <c r="O16" i="33"/>
  <c r="N16" i="33"/>
  <c r="M16" i="33"/>
  <c r="IB15" i="33"/>
  <c r="P15" i="33"/>
  <c r="O15" i="33"/>
  <c r="N15" i="33"/>
  <c r="M15" i="33"/>
  <c r="IB14" i="33"/>
  <c r="P14" i="33"/>
  <c r="O14" i="33"/>
  <c r="N14" i="33"/>
  <c r="M14" i="33"/>
  <c r="IB13" i="33"/>
  <c r="P13" i="33"/>
  <c r="O13" i="33"/>
  <c r="N13" i="33"/>
  <c r="M13" i="33"/>
  <c r="I13" i="33"/>
  <c r="IB12" i="33"/>
  <c r="P12" i="33"/>
  <c r="O12" i="33"/>
  <c r="N12" i="33"/>
  <c r="M12" i="33"/>
  <c r="I12" i="33"/>
  <c r="IB11" i="33"/>
  <c r="IB10" i="33"/>
  <c r="IB9" i="33"/>
  <c r="IB8" i="33"/>
  <c r="IB7" i="33"/>
  <c r="IB6" i="33"/>
  <c r="IA6" i="33"/>
  <c r="E6" i="33"/>
  <c r="IB301" i="32"/>
  <c r="IB300" i="32"/>
  <c r="IB299" i="32"/>
  <c r="IB298" i="32"/>
  <c r="IB297" i="32"/>
  <c r="IB296" i="32"/>
  <c r="IB295" i="32"/>
  <c r="IB294" i="32"/>
  <c r="IB293" i="32"/>
  <c r="IB292" i="32"/>
  <c r="IB291" i="32"/>
  <c r="IB290" i="32"/>
  <c r="IB289" i="32"/>
  <c r="IB288" i="32"/>
  <c r="IB287" i="32"/>
  <c r="IB286" i="32"/>
  <c r="IB285" i="32"/>
  <c r="IB284" i="32"/>
  <c r="IB283" i="32"/>
  <c r="IB282" i="32"/>
  <c r="IB281" i="32"/>
  <c r="IB280" i="32"/>
  <c r="IB279" i="32"/>
  <c r="IB278" i="32"/>
  <c r="IB277" i="32"/>
  <c r="IB276" i="32"/>
  <c r="IB275" i="32"/>
  <c r="IB274" i="32"/>
  <c r="IB273" i="32"/>
  <c r="IB272" i="32"/>
  <c r="IB271" i="32"/>
  <c r="IB270" i="32"/>
  <c r="IB269" i="32"/>
  <c r="IB268" i="32"/>
  <c r="IB267" i="32"/>
  <c r="IB266" i="32"/>
  <c r="IB265" i="32"/>
  <c r="IB264" i="32"/>
  <c r="IB263" i="32"/>
  <c r="IB262" i="32"/>
  <c r="IB261" i="32"/>
  <c r="IB260" i="32"/>
  <c r="IB259" i="32"/>
  <c r="IB258" i="32"/>
  <c r="IB257" i="32"/>
  <c r="IB256" i="32"/>
  <c r="IB255" i="32"/>
  <c r="IB254" i="32"/>
  <c r="IB253" i="32"/>
  <c r="IB252" i="32"/>
  <c r="IB251" i="32"/>
  <c r="IB250" i="32"/>
  <c r="IB249" i="32"/>
  <c r="IB248" i="32"/>
  <c r="IB247" i="32"/>
  <c r="IB246" i="32"/>
  <c r="IB245" i="32"/>
  <c r="IB244" i="32"/>
  <c r="IB243" i="32"/>
  <c r="IB242" i="32"/>
  <c r="IB241" i="32"/>
  <c r="IB240" i="32"/>
  <c r="IB239" i="32"/>
  <c r="IB238" i="32"/>
  <c r="IB237" i="32"/>
  <c r="IB236" i="32"/>
  <c r="IB235" i="32"/>
  <c r="IB234" i="32"/>
  <c r="IB233" i="32"/>
  <c r="IB232" i="32"/>
  <c r="IB231" i="32"/>
  <c r="IB230" i="32"/>
  <c r="IB229" i="32"/>
  <c r="IB228" i="32"/>
  <c r="IB227" i="32"/>
  <c r="IB226" i="32"/>
  <c r="IB225" i="32"/>
  <c r="IB224" i="32"/>
  <c r="IB223" i="32"/>
  <c r="IB222" i="32"/>
  <c r="IB221" i="32"/>
  <c r="IB220" i="32"/>
  <c r="IB219" i="32"/>
  <c r="IB218" i="32"/>
  <c r="IB217" i="32"/>
  <c r="IB216" i="32"/>
  <c r="IB215" i="32"/>
  <c r="IB214" i="32"/>
  <c r="IB213" i="32"/>
  <c r="IB212" i="32"/>
  <c r="IB211" i="32"/>
  <c r="IB210" i="32"/>
  <c r="IB209" i="32"/>
  <c r="IB208" i="32"/>
  <c r="IB207" i="32"/>
  <c r="IB206" i="32"/>
  <c r="IB205" i="32"/>
  <c r="IB204" i="32"/>
  <c r="IB203" i="32"/>
  <c r="IB202" i="32"/>
  <c r="IB201" i="32"/>
  <c r="IB200" i="32"/>
  <c r="IB199" i="32"/>
  <c r="IB198" i="32"/>
  <c r="IB197" i="32"/>
  <c r="IB196" i="32"/>
  <c r="IB195" i="32"/>
  <c r="IB194" i="32"/>
  <c r="IB193" i="32"/>
  <c r="IB192" i="32"/>
  <c r="IB191" i="32"/>
  <c r="IB190" i="32"/>
  <c r="IB189" i="32"/>
  <c r="IB188" i="32"/>
  <c r="IB187" i="32"/>
  <c r="IB186" i="32"/>
  <c r="IB185" i="32"/>
  <c r="IB184" i="32"/>
  <c r="IB183" i="32"/>
  <c r="IB182" i="32"/>
  <c r="IB181" i="32"/>
  <c r="IB180" i="32"/>
  <c r="IB179" i="32"/>
  <c r="IB178" i="32"/>
  <c r="IB177" i="32"/>
  <c r="IB176" i="32"/>
  <c r="IB175" i="32"/>
  <c r="IB174" i="32"/>
  <c r="IB173" i="32"/>
  <c r="IB172" i="32"/>
  <c r="IB171" i="32"/>
  <c r="IB170" i="32"/>
  <c r="IB169" i="32"/>
  <c r="IB168" i="32"/>
  <c r="IB167" i="32"/>
  <c r="IB166" i="32"/>
  <c r="IB165" i="32"/>
  <c r="IB164" i="32"/>
  <c r="IB163" i="32"/>
  <c r="IB162" i="32"/>
  <c r="IB161" i="32"/>
  <c r="IB160" i="32"/>
  <c r="IB159" i="32"/>
  <c r="IB158" i="32"/>
  <c r="IB157" i="32"/>
  <c r="IB156" i="32"/>
  <c r="IB155" i="32"/>
  <c r="IB154" i="32"/>
  <c r="IB153" i="32"/>
  <c r="IB152" i="32"/>
  <c r="IB151" i="32"/>
  <c r="IB150" i="32"/>
  <c r="IB149" i="32"/>
  <c r="IB148" i="32"/>
  <c r="IB147" i="32"/>
  <c r="IB146" i="32"/>
  <c r="IB145" i="32"/>
  <c r="IB144" i="32"/>
  <c r="IB143" i="32"/>
  <c r="IB142" i="32"/>
  <c r="IB141" i="32"/>
  <c r="IB140" i="32"/>
  <c r="IB139" i="32"/>
  <c r="IB138" i="32"/>
  <c r="IB137" i="32"/>
  <c r="IB136" i="32"/>
  <c r="IB135" i="32"/>
  <c r="IB134" i="32"/>
  <c r="IB133" i="32"/>
  <c r="IB132" i="32"/>
  <c r="IB131" i="32"/>
  <c r="IB130" i="32"/>
  <c r="IB129" i="32"/>
  <c r="IB128" i="32"/>
  <c r="IB127" i="32"/>
  <c r="IB126" i="32"/>
  <c r="IB125" i="32"/>
  <c r="IB124" i="32"/>
  <c r="IB123" i="32"/>
  <c r="IB122" i="32"/>
  <c r="IB121" i="32"/>
  <c r="IB120" i="32"/>
  <c r="IB119" i="32"/>
  <c r="IB118" i="32"/>
  <c r="IB117" i="32"/>
  <c r="IB116" i="32"/>
  <c r="IB115" i="32"/>
  <c r="IB114" i="32"/>
  <c r="IB113" i="32"/>
  <c r="IB112" i="32"/>
  <c r="IB111" i="32"/>
  <c r="IB110" i="32"/>
  <c r="IB109" i="32"/>
  <c r="IB108" i="32"/>
  <c r="IB107" i="32"/>
  <c r="IB106" i="32"/>
  <c r="IB105" i="32"/>
  <c r="IB104" i="32"/>
  <c r="IB103" i="32"/>
  <c r="IB102" i="32"/>
  <c r="IB101" i="32"/>
  <c r="IB100" i="32"/>
  <c r="IB99" i="32"/>
  <c r="IB98" i="32"/>
  <c r="IB97" i="32"/>
  <c r="IB96" i="32"/>
  <c r="IB95" i="32"/>
  <c r="IB94" i="32"/>
  <c r="IB93" i="32"/>
  <c r="IB92" i="32"/>
  <c r="IB91" i="32"/>
  <c r="IB90" i="32"/>
  <c r="IB89" i="32"/>
  <c r="IB88" i="32"/>
  <c r="IB87" i="32"/>
  <c r="IB86" i="32"/>
  <c r="IB85" i="32"/>
  <c r="IB84" i="32"/>
  <c r="IB83" i="32"/>
  <c r="IB82" i="32"/>
  <c r="IB81" i="32"/>
  <c r="IB80" i="32"/>
  <c r="IB79" i="32"/>
  <c r="IB78" i="32"/>
  <c r="IB77" i="32"/>
  <c r="IB76" i="32"/>
  <c r="IB75" i="32"/>
  <c r="IB74" i="32"/>
  <c r="IB73" i="32"/>
  <c r="IB72" i="32"/>
  <c r="IB71" i="32"/>
  <c r="IB70" i="32"/>
  <c r="IB69" i="32"/>
  <c r="IB68" i="32"/>
  <c r="IB67" i="32"/>
  <c r="IB66" i="32"/>
  <c r="IB65" i="32"/>
  <c r="IB64" i="32"/>
  <c r="IB63" i="32"/>
  <c r="IB62" i="32"/>
  <c r="IB61" i="32"/>
  <c r="IB60" i="32"/>
  <c r="IB59" i="32"/>
  <c r="P59" i="32"/>
  <c r="O59" i="32"/>
  <c r="N59" i="32"/>
  <c r="M59" i="32"/>
  <c r="I59" i="32"/>
  <c r="IB58" i="32"/>
  <c r="P58" i="32"/>
  <c r="O58" i="32"/>
  <c r="N58" i="32"/>
  <c r="M58" i="32"/>
  <c r="I58" i="32"/>
  <c r="IB57" i="32"/>
  <c r="P57" i="32"/>
  <c r="O57" i="32"/>
  <c r="N57" i="32"/>
  <c r="M57" i="32"/>
  <c r="I57" i="32"/>
  <c r="IB56" i="32"/>
  <c r="IB55" i="32"/>
  <c r="IB54" i="32"/>
  <c r="IB53" i="32"/>
  <c r="P53" i="32"/>
  <c r="O53" i="32"/>
  <c r="N53" i="32"/>
  <c r="M53" i="32"/>
  <c r="I53" i="32"/>
  <c r="IB52" i="32"/>
  <c r="P52" i="32"/>
  <c r="O52" i="32"/>
  <c r="N52" i="32"/>
  <c r="M52" i="32"/>
  <c r="I52" i="32"/>
  <c r="IB51" i="32"/>
  <c r="P51" i="32"/>
  <c r="O51" i="32"/>
  <c r="N51" i="32"/>
  <c r="M51" i="32"/>
  <c r="I51" i="32"/>
  <c r="IB50" i="32"/>
  <c r="P50" i="32"/>
  <c r="O50" i="32"/>
  <c r="N50" i="32"/>
  <c r="M50" i="32"/>
  <c r="I50" i="32"/>
  <c r="IB49" i="32"/>
  <c r="P49" i="32"/>
  <c r="O49" i="32"/>
  <c r="N49" i="32"/>
  <c r="M49" i="32"/>
  <c r="I49" i="32"/>
  <c r="IB48" i="32"/>
  <c r="P48" i="32"/>
  <c r="O48" i="32"/>
  <c r="N48" i="32"/>
  <c r="M48" i="32"/>
  <c r="I48" i="32"/>
  <c r="IB47" i="32"/>
  <c r="P47" i="32"/>
  <c r="O47" i="32"/>
  <c r="N47" i="32"/>
  <c r="M47" i="32"/>
  <c r="I47" i="32"/>
  <c r="IB46" i="32"/>
  <c r="IB45" i="32"/>
  <c r="IB44" i="32"/>
  <c r="IB43" i="32"/>
  <c r="P43" i="32"/>
  <c r="O43" i="32"/>
  <c r="N43" i="32"/>
  <c r="M43" i="32"/>
  <c r="I43" i="32"/>
  <c r="IB42" i="32"/>
  <c r="P42" i="32"/>
  <c r="O42" i="32"/>
  <c r="N42" i="32"/>
  <c r="M42" i="32"/>
  <c r="I42" i="32"/>
  <c r="IB41" i="32"/>
  <c r="P41" i="32"/>
  <c r="O41" i="32"/>
  <c r="N41" i="32"/>
  <c r="M41" i="32"/>
  <c r="I41" i="32"/>
  <c r="IB40" i="32"/>
  <c r="P40" i="32"/>
  <c r="O40" i="32"/>
  <c r="N40" i="32"/>
  <c r="M40" i="32"/>
  <c r="I40" i="32"/>
  <c r="IB39" i="32"/>
  <c r="P39" i="32"/>
  <c r="O39" i="32"/>
  <c r="N39" i="32"/>
  <c r="M39" i="32"/>
  <c r="I39" i="32"/>
  <c r="IB38" i="32"/>
  <c r="IB37" i="32"/>
  <c r="IB36" i="32"/>
  <c r="IB35" i="32"/>
  <c r="P35" i="32"/>
  <c r="O35" i="32"/>
  <c r="N35" i="32"/>
  <c r="M35" i="32"/>
  <c r="IB34" i="32"/>
  <c r="P34" i="32"/>
  <c r="O34" i="32"/>
  <c r="N34" i="32"/>
  <c r="M34" i="32"/>
  <c r="I34" i="32"/>
  <c r="IB33" i="32"/>
  <c r="P33" i="32"/>
  <c r="O33" i="32"/>
  <c r="N33" i="32"/>
  <c r="M33" i="32"/>
  <c r="IB32" i="32"/>
  <c r="P32" i="32"/>
  <c r="O32" i="32"/>
  <c r="N32" i="32"/>
  <c r="M32" i="32"/>
  <c r="IB31" i="32"/>
  <c r="P31" i="32"/>
  <c r="O31" i="32"/>
  <c r="N31" i="32"/>
  <c r="M31" i="32"/>
  <c r="IB30" i="32"/>
  <c r="P30" i="32"/>
  <c r="O30" i="32"/>
  <c r="N30" i="32"/>
  <c r="M30" i="32"/>
  <c r="IB29" i="32"/>
  <c r="P29" i="32"/>
  <c r="O29" i="32"/>
  <c r="N29" i="32"/>
  <c r="M29" i="32"/>
  <c r="I29" i="32"/>
  <c r="IB28" i="32"/>
  <c r="P28" i="32"/>
  <c r="O28" i="32"/>
  <c r="N28" i="32"/>
  <c r="M28" i="32"/>
  <c r="I28" i="32"/>
  <c r="IB27" i="32"/>
  <c r="IB26" i="32"/>
  <c r="IB25" i="32"/>
  <c r="IB24" i="32"/>
  <c r="P24" i="32"/>
  <c r="O24" i="32"/>
  <c r="N24" i="32"/>
  <c r="M24" i="32"/>
  <c r="I24" i="32"/>
  <c r="IB23" i="32"/>
  <c r="P23" i="32"/>
  <c r="O23" i="32"/>
  <c r="N23" i="32"/>
  <c r="M23" i="32"/>
  <c r="I23" i="32"/>
  <c r="IB22" i="32"/>
  <c r="P22" i="32"/>
  <c r="O22" i="32"/>
  <c r="N22" i="32"/>
  <c r="M22" i="32"/>
  <c r="I22" i="32"/>
  <c r="IB21" i="32"/>
  <c r="IB20" i="32"/>
  <c r="IB19" i="32"/>
  <c r="IB18" i="32"/>
  <c r="P18" i="32"/>
  <c r="O18" i="32"/>
  <c r="N18" i="32"/>
  <c r="M18" i="32"/>
  <c r="I18" i="32"/>
  <c r="IB17" i="32"/>
  <c r="P17" i="32"/>
  <c r="O17" i="32"/>
  <c r="N17" i="32"/>
  <c r="M17" i="32"/>
  <c r="I17" i="32"/>
  <c r="IB16" i="32"/>
  <c r="P16" i="32"/>
  <c r="O16" i="32"/>
  <c r="N16" i="32"/>
  <c r="M16" i="32"/>
  <c r="IB15" i="32"/>
  <c r="P15" i="32"/>
  <c r="O15" i="32"/>
  <c r="N15" i="32"/>
  <c r="M15" i="32"/>
  <c r="IB14" i="32"/>
  <c r="P14" i="32"/>
  <c r="O14" i="32"/>
  <c r="N14" i="32"/>
  <c r="M14" i="32"/>
  <c r="IB13" i="32"/>
  <c r="P13" i="32"/>
  <c r="O13" i="32"/>
  <c r="N13" i="32"/>
  <c r="M13" i="32"/>
  <c r="I13" i="32"/>
  <c r="IB12" i="32"/>
  <c r="P12" i="32"/>
  <c r="O12" i="32"/>
  <c r="N12" i="32"/>
  <c r="M12" i="32"/>
  <c r="I12" i="32"/>
  <c r="IB11" i="32"/>
  <c r="IB10" i="32"/>
  <c r="IB9" i="32"/>
  <c r="IB8" i="32"/>
  <c r="IB7" i="32"/>
  <c r="IB6" i="32"/>
  <c r="IA6" i="32"/>
  <c r="E6" i="32"/>
  <c r="IB301" i="31"/>
  <c r="IB300" i="31"/>
  <c r="IB299" i="31"/>
  <c r="IB298" i="31"/>
  <c r="IB297" i="31"/>
  <c r="IB296" i="31"/>
  <c r="IB295" i="31"/>
  <c r="IB294" i="31"/>
  <c r="IB293" i="31"/>
  <c r="IB292" i="31"/>
  <c r="IB291" i="31"/>
  <c r="IB290" i="31"/>
  <c r="IB289" i="31"/>
  <c r="IB288" i="31"/>
  <c r="IB287" i="31"/>
  <c r="IB286" i="31"/>
  <c r="IB285" i="31"/>
  <c r="IB284" i="31"/>
  <c r="IB283" i="31"/>
  <c r="IB282" i="31"/>
  <c r="IB281" i="31"/>
  <c r="IB280" i="31"/>
  <c r="IB279" i="31"/>
  <c r="IB278" i="31"/>
  <c r="IB277" i="31"/>
  <c r="IB276" i="31"/>
  <c r="IB275" i="31"/>
  <c r="IB274" i="31"/>
  <c r="IB273" i="31"/>
  <c r="IB272" i="31"/>
  <c r="IB271" i="31"/>
  <c r="IB270" i="31"/>
  <c r="IB269" i="31"/>
  <c r="IB268" i="31"/>
  <c r="IB267" i="31"/>
  <c r="IB266" i="31"/>
  <c r="IB265" i="31"/>
  <c r="IB264" i="31"/>
  <c r="IB263" i="31"/>
  <c r="IB262" i="31"/>
  <c r="IB261" i="31"/>
  <c r="IB260" i="31"/>
  <c r="IB259" i="31"/>
  <c r="IB258" i="31"/>
  <c r="IB257" i="31"/>
  <c r="IB256" i="31"/>
  <c r="IB255" i="31"/>
  <c r="IB254" i="31"/>
  <c r="IB253" i="31"/>
  <c r="IB252" i="31"/>
  <c r="IB251" i="31"/>
  <c r="IB250" i="31"/>
  <c r="IB249" i="31"/>
  <c r="IB248" i="31"/>
  <c r="IB247" i="31"/>
  <c r="IB246" i="31"/>
  <c r="IB245" i="31"/>
  <c r="IB244" i="31"/>
  <c r="IB243" i="31"/>
  <c r="IB242" i="31"/>
  <c r="IB241" i="31"/>
  <c r="IB240" i="31"/>
  <c r="IB239" i="31"/>
  <c r="IB238" i="31"/>
  <c r="IB237" i="31"/>
  <c r="IB236" i="31"/>
  <c r="IB235" i="31"/>
  <c r="IB234" i="31"/>
  <c r="IB233" i="31"/>
  <c r="IB232" i="31"/>
  <c r="IB231" i="31"/>
  <c r="IB230" i="31"/>
  <c r="IB229" i="31"/>
  <c r="IB228" i="31"/>
  <c r="IB227" i="31"/>
  <c r="IB226" i="31"/>
  <c r="IB225" i="31"/>
  <c r="IB224" i="31"/>
  <c r="IB223" i="31"/>
  <c r="IB222" i="31"/>
  <c r="IB221" i="31"/>
  <c r="IB220" i="31"/>
  <c r="IB219" i="31"/>
  <c r="IB218" i="31"/>
  <c r="IB217" i="31"/>
  <c r="IB216" i="31"/>
  <c r="IB215" i="31"/>
  <c r="IB214" i="31"/>
  <c r="IB213" i="31"/>
  <c r="IB212" i="31"/>
  <c r="IB211" i="31"/>
  <c r="IB210" i="31"/>
  <c r="IB209" i="31"/>
  <c r="IB208" i="31"/>
  <c r="IB207" i="31"/>
  <c r="IB206" i="31"/>
  <c r="IB205" i="31"/>
  <c r="IB204" i="31"/>
  <c r="IB203" i="31"/>
  <c r="IB202" i="31"/>
  <c r="IB201" i="31"/>
  <c r="IB200" i="31"/>
  <c r="IB199" i="31"/>
  <c r="IB198" i="31"/>
  <c r="IB197" i="31"/>
  <c r="IB196" i="31"/>
  <c r="IB195" i="31"/>
  <c r="IB194" i="31"/>
  <c r="IB193" i="31"/>
  <c r="IB192" i="31"/>
  <c r="IB191" i="31"/>
  <c r="IB190" i="31"/>
  <c r="IB189" i="31"/>
  <c r="IB188" i="31"/>
  <c r="IB187" i="31"/>
  <c r="IB186" i="31"/>
  <c r="IB185" i="31"/>
  <c r="IB184" i="31"/>
  <c r="IB183" i="31"/>
  <c r="IB182" i="31"/>
  <c r="IB181" i="31"/>
  <c r="IB180" i="31"/>
  <c r="IB179" i="31"/>
  <c r="IB178" i="31"/>
  <c r="IB177" i="31"/>
  <c r="IB176" i="31"/>
  <c r="IB175" i="31"/>
  <c r="IB174" i="31"/>
  <c r="IB173" i="31"/>
  <c r="IB172" i="31"/>
  <c r="IB171" i="31"/>
  <c r="IB170" i="31"/>
  <c r="IB169" i="31"/>
  <c r="IB168" i="31"/>
  <c r="IB167" i="31"/>
  <c r="IB166" i="31"/>
  <c r="IB165" i="31"/>
  <c r="IB164" i="31"/>
  <c r="IB163" i="31"/>
  <c r="IB162" i="31"/>
  <c r="IB161" i="31"/>
  <c r="IB160" i="31"/>
  <c r="IB159" i="31"/>
  <c r="IB158" i="31"/>
  <c r="IB157" i="31"/>
  <c r="IB156" i="31"/>
  <c r="IB155" i="31"/>
  <c r="IB154" i="31"/>
  <c r="IB153" i="31"/>
  <c r="IB152" i="31"/>
  <c r="IB151" i="31"/>
  <c r="IB150" i="31"/>
  <c r="IB149" i="31"/>
  <c r="IB148" i="31"/>
  <c r="IB147" i="31"/>
  <c r="IB146" i="31"/>
  <c r="IB145" i="31"/>
  <c r="IB144" i="31"/>
  <c r="IB143" i="31"/>
  <c r="IB142" i="31"/>
  <c r="IB141" i="31"/>
  <c r="IB140" i="31"/>
  <c r="IB139" i="31"/>
  <c r="IB138" i="31"/>
  <c r="IB137" i="31"/>
  <c r="IB136" i="31"/>
  <c r="IB135" i="31"/>
  <c r="IB134" i="31"/>
  <c r="IB133" i="31"/>
  <c r="IB132" i="31"/>
  <c r="IB131" i="31"/>
  <c r="IB130" i="31"/>
  <c r="IB129" i="31"/>
  <c r="IB128" i="31"/>
  <c r="IB127" i="31"/>
  <c r="IB126" i="31"/>
  <c r="IB125" i="31"/>
  <c r="IB124" i="31"/>
  <c r="IB123" i="31"/>
  <c r="IB122" i="31"/>
  <c r="IB121" i="31"/>
  <c r="IB120" i="31"/>
  <c r="IB119" i="31"/>
  <c r="IB118" i="31"/>
  <c r="IB117" i="31"/>
  <c r="IB116" i="31"/>
  <c r="IB115" i="31"/>
  <c r="IB114" i="31"/>
  <c r="IB113" i="31"/>
  <c r="IB112" i="31"/>
  <c r="IB111" i="31"/>
  <c r="IB110" i="31"/>
  <c r="IB109" i="31"/>
  <c r="IB108" i="31"/>
  <c r="IB107" i="31"/>
  <c r="IB106" i="31"/>
  <c r="IB105" i="31"/>
  <c r="IB104" i="31"/>
  <c r="IB103" i="31"/>
  <c r="IB102" i="31"/>
  <c r="IB101" i="31"/>
  <c r="IB100" i="31"/>
  <c r="IB99" i="31"/>
  <c r="IB98" i="31"/>
  <c r="IB97" i="31"/>
  <c r="IB96" i="31"/>
  <c r="IB95" i="31"/>
  <c r="IB94" i="31"/>
  <c r="IB93" i="31"/>
  <c r="IB92" i="31"/>
  <c r="IB91" i="31"/>
  <c r="IB90" i="31"/>
  <c r="IB89" i="31"/>
  <c r="IB88" i="31"/>
  <c r="IB87" i="31"/>
  <c r="IB86" i="31"/>
  <c r="IB85" i="31"/>
  <c r="IB84" i="31"/>
  <c r="IB83" i="31"/>
  <c r="IB82" i="31"/>
  <c r="IB81" i="31"/>
  <c r="IB80" i="31"/>
  <c r="IB79" i="31"/>
  <c r="IB78" i="31"/>
  <c r="IB77" i="31"/>
  <c r="IB76" i="31"/>
  <c r="IB75" i="31"/>
  <c r="IB74" i="31"/>
  <c r="IB73" i="31"/>
  <c r="IB72" i="31"/>
  <c r="IB71" i="31"/>
  <c r="IB70" i="31"/>
  <c r="IB69" i="31"/>
  <c r="IB68" i="31"/>
  <c r="IB67" i="31"/>
  <c r="IB66" i="31"/>
  <c r="IB65" i="31"/>
  <c r="IB64" i="31"/>
  <c r="IB63" i="31"/>
  <c r="IB62" i="31"/>
  <c r="IB61" i="31"/>
  <c r="IB60" i="31"/>
  <c r="IB59" i="31"/>
  <c r="P59" i="31"/>
  <c r="O59" i="31"/>
  <c r="N59" i="31"/>
  <c r="M59" i="31"/>
  <c r="I59" i="31"/>
  <c r="IB58" i="31"/>
  <c r="P58" i="31"/>
  <c r="O58" i="31"/>
  <c r="N58" i="31"/>
  <c r="M58" i="31"/>
  <c r="I58" i="31"/>
  <c r="IB57" i="31"/>
  <c r="P57" i="31"/>
  <c r="O57" i="31"/>
  <c r="N57" i="31"/>
  <c r="M57" i="31"/>
  <c r="I57" i="31"/>
  <c r="IB56" i="31"/>
  <c r="IB55" i="31"/>
  <c r="IB54" i="31"/>
  <c r="IB53" i="31"/>
  <c r="P53" i="31"/>
  <c r="O53" i="31"/>
  <c r="N53" i="31"/>
  <c r="M53" i="31"/>
  <c r="I53" i="31"/>
  <c r="IB52" i="31"/>
  <c r="P52" i="31"/>
  <c r="O52" i="31"/>
  <c r="N52" i="31"/>
  <c r="M52" i="31"/>
  <c r="I52" i="31"/>
  <c r="IB51" i="31"/>
  <c r="P51" i="31"/>
  <c r="O51" i="31"/>
  <c r="N51" i="31"/>
  <c r="M51" i="31"/>
  <c r="I51" i="31"/>
  <c r="IB50" i="31"/>
  <c r="P50" i="31"/>
  <c r="O50" i="31"/>
  <c r="N50" i="31"/>
  <c r="M50" i="31"/>
  <c r="I50" i="31"/>
  <c r="IB49" i="31"/>
  <c r="P49" i="31"/>
  <c r="O49" i="31"/>
  <c r="N49" i="31"/>
  <c r="M49" i="31"/>
  <c r="I49" i="31"/>
  <c r="IB48" i="31"/>
  <c r="P48" i="31"/>
  <c r="O48" i="31"/>
  <c r="N48" i="31"/>
  <c r="M48" i="31"/>
  <c r="I48" i="31"/>
  <c r="IB47" i="31"/>
  <c r="P47" i="31"/>
  <c r="O47" i="31"/>
  <c r="N47" i="31"/>
  <c r="M47" i="31"/>
  <c r="I47" i="31"/>
  <c r="IB46" i="31"/>
  <c r="IB45" i="31"/>
  <c r="IB44" i="31"/>
  <c r="IB43" i="31"/>
  <c r="P43" i="31"/>
  <c r="O43" i="31"/>
  <c r="N43" i="31"/>
  <c r="M43" i="31"/>
  <c r="I43" i="31"/>
  <c r="IB42" i="31"/>
  <c r="P42" i="31"/>
  <c r="O42" i="31"/>
  <c r="N42" i="31"/>
  <c r="M42" i="31"/>
  <c r="I42" i="31"/>
  <c r="IB41" i="31"/>
  <c r="P41" i="31"/>
  <c r="O41" i="31"/>
  <c r="N41" i="31"/>
  <c r="M41" i="31"/>
  <c r="I41" i="31"/>
  <c r="IB40" i="31"/>
  <c r="P40" i="31"/>
  <c r="O40" i="31"/>
  <c r="N40" i="31"/>
  <c r="M40" i="31"/>
  <c r="I40" i="31"/>
  <c r="IB39" i="31"/>
  <c r="P39" i="31"/>
  <c r="O39" i="31"/>
  <c r="N39" i="31"/>
  <c r="M39" i="31"/>
  <c r="I39" i="31"/>
  <c r="IB38" i="31"/>
  <c r="IB37" i="31"/>
  <c r="IB36" i="31"/>
  <c r="IB35" i="31"/>
  <c r="P35" i="31"/>
  <c r="O35" i="31"/>
  <c r="N35" i="31"/>
  <c r="M35" i="31"/>
  <c r="I35" i="31"/>
  <c r="IB34" i="31"/>
  <c r="P34" i="31"/>
  <c r="O34" i="31"/>
  <c r="N34" i="31"/>
  <c r="M34" i="31"/>
  <c r="I34" i="31"/>
  <c r="IB33" i="31"/>
  <c r="P33" i="31"/>
  <c r="O33" i="31"/>
  <c r="N33" i="31"/>
  <c r="M33" i="31"/>
  <c r="IB32" i="31"/>
  <c r="P32" i="31"/>
  <c r="O32" i="31"/>
  <c r="N32" i="31"/>
  <c r="M32" i="31"/>
  <c r="IB31" i="31"/>
  <c r="P31" i="31"/>
  <c r="O31" i="31"/>
  <c r="N31" i="31"/>
  <c r="M31" i="31"/>
  <c r="I31" i="31"/>
  <c r="IB30" i="31"/>
  <c r="P30" i="31"/>
  <c r="O30" i="31"/>
  <c r="N30" i="31"/>
  <c r="M30" i="31"/>
  <c r="IB29" i="31"/>
  <c r="P29" i="31"/>
  <c r="O29" i="31"/>
  <c r="N29" i="31"/>
  <c r="M29" i="31"/>
  <c r="I29" i="31"/>
  <c r="IB28" i="31"/>
  <c r="P28" i="31"/>
  <c r="O28" i="31"/>
  <c r="N28" i="31"/>
  <c r="M28" i="31"/>
  <c r="I28" i="31"/>
  <c r="IB27" i="31"/>
  <c r="IB26" i="31"/>
  <c r="IB25" i="31"/>
  <c r="IB24" i="31"/>
  <c r="P24" i="31"/>
  <c r="O24" i="31"/>
  <c r="N24" i="31"/>
  <c r="M24" i="31"/>
  <c r="I24" i="31"/>
  <c r="IB23" i="31"/>
  <c r="P23" i="31"/>
  <c r="O23" i="31"/>
  <c r="N23" i="31"/>
  <c r="M23" i="31"/>
  <c r="I23" i="31"/>
  <c r="IB22" i="31"/>
  <c r="P22" i="31"/>
  <c r="O22" i="31"/>
  <c r="N22" i="31"/>
  <c r="M22" i="31"/>
  <c r="I22" i="31"/>
  <c r="IB21" i="31"/>
  <c r="IB20" i="31"/>
  <c r="IB19" i="31"/>
  <c r="IB18" i="31"/>
  <c r="P18" i="31"/>
  <c r="O18" i="31"/>
  <c r="N18" i="31"/>
  <c r="M18" i="31"/>
  <c r="I18" i="31"/>
  <c r="IB17" i="31"/>
  <c r="P17" i="31"/>
  <c r="O17" i="31"/>
  <c r="N17" i="31"/>
  <c r="M17" i="31"/>
  <c r="IB16" i="31"/>
  <c r="P16" i="31"/>
  <c r="O16" i="31"/>
  <c r="N16" i="31"/>
  <c r="M16" i="31"/>
  <c r="IB15" i="31"/>
  <c r="P15" i="31"/>
  <c r="O15" i="31"/>
  <c r="N15" i="31"/>
  <c r="M15" i="31"/>
  <c r="IB14" i="31"/>
  <c r="P14" i="31"/>
  <c r="O14" i="31"/>
  <c r="N14" i="31"/>
  <c r="M14" i="31"/>
  <c r="IB13" i="31"/>
  <c r="P13" i="31"/>
  <c r="O13" i="31"/>
  <c r="N13" i="31"/>
  <c r="M13" i="31"/>
  <c r="I13" i="31"/>
  <c r="IB12" i="31"/>
  <c r="P12" i="31"/>
  <c r="O12" i="31"/>
  <c r="N12" i="31"/>
  <c r="M12" i="31"/>
  <c r="I12" i="31"/>
  <c r="IB11" i="31"/>
  <c r="IB10" i="31"/>
  <c r="IB9" i="31"/>
  <c r="IB8" i="31"/>
  <c r="IB7" i="31"/>
  <c r="IB6" i="31"/>
  <c r="IA6" i="31"/>
  <c r="E6" i="31"/>
  <c r="IB299" i="30"/>
  <c r="IB298" i="30"/>
  <c r="IB297" i="30"/>
  <c r="IB296" i="30"/>
  <c r="IB295" i="30"/>
  <c r="IB294" i="30"/>
  <c r="IB293" i="30"/>
  <c r="IB292" i="30"/>
  <c r="IB291" i="30"/>
  <c r="IB290" i="30"/>
  <c r="IB289" i="30"/>
  <c r="IB288" i="30"/>
  <c r="IB287" i="30"/>
  <c r="IB286" i="30"/>
  <c r="IB285" i="30"/>
  <c r="IB284" i="30"/>
  <c r="IB283" i="30"/>
  <c r="IB282" i="30"/>
  <c r="IB281" i="30"/>
  <c r="IB280" i="30"/>
  <c r="IB279" i="30"/>
  <c r="IB278" i="30"/>
  <c r="IB277" i="30"/>
  <c r="IB276" i="30"/>
  <c r="IB275" i="30"/>
  <c r="IB274" i="30"/>
  <c r="IB273" i="30"/>
  <c r="IB272" i="30"/>
  <c r="IB271" i="30"/>
  <c r="IB270" i="30"/>
  <c r="IB269" i="30"/>
  <c r="IB268" i="30"/>
  <c r="IB267" i="30"/>
  <c r="IB266" i="30"/>
  <c r="IB265" i="30"/>
  <c r="IB264" i="30"/>
  <c r="IB263" i="30"/>
  <c r="IB262" i="30"/>
  <c r="IB261" i="30"/>
  <c r="IB260" i="30"/>
  <c r="IB259" i="30"/>
  <c r="IB258" i="30"/>
  <c r="IB257" i="30"/>
  <c r="IB256" i="30"/>
  <c r="IB255" i="30"/>
  <c r="IB254" i="30"/>
  <c r="IB253" i="30"/>
  <c r="IB252" i="30"/>
  <c r="IB251" i="30"/>
  <c r="IB250" i="30"/>
  <c r="IB249" i="30"/>
  <c r="IB248" i="30"/>
  <c r="IB247" i="30"/>
  <c r="IB246" i="30"/>
  <c r="IB245" i="30"/>
  <c r="IB244" i="30"/>
  <c r="IB243" i="30"/>
  <c r="IB242" i="30"/>
  <c r="IB241" i="30"/>
  <c r="IB240" i="30"/>
  <c r="IB239" i="30"/>
  <c r="IB238" i="30"/>
  <c r="IB237" i="30"/>
  <c r="IB236" i="30"/>
  <c r="IB235" i="30"/>
  <c r="IB234" i="30"/>
  <c r="IB233" i="30"/>
  <c r="IB232" i="30"/>
  <c r="IB231" i="30"/>
  <c r="IB230" i="30"/>
  <c r="IB229" i="30"/>
  <c r="IB228" i="30"/>
  <c r="IB227" i="30"/>
  <c r="IB226" i="30"/>
  <c r="IB225" i="30"/>
  <c r="IB224" i="30"/>
  <c r="IB223" i="30"/>
  <c r="IB222" i="30"/>
  <c r="IB221" i="30"/>
  <c r="IB220" i="30"/>
  <c r="IB219" i="30"/>
  <c r="IB218" i="30"/>
  <c r="IB217" i="30"/>
  <c r="IB216" i="30"/>
  <c r="IB215" i="30"/>
  <c r="IB214" i="30"/>
  <c r="IB213" i="30"/>
  <c r="IB212" i="30"/>
  <c r="IB211" i="30"/>
  <c r="IB210" i="30"/>
  <c r="IB209" i="30"/>
  <c r="IB208" i="30"/>
  <c r="IB207" i="30"/>
  <c r="IB206" i="30"/>
  <c r="IB205" i="30"/>
  <c r="IB204" i="30"/>
  <c r="IB203" i="30"/>
  <c r="IB202" i="30"/>
  <c r="IB201" i="30"/>
  <c r="IB200" i="30"/>
  <c r="IB199" i="30"/>
  <c r="IB198" i="30"/>
  <c r="IB197" i="30"/>
  <c r="IB196" i="30"/>
  <c r="IB195" i="30"/>
  <c r="IB194" i="30"/>
  <c r="IB193" i="30"/>
  <c r="IB192" i="30"/>
  <c r="IB191" i="30"/>
  <c r="IB190" i="30"/>
  <c r="IB189" i="30"/>
  <c r="IB188" i="30"/>
  <c r="IB187" i="30"/>
  <c r="IB186" i="30"/>
  <c r="IB185" i="30"/>
  <c r="IB184" i="30"/>
  <c r="IB183" i="30"/>
  <c r="IB182" i="30"/>
  <c r="IB181" i="30"/>
  <c r="IB180" i="30"/>
  <c r="IB179" i="30"/>
  <c r="IB178" i="30"/>
  <c r="IB177" i="30"/>
  <c r="IB176" i="30"/>
  <c r="IB175" i="30"/>
  <c r="IB174" i="30"/>
  <c r="IB173" i="30"/>
  <c r="IB172" i="30"/>
  <c r="IB171" i="30"/>
  <c r="IB170" i="30"/>
  <c r="IB169" i="30"/>
  <c r="IB168" i="30"/>
  <c r="IB167" i="30"/>
  <c r="IB166" i="30"/>
  <c r="IB165" i="30"/>
  <c r="IB164" i="30"/>
  <c r="IB163" i="30"/>
  <c r="IB162" i="30"/>
  <c r="IB161" i="30"/>
  <c r="IB160" i="30"/>
  <c r="IB159" i="30"/>
  <c r="IB158" i="30"/>
  <c r="IB157" i="30"/>
  <c r="IB156" i="30"/>
  <c r="IB155" i="30"/>
  <c r="IB154" i="30"/>
  <c r="IB153" i="30"/>
  <c r="IB152" i="30"/>
  <c r="IB151" i="30"/>
  <c r="IB150" i="30"/>
  <c r="IB149" i="30"/>
  <c r="IB148" i="30"/>
  <c r="IB147" i="30"/>
  <c r="IB146" i="30"/>
  <c r="IB145" i="30"/>
  <c r="IB144" i="30"/>
  <c r="IB143" i="30"/>
  <c r="IB142" i="30"/>
  <c r="IB141" i="30"/>
  <c r="IB140" i="30"/>
  <c r="IB139" i="30"/>
  <c r="IB138" i="30"/>
  <c r="IB137" i="30"/>
  <c r="IB136" i="30"/>
  <c r="IB135" i="30"/>
  <c r="IB134" i="30"/>
  <c r="IB133" i="30"/>
  <c r="IB132" i="30"/>
  <c r="IB131" i="30"/>
  <c r="IB130" i="30"/>
  <c r="IB129" i="30"/>
  <c r="IB128" i="30"/>
  <c r="IB127" i="30"/>
  <c r="IB126" i="30"/>
  <c r="IB125" i="30"/>
  <c r="IB124" i="30"/>
  <c r="IB123" i="30"/>
  <c r="IB122" i="30"/>
  <c r="IB121" i="30"/>
  <c r="IB120" i="30"/>
  <c r="IB119" i="30"/>
  <c r="IB118" i="30"/>
  <c r="IB117" i="30"/>
  <c r="IB116" i="30"/>
  <c r="IB115" i="30"/>
  <c r="IB114" i="30"/>
  <c r="IB113" i="30"/>
  <c r="IB112" i="30"/>
  <c r="IB111" i="30"/>
  <c r="IB110" i="30"/>
  <c r="IB109" i="30"/>
  <c r="IB108" i="30"/>
  <c r="IB107" i="30"/>
  <c r="IB106" i="30"/>
  <c r="IB105" i="30"/>
  <c r="IB104" i="30"/>
  <c r="IB103" i="30"/>
  <c r="IB102" i="30"/>
  <c r="IB101" i="30"/>
  <c r="IB100" i="30"/>
  <c r="IB99" i="30"/>
  <c r="IB98" i="30"/>
  <c r="IB97" i="30"/>
  <c r="IB96" i="30"/>
  <c r="IB95" i="30"/>
  <c r="IB94" i="30"/>
  <c r="IB93" i="30"/>
  <c r="IB92" i="30"/>
  <c r="IB91" i="30"/>
  <c r="IB90" i="30"/>
  <c r="IB89" i="30"/>
  <c r="IB88" i="30"/>
  <c r="IB87" i="30"/>
  <c r="IB86" i="30"/>
  <c r="IB85" i="30"/>
  <c r="IB84" i="30"/>
  <c r="IB83" i="30"/>
  <c r="IB82" i="30"/>
  <c r="IB81" i="30"/>
  <c r="IB80" i="30"/>
  <c r="IB79" i="30"/>
  <c r="IB78" i="30"/>
  <c r="IB77" i="30"/>
  <c r="IB76" i="30"/>
  <c r="IB75" i="30"/>
  <c r="IB74" i="30"/>
  <c r="IB73" i="30"/>
  <c r="IB72" i="30"/>
  <c r="IB71" i="30"/>
  <c r="IB70" i="30"/>
  <c r="IB69" i="30"/>
  <c r="IB68" i="30"/>
  <c r="IB67" i="30"/>
  <c r="IB66" i="30"/>
  <c r="IB65" i="30"/>
  <c r="IB64" i="30"/>
  <c r="IB63" i="30"/>
  <c r="IB62" i="30"/>
  <c r="IB61" i="30"/>
  <c r="IB60" i="30"/>
  <c r="IB59" i="30"/>
  <c r="IB58" i="30"/>
  <c r="IB57" i="30"/>
  <c r="P57" i="30"/>
  <c r="O57" i="30"/>
  <c r="N57" i="30"/>
  <c r="M57" i="30"/>
  <c r="I57" i="30"/>
  <c r="IB56" i="30"/>
  <c r="P56" i="30"/>
  <c r="O56" i="30"/>
  <c r="N56" i="30"/>
  <c r="M56" i="30"/>
  <c r="I56" i="30"/>
  <c r="IB55" i="30"/>
  <c r="P55" i="30"/>
  <c r="O55" i="30"/>
  <c r="N55" i="30"/>
  <c r="M55" i="30"/>
  <c r="I55" i="30"/>
  <c r="IB54" i="30"/>
  <c r="IB53" i="30"/>
  <c r="IB52" i="30"/>
  <c r="IB51" i="30"/>
  <c r="P51" i="30"/>
  <c r="O51" i="30"/>
  <c r="N51" i="30"/>
  <c r="M51" i="30"/>
  <c r="I51" i="30"/>
  <c r="IB50" i="30"/>
  <c r="P50" i="30"/>
  <c r="O50" i="30"/>
  <c r="N50" i="30"/>
  <c r="M50" i="30"/>
  <c r="I50" i="30"/>
  <c r="IB49" i="30"/>
  <c r="P49" i="30"/>
  <c r="O49" i="30"/>
  <c r="N49" i="30"/>
  <c r="M49" i="30"/>
  <c r="I49" i="30"/>
  <c r="IB48" i="30"/>
  <c r="P48" i="30"/>
  <c r="O48" i="30"/>
  <c r="N48" i="30"/>
  <c r="M48" i="30"/>
  <c r="I48" i="30"/>
  <c r="IB47" i="30"/>
  <c r="P47" i="30"/>
  <c r="O47" i="30"/>
  <c r="N47" i="30"/>
  <c r="M47" i="30"/>
  <c r="I47" i="30"/>
  <c r="IB46" i="30"/>
  <c r="P46" i="30"/>
  <c r="O46" i="30"/>
  <c r="N46" i="30"/>
  <c r="M46" i="30"/>
  <c r="I46" i="30"/>
  <c r="IB45" i="30"/>
  <c r="P45" i="30"/>
  <c r="O45" i="30"/>
  <c r="N45" i="30"/>
  <c r="M45" i="30"/>
  <c r="I45" i="30"/>
  <c r="IB44" i="30"/>
  <c r="IB43" i="30"/>
  <c r="IB42" i="30"/>
  <c r="IB41" i="30"/>
  <c r="P41" i="30"/>
  <c r="O41" i="30"/>
  <c r="N41" i="30"/>
  <c r="M41" i="30"/>
  <c r="I41" i="30"/>
  <c r="IB40" i="30"/>
  <c r="P40" i="30"/>
  <c r="O40" i="30"/>
  <c r="N40" i="30"/>
  <c r="M40" i="30"/>
  <c r="I40" i="30"/>
  <c r="IB39" i="30"/>
  <c r="P39" i="30"/>
  <c r="O39" i="30"/>
  <c r="N39" i="30"/>
  <c r="M39" i="30"/>
  <c r="I39" i="30"/>
  <c r="IB38" i="30"/>
  <c r="P38" i="30"/>
  <c r="O38" i="30"/>
  <c r="N38" i="30"/>
  <c r="M38" i="30"/>
  <c r="I38" i="30"/>
  <c r="IB37" i="30"/>
  <c r="P37" i="30"/>
  <c r="O37" i="30"/>
  <c r="N37" i="30"/>
  <c r="M37" i="30"/>
  <c r="I37" i="30"/>
  <c r="IB36" i="30"/>
  <c r="IB35" i="30"/>
  <c r="IB34" i="30"/>
  <c r="IB33" i="30"/>
  <c r="P33" i="30"/>
  <c r="O33" i="30"/>
  <c r="N33" i="30"/>
  <c r="M33" i="30"/>
  <c r="I33" i="30"/>
  <c r="IB32" i="30"/>
  <c r="P32" i="30"/>
  <c r="O32" i="30"/>
  <c r="N32" i="30"/>
  <c r="M32" i="30"/>
  <c r="I32" i="30"/>
  <c r="IB31" i="30"/>
  <c r="P31" i="30"/>
  <c r="O31" i="30"/>
  <c r="N31" i="30"/>
  <c r="M31" i="30"/>
  <c r="IB30" i="30"/>
  <c r="P30" i="30"/>
  <c r="O30" i="30"/>
  <c r="N30" i="30"/>
  <c r="M30" i="30"/>
  <c r="IB29" i="30"/>
  <c r="P29" i="30"/>
  <c r="O29" i="30"/>
  <c r="N29" i="30"/>
  <c r="M29" i="30"/>
  <c r="IB28" i="30"/>
  <c r="P28" i="30"/>
  <c r="O28" i="30"/>
  <c r="N28" i="30"/>
  <c r="M28" i="30"/>
  <c r="IB27" i="30"/>
  <c r="P27" i="30"/>
  <c r="O27" i="30"/>
  <c r="N27" i="30"/>
  <c r="M27" i="30"/>
  <c r="I27" i="30"/>
  <c r="IB26" i="30"/>
  <c r="IB25" i="30"/>
  <c r="IB24" i="30"/>
  <c r="IB23" i="30"/>
  <c r="P23" i="30"/>
  <c r="O23" i="30"/>
  <c r="N23" i="30"/>
  <c r="M23" i="30"/>
  <c r="I23" i="30"/>
  <c r="IB22" i="30"/>
  <c r="P22" i="30"/>
  <c r="O22" i="30"/>
  <c r="N22" i="30"/>
  <c r="M22" i="30"/>
  <c r="I22" i="30"/>
  <c r="IB21" i="30"/>
  <c r="P21" i="30"/>
  <c r="O21" i="30"/>
  <c r="N21" i="30"/>
  <c r="M21" i="30"/>
  <c r="I21" i="30"/>
  <c r="IB20" i="30"/>
  <c r="IB19" i="30"/>
  <c r="IB18" i="30"/>
  <c r="IB17" i="30"/>
  <c r="P17" i="30"/>
  <c r="O17" i="30"/>
  <c r="N17" i="30"/>
  <c r="M17" i="30"/>
  <c r="I17" i="30"/>
  <c r="IB16" i="30"/>
  <c r="P16" i="30"/>
  <c r="O16" i="30"/>
  <c r="N16" i="30"/>
  <c r="M16" i="30"/>
  <c r="I16" i="30"/>
  <c r="IB15" i="30"/>
  <c r="P15" i="30"/>
  <c r="O15" i="30"/>
  <c r="N15" i="30"/>
  <c r="M15" i="30"/>
  <c r="IB14" i="30"/>
  <c r="P14" i="30"/>
  <c r="O14" i="30"/>
  <c r="N14" i="30"/>
  <c r="M14" i="30"/>
  <c r="IB13" i="30"/>
  <c r="P13" i="30"/>
  <c r="O13" i="30"/>
  <c r="N13" i="30"/>
  <c r="M13" i="30"/>
  <c r="IB12" i="30"/>
  <c r="P12" i="30"/>
  <c r="O12" i="30"/>
  <c r="N12" i="30"/>
  <c r="M12" i="30"/>
  <c r="I12" i="30"/>
  <c r="IB11" i="30"/>
  <c r="IB10" i="30"/>
  <c r="IB9" i="30"/>
  <c r="IB8" i="30"/>
  <c r="IB7" i="30"/>
  <c r="IB6" i="30"/>
  <c r="IA6" i="30"/>
  <c r="E6" i="30"/>
  <c r="IB298" i="29"/>
  <c r="IB297" i="29"/>
  <c r="IB296" i="29"/>
  <c r="IB295" i="29"/>
  <c r="IB294" i="29"/>
  <c r="IB293" i="29"/>
  <c r="IB292" i="29"/>
  <c r="IB291" i="29"/>
  <c r="IB290" i="29"/>
  <c r="IB289" i="29"/>
  <c r="IB288" i="29"/>
  <c r="IB287" i="29"/>
  <c r="IB286" i="29"/>
  <c r="IB285" i="29"/>
  <c r="IB284" i="29"/>
  <c r="IB283" i="29"/>
  <c r="IB282" i="29"/>
  <c r="IB281" i="29"/>
  <c r="IB280" i="29"/>
  <c r="IB279" i="29"/>
  <c r="IB278" i="29"/>
  <c r="IB277" i="29"/>
  <c r="IB276" i="29"/>
  <c r="IB275" i="29"/>
  <c r="IB274" i="29"/>
  <c r="IB273" i="29"/>
  <c r="IB272" i="29"/>
  <c r="IB271" i="29"/>
  <c r="IB270" i="29"/>
  <c r="IB269" i="29"/>
  <c r="IB268" i="29"/>
  <c r="IB267" i="29"/>
  <c r="IB266" i="29"/>
  <c r="IB265" i="29"/>
  <c r="IB264" i="29"/>
  <c r="IB263" i="29"/>
  <c r="IB262" i="29"/>
  <c r="IB261" i="29"/>
  <c r="IB260" i="29"/>
  <c r="IB259" i="29"/>
  <c r="IB258" i="29"/>
  <c r="IB257" i="29"/>
  <c r="IB256" i="29"/>
  <c r="IB255" i="29"/>
  <c r="IB254" i="29"/>
  <c r="IB253" i="29"/>
  <c r="IB252" i="29"/>
  <c r="IB251" i="29"/>
  <c r="IB250" i="29"/>
  <c r="IB249" i="29"/>
  <c r="IB248" i="29"/>
  <c r="IB247" i="29"/>
  <c r="IB246" i="29"/>
  <c r="IB245" i="29"/>
  <c r="IB244" i="29"/>
  <c r="IB243" i="29"/>
  <c r="IB242" i="29"/>
  <c r="IB241" i="29"/>
  <c r="IB240" i="29"/>
  <c r="IB239" i="29"/>
  <c r="IB238" i="29"/>
  <c r="IB237" i="29"/>
  <c r="IB236" i="29"/>
  <c r="IB235" i="29"/>
  <c r="IB234" i="29"/>
  <c r="IB233" i="29"/>
  <c r="IB232" i="29"/>
  <c r="IB231" i="29"/>
  <c r="IB230" i="29"/>
  <c r="IB229" i="29"/>
  <c r="IB228" i="29"/>
  <c r="IB227" i="29"/>
  <c r="IB226" i="29"/>
  <c r="IB225" i="29"/>
  <c r="IB224" i="29"/>
  <c r="IB223" i="29"/>
  <c r="IB222" i="29"/>
  <c r="IB221" i="29"/>
  <c r="IB220" i="29"/>
  <c r="IB219" i="29"/>
  <c r="IB218" i="29"/>
  <c r="IB217" i="29"/>
  <c r="IB216" i="29"/>
  <c r="IB215" i="29"/>
  <c r="IB214" i="29"/>
  <c r="IB213" i="29"/>
  <c r="IB212" i="29"/>
  <c r="IB211" i="29"/>
  <c r="IB210" i="29"/>
  <c r="IB209" i="29"/>
  <c r="IB208" i="29"/>
  <c r="IB207" i="29"/>
  <c r="IB206" i="29"/>
  <c r="IB205" i="29"/>
  <c r="IB204" i="29"/>
  <c r="IB203" i="29"/>
  <c r="IB202" i="29"/>
  <c r="IB201" i="29"/>
  <c r="IB200" i="29"/>
  <c r="IB199" i="29"/>
  <c r="IB198" i="29"/>
  <c r="IB197" i="29"/>
  <c r="IB196" i="29"/>
  <c r="IB195" i="29"/>
  <c r="IB194" i="29"/>
  <c r="IB193" i="29"/>
  <c r="IB192" i="29"/>
  <c r="IB191" i="29"/>
  <c r="IB190" i="29"/>
  <c r="IB189" i="29"/>
  <c r="IB188" i="29"/>
  <c r="IB187" i="29"/>
  <c r="IB186" i="29"/>
  <c r="IB185" i="29"/>
  <c r="IB184" i="29"/>
  <c r="IB183" i="29"/>
  <c r="IB182" i="29"/>
  <c r="IB181" i="29"/>
  <c r="IB180" i="29"/>
  <c r="IB179" i="29"/>
  <c r="IB178" i="29"/>
  <c r="IB177" i="29"/>
  <c r="IB176" i="29"/>
  <c r="IB175" i="29"/>
  <c r="IB174" i="29"/>
  <c r="IB173" i="29"/>
  <c r="IB172" i="29"/>
  <c r="IB171" i="29"/>
  <c r="IB170" i="29"/>
  <c r="IB169" i="29"/>
  <c r="IB168" i="29"/>
  <c r="IB167" i="29"/>
  <c r="IB166" i="29"/>
  <c r="IB165" i="29"/>
  <c r="IB164" i="29"/>
  <c r="IB163" i="29"/>
  <c r="IB162" i="29"/>
  <c r="IB161" i="29"/>
  <c r="IB160" i="29"/>
  <c r="IB159" i="29"/>
  <c r="IB158" i="29"/>
  <c r="IB157" i="29"/>
  <c r="IB156" i="29"/>
  <c r="IB155" i="29"/>
  <c r="IB154" i="29"/>
  <c r="IB153" i="29"/>
  <c r="IB152" i="29"/>
  <c r="IB151" i="29"/>
  <c r="IB150" i="29"/>
  <c r="IB149" i="29"/>
  <c r="IB148" i="29"/>
  <c r="IB147" i="29"/>
  <c r="IB146" i="29"/>
  <c r="IB145" i="29"/>
  <c r="IB144" i="29"/>
  <c r="IB143" i="29"/>
  <c r="IB142" i="29"/>
  <c r="IB141" i="29"/>
  <c r="IB140" i="29"/>
  <c r="IB139" i="29"/>
  <c r="IB138" i="29"/>
  <c r="IB137" i="29"/>
  <c r="IB136" i="29"/>
  <c r="IB135" i="29"/>
  <c r="IB134" i="29"/>
  <c r="IB133" i="29"/>
  <c r="IB132" i="29"/>
  <c r="IB131" i="29"/>
  <c r="IB130" i="29"/>
  <c r="IB129" i="29"/>
  <c r="IB128" i="29"/>
  <c r="IB127" i="29"/>
  <c r="IB126" i="29"/>
  <c r="IB125" i="29"/>
  <c r="IB124" i="29"/>
  <c r="IB123" i="29"/>
  <c r="IB122" i="29"/>
  <c r="IB121" i="29"/>
  <c r="IB120" i="29"/>
  <c r="IB119" i="29"/>
  <c r="IB118" i="29"/>
  <c r="IB117" i="29"/>
  <c r="IB116" i="29"/>
  <c r="IB115" i="29"/>
  <c r="IB114" i="29"/>
  <c r="IB113" i="29"/>
  <c r="IB112" i="29"/>
  <c r="IB111" i="29"/>
  <c r="IB110" i="29"/>
  <c r="IB109" i="29"/>
  <c r="IB108" i="29"/>
  <c r="IB107" i="29"/>
  <c r="IB106" i="29"/>
  <c r="IB105" i="29"/>
  <c r="IB104" i="29"/>
  <c r="IB103" i="29"/>
  <c r="IB102" i="29"/>
  <c r="IB101" i="29"/>
  <c r="IB100" i="29"/>
  <c r="IB99" i="29"/>
  <c r="IB98" i="29"/>
  <c r="IB97" i="29"/>
  <c r="IB96" i="29"/>
  <c r="IB95" i="29"/>
  <c r="IB94" i="29"/>
  <c r="IB93" i="29"/>
  <c r="IB92" i="29"/>
  <c r="IB91" i="29"/>
  <c r="IB90" i="29"/>
  <c r="IB89" i="29"/>
  <c r="IB88" i="29"/>
  <c r="IB87" i="29"/>
  <c r="IB86" i="29"/>
  <c r="IB85" i="29"/>
  <c r="IB84" i="29"/>
  <c r="IB83" i="29"/>
  <c r="IB82" i="29"/>
  <c r="IB81" i="29"/>
  <c r="IB80" i="29"/>
  <c r="IB79" i="29"/>
  <c r="IB78" i="29"/>
  <c r="IB77" i="29"/>
  <c r="IB76" i="29"/>
  <c r="IB75" i="29"/>
  <c r="IB74" i="29"/>
  <c r="IB73" i="29"/>
  <c r="IB72" i="29"/>
  <c r="IB71" i="29"/>
  <c r="IB70" i="29"/>
  <c r="IB69" i="29"/>
  <c r="IB68" i="29"/>
  <c r="IB67" i="29"/>
  <c r="IB66" i="29"/>
  <c r="IB65" i="29"/>
  <c r="IB64" i="29"/>
  <c r="IB63" i="29"/>
  <c r="IB62" i="29"/>
  <c r="IB61" i="29"/>
  <c r="IB60" i="29"/>
  <c r="IB59" i="29"/>
  <c r="IB58" i="29"/>
  <c r="IB57" i="29"/>
  <c r="IB56" i="29"/>
  <c r="P56" i="29"/>
  <c r="O56" i="29"/>
  <c r="N56" i="29"/>
  <c r="M56" i="29"/>
  <c r="I56" i="29"/>
  <c r="IB55" i="29"/>
  <c r="P55" i="29"/>
  <c r="O55" i="29"/>
  <c r="N55" i="29"/>
  <c r="M55" i="29"/>
  <c r="I55" i="29"/>
  <c r="IB54" i="29"/>
  <c r="P54" i="29"/>
  <c r="O54" i="29"/>
  <c r="N54" i="29"/>
  <c r="M54" i="29"/>
  <c r="I54" i="29"/>
  <c r="IB53" i="29"/>
  <c r="IB52" i="29"/>
  <c r="IB51" i="29"/>
  <c r="IB50" i="29"/>
  <c r="P50" i="29"/>
  <c r="O50" i="29"/>
  <c r="N50" i="29"/>
  <c r="M50" i="29"/>
  <c r="I50" i="29"/>
  <c r="IB49" i="29"/>
  <c r="P49" i="29"/>
  <c r="O49" i="29"/>
  <c r="N49" i="29"/>
  <c r="M49" i="29"/>
  <c r="I49" i="29"/>
  <c r="IB48" i="29"/>
  <c r="P48" i="29"/>
  <c r="O48" i="29"/>
  <c r="N48" i="29"/>
  <c r="M48" i="29"/>
  <c r="I48" i="29"/>
  <c r="IB47" i="29"/>
  <c r="P47" i="29"/>
  <c r="O47" i="29"/>
  <c r="N47" i="29"/>
  <c r="M47" i="29"/>
  <c r="I47" i="29"/>
  <c r="IB46" i="29"/>
  <c r="P46" i="29"/>
  <c r="O46" i="29"/>
  <c r="N46" i="29"/>
  <c r="M46" i="29"/>
  <c r="I46" i="29"/>
  <c r="IB45" i="29"/>
  <c r="P45" i="29"/>
  <c r="O45" i="29"/>
  <c r="N45" i="29"/>
  <c r="M45" i="29"/>
  <c r="I45" i="29"/>
  <c r="IB44" i="29"/>
  <c r="P44" i="29"/>
  <c r="O44" i="29"/>
  <c r="N44" i="29"/>
  <c r="M44" i="29"/>
  <c r="I44" i="29"/>
  <c r="IB43" i="29"/>
  <c r="IB42" i="29"/>
  <c r="IB41" i="29"/>
  <c r="IB40" i="29"/>
  <c r="P40" i="29"/>
  <c r="O40" i="29"/>
  <c r="N40" i="29"/>
  <c r="M40" i="29"/>
  <c r="I40" i="29"/>
  <c r="IB39" i="29"/>
  <c r="P39" i="29"/>
  <c r="O39" i="29"/>
  <c r="N39" i="29"/>
  <c r="M39" i="29"/>
  <c r="I39" i="29"/>
  <c r="IB38" i="29"/>
  <c r="P38" i="29"/>
  <c r="O38" i="29"/>
  <c r="N38" i="29"/>
  <c r="M38" i="29"/>
  <c r="I38" i="29"/>
  <c r="IB37" i="29"/>
  <c r="P37" i="29"/>
  <c r="O37" i="29"/>
  <c r="N37" i="29"/>
  <c r="M37" i="29"/>
  <c r="I37" i="29"/>
  <c r="IB36" i="29"/>
  <c r="P36" i="29"/>
  <c r="O36" i="29"/>
  <c r="N36" i="29"/>
  <c r="M36" i="29"/>
  <c r="I36" i="29"/>
  <c r="IB35" i="29"/>
  <c r="IB34" i="29"/>
  <c r="IB33" i="29"/>
  <c r="IB32" i="29"/>
  <c r="P32" i="29"/>
  <c r="O32" i="29"/>
  <c r="N32" i="29"/>
  <c r="M32" i="29"/>
  <c r="I32" i="29"/>
  <c r="IB31" i="29"/>
  <c r="P31" i="29"/>
  <c r="O31" i="29"/>
  <c r="N31" i="29"/>
  <c r="M31" i="29"/>
  <c r="IB30" i="29"/>
  <c r="P30" i="29"/>
  <c r="O30" i="29"/>
  <c r="N30" i="29"/>
  <c r="M30" i="29"/>
  <c r="IB29" i="29"/>
  <c r="P29" i="29"/>
  <c r="O29" i="29"/>
  <c r="N29" i="29"/>
  <c r="M29" i="29"/>
  <c r="IB28" i="29"/>
  <c r="P28" i="29"/>
  <c r="O28" i="29"/>
  <c r="N28" i="29"/>
  <c r="M28" i="29"/>
  <c r="IB27" i="29"/>
  <c r="P27" i="29"/>
  <c r="O27" i="29"/>
  <c r="N27" i="29"/>
  <c r="M27" i="29"/>
  <c r="I27" i="29"/>
  <c r="IB26" i="29"/>
  <c r="P26" i="29"/>
  <c r="O26" i="29"/>
  <c r="N26" i="29"/>
  <c r="M26" i="29"/>
  <c r="IB25" i="29"/>
  <c r="IB24" i="29"/>
  <c r="IB23" i="29"/>
  <c r="IB22" i="29"/>
  <c r="P22" i="29"/>
  <c r="O22" i="29"/>
  <c r="N22" i="29"/>
  <c r="M22" i="29"/>
  <c r="I22" i="29"/>
  <c r="IB21" i="29"/>
  <c r="P21" i="29"/>
  <c r="O21" i="29"/>
  <c r="N21" i="29"/>
  <c r="M21" i="29"/>
  <c r="I21" i="29"/>
  <c r="IB20" i="29"/>
  <c r="P20" i="29"/>
  <c r="O20" i="29"/>
  <c r="N20" i="29"/>
  <c r="M20" i="29"/>
  <c r="I20" i="29"/>
  <c r="IB19" i="29"/>
  <c r="IB18" i="29"/>
  <c r="IB17" i="29"/>
  <c r="IB16" i="29"/>
  <c r="P16" i="29"/>
  <c r="O16" i="29"/>
  <c r="N16" i="29"/>
  <c r="M16" i="29"/>
  <c r="I16" i="29"/>
  <c r="IB15" i="29"/>
  <c r="P15" i="29"/>
  <c r="O15" i="29"/>
  <c r="N15" i="29"/>
  <c r="M15" i="29"/>
  <c r="I15" i="29"/>
  <c r="IB14" i="29"/>
  <c r="P14" i="29"/>
  <c r="O14" i="29"/>
  <c r="N14" i="29"/>
  <c r="M14" i="29"/>
  <c r="IB13" i="29"/>
  <c r="P13" i="29"/>
  <c r="O13" i="29"/>
  <c r="N13" i="29"/>
  <c r="M13" i="29"/>
  <c r="IB12" i="29"/>
  <c r="P12" i="29"/>
  <c r="O12" i="29"/>
  <c r="N12" i="29"/>
  <c r="M12" i="29"/>
  <c r="I12" i="29"/>
  <c r="IB11" i="29"/>
  <c r="IB10" i="29"/>
  <c r="IB9" i="29"/>
  <c r="IB8" i="29"/>
  <c r="IB7" i="29"/>
  <c r="IB6" i="29"/>
  <c r="IA6" i="29"/>
  <c r="E6" i="29"/>
  <c r="IB301" i="28"/>
  <c r="IB300" i="28"/>
  <c r="IB299" i="28"/>
  <c r="IB298" i="28"/>
  <c r="IB297" i="28"/>
  <c r="IB296" i="28"/>
  <c r="IB295" i="28"/>
  <c r="IB294" i="28"/>
  <c r="IB293" i="28"/>
  <c r="IB292" i="28"/>
  <c r="IB291" i="28"/>
  <c r="IB290" i="28"/>
  <c r="IB289" i="28"/>
  <c r="IB288" i="28"/>
  <c r="IB287" i="28"/>
  <c r="IB286" i="28"/>
  <c r="IB285" i="28"/>
  <c r="IB284" i="28"/>
  <c r="IB283" i="28"/>
  <c r="IB282" i="28"/>
  <c r="IB281" i="28"/>
  <c r="IB280" i="28"/>
  <c r="IB279" i="28"/>
  <c r="IB278" i="28"/>
  <c r="IB277" i="28"/>
  <c r="IB276" i="28"/>
  <c r="IB275" i="28"/>
  <c r="IB274" i="28"/>
  <c r="IB273" i="28"/>
  <c r="IB272" i="28"/>
  <c r="IB271" i="28"/>
  <c r="IB270" i="28"/>
  <c r="IB269" i="28"/>
  <c r="IB268" i="28"/>
  <c r="IB267" i="28"/>
  <c r="IB266" i="28"/>
  <c r="IB265" i="28"/>
  <c r="IB264" i="28"/>
  <c r="IB263" i="28"/>
  <c r="IB262" i="28"/>
  <c r="IB261" i="28"/>
  <c r="IB260" i="28"/>
  <c r="IB259" i="28"/>
  <c r="IB258" i="28"/>
  <c r="IB257" i="28"/>
  <c r="IB256" i="28"/>
  <c r="IB255" i="28"/>
  <c r="IB254" i="28"/>
  <c r="IB253" i="28"/>
  <c r="IB252" i="28"/>
  <c r="IB251" i="28"/>
  <c r="IB250" i="28"/>
  <c r="IB249" i="28"/>
  <c r="IB248" i="28"/>
  <c r="IB247" i="28"/>
  <c r="IB246" i="28"/>
  <c r="IB245" i="28"/>
  <c r="IB244" i="28"/>
  <c r="IB243" i="28"/>
  <c r="IB242" i="28"/>
  <c r="IB241" i="28"/>
  <c r="IB240" i="28"/>
  <c r="IB239" i="28"/>
  <c r="IB238" i="28"/>
  <c r="IB237" i="28"/>
  <c r="IB236" i="28"/>
  <c r="IB235" i="28"/>
  <c r="IB234" i="28"/>
  <c r="IB233" i="28"/>
  <c r="IB232" i="28"/>
  <c r="IB231" i="28"/>
  <c r="IB230" i="28"/>
  <c r="IB229" i="28"/>
  <c r="IB228" i="28"/>
  <c r="IB227" i="28"/>
  <c r="IB226" i="28"/>
  <c r="IB225" i="28"/>
  <c r="IB224" i="28"/>
  <c r="IB223" i="28"/>
  <c r="IB222" i="28"/>
  <c r="IB221" i="28"/>
  <c r="IB220" i="28"/>
  <c r="IB219" i="28"/>
  <c r="IB218" i="28"/>
  <c r="IB217" i="28"/>
  <c r="IB216" i="28"/>
  <c r="IB215" i="28"/>
  <c r="IB214" i="28"/>
  <c r="IB213" i="28"/>
  <c r="IB212" i="28"/>
  <c r="IB211" i="28"/>
  <c r="IB210" i="28"/>
  <c r="IB209" i="28"/>
  <c r="IB208" i="28"/>
  <c r="IB207" i="28"/>
  <c r="IB206" i="28"/>
  <c r="IB205" i="28"/>
  <c r="IB204" i="28"/>
  <c r="IB203" i="28"/>
  <c r="IB202" i="28"/>
  <c r="IB201" i="28"/>
  <c r="IB200" i="28"/>
  <c r="IB199" i="28"/>
  <c r="IB198" i="28"/>
  <c r="IB197" i="28"/>
  <c r="IB196" i="28"/>
  <c r="IB195" i="28"/>
  <c r="IB194" i="28"/>
  <c r="IB193" i="28"/>
  <c r="IB192" i="28"/>
  <c r="IB191" i="28"/>
  <c r="IB190" i="28"/>
  <c r="IB189" i="28"/>
  <c r="IB188" i="28"/>
  <c r="IB187" i="28"/>
  <c r="IB186" i="28"/>
  <c r="IB185" i="28"/>
  <c r="IB184" i="28"/>
  <c r="IB183" i="28"/>
  <c r="IB182" i="28"/>
  <c r="IB181" i="28"/>
  <c r="IB180" i="28"/>
  <c r="IB179" i="28"/>
  <c r="IB178" i="28"/>
  <c r="IB177" i="28"/>
  <c r="IB176" i="28"/>
  <c r="IB175" i="28"/>
  <c r="IB174" i="28"/>
  <c r="IB173" i="28"/>
  <c r="IB172" i="28"/>
  <c r="IB171" i="28"/>
  <c r="IB170" i="28"/>
  <c r="IB169" i="28"/>
  <c r="IB168" i="28"/>
  <c r="IB167" i="28"/>
  <c r="IB166" i="28"/>
  <c r="IB165" i="28"/>
  <c r="IB164" i="28"/>
  <c r="IB163" i="28"/>
  <c r="IB162" i="28"/>
  <c r="IB161" i="28"/>
  <c r="IB160" i="28"/>
  <c r="IB159" i="28"/>
  <c r="IB158" i="28"/>
  <c r="IB157" i="28"/>
  <c r="IB156" i="28"/>
  <c r="IB155" i="28"/>
  <c r="IB154" i="28"/>
  <c r="IB153" i="28"/>
  <c r="IB152" i="28"/>
  <c r="IB151" i="28"/>
  <c r="IB150" i="28"/>
  <c r="IB149" i="28"/>
  <c r="IB148" i="28"/>
  <c r="IB147" i="28"/>
  <c r="IB146" i="28"/>
  <c r="IB145" i="28"/>
  <c r="IB144" i="28"/>
  <c r="IB143" i="28"/>
  <c r="IB142" i="28"/>
  <c r="IB141" i="28"/>
  <c r="IB140" i="28"/>
  <c r="IB139" i="28"/>
  <c r="IB138" i="28"/>
  <c r="IB137" i="28"/>
  <c r="IB136" i="28"/>
  <c r="IB135" i="28"/>
  <c r="IB134" i="28"/>
  <c r="IB133" i="28"/>
  <c r="IB132" i="28"/>
  <c r="IB131" i="28"/>
  <c r="IB130" i="28"/>
  <c r="IB129" i="28"/>
  <c r="IB128" i="28"/>
  <c r="IB127" i="28"/>
  <c r="IB126" i="28"/>
  <c r="IB125" i="28"/>
  <c r="IB124" i="28"/>
  <c r="IB123" i="28"/>
  <c r="IB122" i="28"/>
  <c r="IB121" i="28"/>
  <c r="IB120" i="28"/>
  <c r="IB119" i="28"/>
  <c r="IB118" i="28"/>
  <c r="IB117" i="28"/>
  <c r="IB116" i="28"/>
  <c r="IB115" i="28"/>
  <c r="IB114" i="28"/>
  <c r="IB113" i="28"/>
  <c r="IB112" i="28"/>
  <c r="IB111" i="28"/>
  <c r="IB110" i="28"/>
  <c r="IB109" i="28"/>
  <c r="IB108" i="28"/>
  <c r="IB107" i="28"/>
  <c r="IB106" i="28"/>
  <c r="IB105" i="28"/>
  <c r="IB104" i="28"/>
  <c r="IB103" i="28"/>
  <c r="IB102" i="28"/>
  <c r="IB101" i="28"/>
  <c r="IB100" i="28"/>
  <c r="IB99" i="28"/>
  <c r="IB98" i="28"/>
  <c r="IB97" i="28"/>
  <c r="IB96" i="28"/>
  <c r="IB95" i="28"/>
  <c r="IB94" i="28"/>
  <c r="IB93" i="28"/>
  <c r="IB92" i="28"/>
  <c r="IB91" i="28"/>
  <c r="IB90" i="28"/>
  <c r="IB89" i="28"/>
  <c r="IB88" i="28"/>
  <c r="IB87" i="28"/>
  <c r="IB86" i="28"/>
  <c r="IB85" i="28"/>
  <c r="IB84" i="28"/>
  <c r="IB83" i="28"/>
  <c r="IB82" i="28"/>
  <c r="IB81" i="28"/>
  <c r="IB80" i="28"/>
  <c r="IB79" i="28"/>
  <c r="IB78" i="28"/>
  <c r="IB77" i="28"/>
  <c r="IB76" i="28"/>
  <c r="IB75" i="28"/>
  <c r="IB74" i="28"/>
  <c r="IB73" i="28"/>
  <c r="IB72" i="28"/>
  <c r="IB71" i="28"/>
  <c r="IB70" i="28"/>
  <c r="IB69" i="28"/>
  <c r="IB68" i="28"/>
  <c r="IB67" i="28"/>
  <c r="IB66" i="28"/>
  <c r="IB65" i="28"/>
  <c r="IB64" i="28"/>
  <c r="IB63" i="28"/>
  <c r="IB62" i="28"/>
  <c r="IB61" i="28"/>
  <c r="IB60" i="28"/>
  <c r="IB59" i="28"/>
  <c r="P59" i="28"/>
  <c r="O59" i="28"/>
  <c r="N59" i="28"/>
  <c r="M59" i="28"/>
  <c r="I59" i="28"/>
  <c r="IB58" i="28"/>
  <c r="P58" i="28"/>
  <c r="O58" i="28"/>
  <c r="N58" i="28"/>
  <c r="M58" i="28"/>
  <c r="I58" i="28"/>
  <c r="IB57" i="28"/>
  <c r="P57" i="28"/>
  <c r="O57" i="28"/>
  <c r="N57" i="28"/>
  <c r="M57" i="28"/>
  <c r="I57" i="28"/>
  <c r="IB56" i="28"/>
  <c r="IB55" i="28"/>
  <c r="IB54" i="28"/>
  <c r="IB53" i="28"/>
  <c r="P53" i="28"/>
  <c r="O53" i="28"/>
  <c r="N53" i="28"/>
  <c r="M53" i="28"/>
  <c r="I53" i="28"/>
  <c r="IB52" i="28"/>
  <c r="P52" i="28"/>
  <c r="O52" i="28"/>
  <c r="N52" i="28"/>
  <c r="M52" i="28"/>
  <c r="I52" i="28"/>
  <c r="IB51" i="28"/>
  <c r="P51" i="28"/>
  <c r="O51" i="28"/>
  <c r="N51" i="28"/>
  <c r="M51" i="28"/>
  <c r="I51" i="28"/>
  <c r="IB50" i="28"/>
  <c r="P50" i="28"/>
  <c r="O50" i="28"/>
  <c r="N50" i="28"/>
  <c r="M50" i="28"/>
  <c r="I50" i="28"/>
  <c r="IB49" i="28"/>
  <c r="P49" i="28"/>
  <c r="O49" i="28"/>
  <c r="N49" i="28"/>
  <c r="M49" i="28"/>
  <c r="I49" i="28"/>
  <c r="IB48" i="28"/>
  <c r="P48" i="28"/>
  <c r="O48" i="28"/>
  <c r="N48" i="28"/>
  <c r="M48" i="28"/>
  <c r="I48" i="28"/>
  <c r="IB47" i="28"/>
  <c r="P47" i="28"/>
  <c r="O47" i="28"/>
  <c r="N47" i="28"/>
  <c r="M47" i="28"/>
  <c r="I47" i="28"/>
  <c r="IB46" i="28"/>
  <c r="IB45" i="28"/>
  <c r="IB44" i="28"/>
  <c r="IB43" i="28"/>
  <c r="P43" i="28"/>
  <c r="O43" i="28"/>
  <c r="N43" i="28"/>
  <c r="M43" i="28"/>
  <c r="I43" i="28"/>
  <c r="IB42" i="28"/>
  <c r="P42" i="28"/>
  <c r="O42" i="28"/>
  <c r="N42" i="28"/>
  <c r="M42" i="28"/>
  <c r="I42" i="28"/>
  <c r="IB41" i="28"/>
  <c r="P41" i="28"/>
  <c r="O41" i="28"/>
  <c r="N41" i="28"/>
  <c r="M41" i="28"/>
  <c r="I41" i="28"/>
  <c r="IB40" i="28"/>
  <c r="P40" i="28"/>
  <c r="O40" i="28"/>
  <c r="N40" i="28"/>
  <c r="M40" i="28"/>
  <c r="I40" i="28"/>
  <c r="IB39" i="28"/>
  <c r="P39" i="28"/>
  <c r="O39" i="28"/>
  <c r="N39" i="28"/>
  <c r="M39" i="28"/>
  <c r="I39" i="28"/>
  <c r="IB38" i="28"/>
  <c r="IB37" i="28"/>
  <c r="IB36" i="28"/>
  <c r="IB35" i="28"/>
  <c r="P35" i="28"/>
  <c r="O35" i="28"/>
  <c r="N35" i="28"/>
  <c r="M35" i="28"/>
  <c r="I35" i="28"/>
  <c r="IB34" i="28"/>
  <c r="P34" i="28"/>
  <c r="O34" i="28"/>
  <c r="N34" i="28"/>
  <c r="M34" i="28"/>
  <c r="I34" i="28"/>
  <c r="IB33" i="28"/>
  <c r="P33" i="28"/>
  <c r="O33" i="28"/>
  <c r="N33" i="28"/>
  <c r="M33" i="28"/>
  <c r="IB32" i="28"/>
  <c r="P32" i="28"/>
  <c r="O32" i="28"/>
  <c r="N32" i="28"/>
  <c r="M32" i="28"/>
  <c r="IB31" i="28"/>
  <c r="P31" i="28"/>
  <c r="O31" i="28"/>
  <c r="N31" i="28"/>
  <c r="M31" i="28"/>
  <c r="IB30" i="28"/>
  <c r="P30" i="28"/>
  <c r="O30" i="28"/>
  <c r="N30" i="28"/>
  <c r="M30" i="28"/>
  <c r="IB29" i="28"/>
  <c r="P29" i="28"/>
  <c r="O29" i="28"/>
  <c r="N29" i="28"/>
  <c r="M29" i="28"/>
  <c r="I29" i="28"/>
  <c r="IB28" i="28"/>
  <c r="P28" i="28"/>
  <c r="O28" i="28"/>
  <c r="N28" i="28"/>
  <c r="M28" i="28"/>
  <c r="I28" i="28"/>
  <c r="IB27" i="28"/>
  <c r="IB26" i="28"/>
  <c r="IB25" i="28"/>
  <c r="IB24" i="28"/>
  <c r="P24" i="28"/>
  <c r="O24" i="28"/>
  <c r="N24" i="28"/>
  <c r="M24" i="28"/>
  <c r="I24" i="28"/>
  <c r="IB23" i="28"/>
  <c r="P23" i="28"/>
  <c r="O23" i="28"/>
  <c r="N23" i="28"/>
  <c r="M23" i="28"/>
  <c r="I23" i="28"/>
  <c r="IB22" i="28"/>
  <c r="P22" i="28"/>
  <c r="O22" i="28"/>
  <c r="N22" i="28"/>
  <c r="M22" i="28"/>
  <c r="I22" i="28"/>
  <c r="IB21" i="28"/>
  <c r="IB20" i="28"/>
  <c r="IB19" i="28"/>
  <c r="IB18" i="28"/>
  <c r="P18" i="28"/>
  <c r="O18" i="28"/>
  <c r="N18" i="28"/>
  <c r="M18" i="28"/>
  <c r="I18" i="28"/>
  <c r="IB17" i="28"/>
  <c r="P17" i="28"/>
  <c r="O17" i="28"/>
  <c r="N17" i="28"/>
  <c r="M17" i="28"/>
  <c r="I17" i="28"/>
  <c r="IB16" i="28"/>
  <c r="P16" i="28"/>
  <c r="O16" i="28"/>
  <c r="N16" i="28"/>
  <c r="M16" i="28"/>
  <c r="IB15" i="28"/>
  <c r="P15" i="28"/>
  <c r="O15" i="28"/>
  <c r="N15" i="28"/>
  <c r="M15" i="28"/>
  <c r="IB14" i="28"/>
  <c r="P14" i="28"/>
  <c r="O14" i="28"/>
  <c r="N14" i="28"/>
  <c r="M14" i="28"/>
  <c r="IB13" i="28"/>
  <c r="P13" i="28"/>
  <c r="O13" i="28"/>
  <c r="N13" i="28"/>
  <c r="M13" i="28"/>
  <c r="I13" i="28"/>
  <c r="IB12" i="28"/>
  <c r="P12" i="28"/>
  <c r="O12" i="28"/>
  <c r="N12" i="28"/>
  <c r="M12" i="28"/>
  <c r="I12" i="28"/>
  <c r="IB11" i="28"/>
  <c r="IB10" i="28"/>
  <c r="IB9" i="28"/>
  <c r="IB8" i="28"/>
  <c r="IB7" i="28"/>
  <c r="IB6" i="28"/>
  <c r="IA6" i="28"/>
  <c r="E6" i="28"/>
  <c r="IB301" i="27"/>
  <c r="IB300" i="27"/>
  <c r="IB299" i="27"/>
  <c r="IB298" i="27"/>
  <c r="IB297" i="27"/>
  <c r="IB296" i="27"/>
  <c r="IB295" i="27"/>
  <c r="IB294" i="27"/>
  <c r="IB293" i="27"/>
  <c r="IB292" i="27"/>
  <c r="IB291" i="27"/>
  <c r="IB290" i="27"/>
  <c r="IB289" i="27"/>
  <c r="IB288" i="27"/>
  <c r="IB287" i="27"/>
  <c r="IB286" i="27"/>
  <c r="IB285" i="27"/>
  <c r="IB284" i="27"/>
  <c r="IB283" i="27"/>
  <c r="IB282" i="27"/>
  <c r="IB281" i="27"/>
  <c r="IB280" i="27"/>
  <c r="IB279" i="27"/>
  <c r="IB278" i="27"/>
  <c r="IB277" i="27"/>
  <c r="IB276" i="27"/>
  <c r="IB275" i="27"/>
  <c r="IB274" i="27"/>
  <c r="IB273" i="27"/>
  <c r="IB272" i="27"/>
  <c r="IB271" i="27"/>
  <c r="IB270" i="27"/>
  <c r="IB269" i="27"/>
  <c r="IB268" i="27"/>
  <c r="IB267" i="27"/>
  <c r="IB266" i="27"/>
  <c r="IB265" i="27"/>
  <c r="IB264" i="27"/>
  <c r="IB263" i="27"/>
  <c r="IB262" i="27"/>
  <c r="IB261" i="27"/>
  <c r="IB260" i="27"/>
  <c r="IB259" i="27"/>
  <c r="IB258" i="27"/>
  <c r="IB257" i="27"/>
  <c r="IB256" i="27"/>
  <c r="IB255" i="27"/>
  <c r="IB254" i="27"/>
  <c r="IB253" i="27"/>
  <c r="IB252" i="27"/>
  <c r="IB251" i="27"/>
  <c r="IB250" i="27"/>
  <c r="IB249" i="27"/>
  <c r="IB248" i="27"/>
  <c r="IB247" i="27"/>
  <c r="IB246" i="27"/>
  <c r="IB245" i="27"/>
  <c r="IB244" i="27"/>
  <c r="IB243" i="27"/>
  <c r="IB242" i="27"/>
  <c r="IB241" i="27"/>
  <c r="IB240" i="27"/>
  <c r="IB239" i="27"/>
  <c r="IB238" i="27"/>
  <c r="IB237" i="27"/>
  <c r="IB236" i="27"/>
  <c r="IB235" i="27"/>
  <c r="IB234" i="27"/>
  <c r="IB233" i="27"/>
  <c r="IB232" i="27"/>
  <c r="IB231" i="27"/>
  <c r="IB230" i="27"/>
  <c r="IB229" i="27"/>
  <c r="IB228" i="27"/>
  <c r="IB227" i="27"/>
  <c r="IB226" i="27"/>
  <c r="IB225" i="27"/>
  <c r="IB224" i="27"/>
  <c r="IB223" i="27"/>
  <c r="IB222" i="27"/>
  <c r="IB221" i="27"/>
  <c r="IB220" i="27"/>
  <c r="IB219" i="27"/>
  <c r="IB218" i="27"/>
  <c r="IB217" i="27"/>
  <c r="IB216" i="27"/>
  <c r="IB215" i="27"/>
  <c r="IB214" i="27"/>
  <c r="IB213" i="27"/>
  <c r="IB212" i="27"/>
  <c r="IB211" i="27"/>
  <c r="IB210" i="27"/>
  <c r="IB209" i="27"/>
  <c r="IB208" i="27"/>
  <c r="IB207" i="27"/>
  <c r="IB206" i="27"/>
  <c r="IB205" i="27"/>
  <c r="IB204" i="27"/>
  <c r="IB203" i="27"/>
  <c r="IB202" i="27"/>
  <c r="IB201" i="27"/>
  <c r="IB200" i="27"/>
  <c r="IB199" i="27"/>
  <c r="IB198" i="27"/>
  <c r="IB197" i="27"/>
  <c r="IB196" i="27"/>
  <c r="IB195" i="27"/>
  <c r="IB194" i="27"/>
  <c r="IB193" i="27"/>
  <c r="IB192" i="27"/>
  <c r="IB191" i="27"/>
  <c r="IB190" i="27"/>
  <c r="IB189" i="27"/>
  <c r="IB188" i="27"/>
  <c r="IB187" i="27"/>
  <c r="IB186" i="27"/>
  <c r="IB185" i="27"/>
  <c r="IB184" i="27"/>
  <c r="IB183" i="27"/>
  <c r="IB182" i="27"/>
  <c r="IB181" i="27"/>
  <c r="IB180" i="27"/>
  <c r="IB179" i="27"/>
  <c r="IB178" i="27"/>
  <c r="IB177" i="27"/>
  <c r="IB176" i="27"/>
  <c r="IB175" i="27"/>
  <c r="IB174" i="27"/>
  <c r="IB173" i="27"/>
  <c r="IB172" i="27"/>
  <c r="IB171" i="27"/>
  <c r="IB170" i="27"/>
  <c r="IB169" i="27"/>
  <c r="IB168" i="27"/>
  <c r="IB167" i="27"/>
  <c r="IB166" i="27"/>
  <c r="IB165" i="27"/>
  <c r="IB164" i="27"/>
  <c r="IB163" i="27"/>
  <c r="IB162" i="27"/>
  <c r="IB161" i="27"/>
  <c r="IB160" i="27"/>
  <c r="IB159" i="27"/>
  <c r="IB158" i="27"/>
  <c r="IB157" i="27"/>
  <c r="IB156" i="27"/>
  <c r="IB155" i="27"/>
  <c r="IB154" i="27"/>
  <c r="IB153" i="27"/>
  <c r="IB152" i="27"/>
  <c r="IB151" i="27"/>
  <c r="IB150" i="27"/>
  <c r="IB149" i="27"/>
  <c r="IB148" i="27"/>
  <c r="IB147" i="27"/>
  <c r="IB146" i="27"/>
  <c r="IB145" i="27"/>
  <c r="IB144" i="27"/>
  <c r="IB143" i="27"/>
  <c r="IB142" i="27"/>
  <c r="IB141" i="27"/>
  <c r="IB140" i="27"/>
  <c r="IB139" i="27"/>
  <c r="IB138" i="27"/>
  <c r="IB137" i="27"/>
  <c r="IB136" i="27"/>
  <c r="IB135" i="27"/>
  <c r="IB134" i="27"/>
  <c r="IB133" i="27"/>
  <c r="IB132" i="27"/>
  <c r="IB131" i="27"/>
  <c r="IB130" i="27"/>
  <c r="IB129" i="27"/>
  <c r="IB128" i="27"/>
  <c r="IB127" i="27"/>
  <c r="IB126" i="27"/>
  <c r="IB125" i="27"/>
  <c r="IB124" i="27"/>
  <c r="IB123" i="27"/>
  <c r="IB122" i="27"/>
  <c r="IB121" i="27"/>
  <c r="IB120" i="27"/>
  <c r="IB119" i="27"/>
  <c r="IB118" i="27"/>
  <c r="IB117" i="27"/>
  <c r="IB116" i="27"/>
  <c r="IB115" i="27"/>
  <c r="IB114" i="27"/>
  <c r="IB113" i="27"/>
  <c r="IB112" i="27"/>
  <c r="IB111" i="27"/>
  <c r="IB110" i="27"/>
  <c r="IB109" i="27"/>
  <c r="IB108" i="27"/>
  <c r="IB107" i="27"/>
  <c r="IB106" i="27"/>
  <c r="IB105" i="27"/>
  <c r="IB104" i="27"/>
  <c r="IB103" i="27"/>
  <c r="IB102" i="27"/>
  <c r="IB101" i="27"/>
  <c r="IB100" i="27"/>
  <c r="IB99" i="27"/>
  <c r="IB98" i="27"/>
  <c r="IB97" i="27"/>
  <c r="IB96" i="27"/>
  <c r="IB95" i="27"/>
  <c r="IB94" i="27"/>
  <c r="IB93" i="27"/>
  <c r="IB92" i="27"/>
  <c r="IB91" i="27"/>
  <c r="IB90" i="27"/>
  <c r="IB89" i="27"/>
  <c r="IB88" i="27"/>
  <c r="IB87" i="27"/>
  <c r="IB86" i="27"/>
  <c r="IB85" i="27"/>
  <c r="IB84" i="27"/>
  <c r="IB83" i="27"/>
  <c r="IB82" i="27"/>
  <c r="IB81" i="27"/>
  <c r="IB80" i="27"/>
  <c r="IB79" i="27"/>
  <c r="IB78" i="27"/>
  <c r="IB77" i="27"/>
  <c r="IB76" i="27"/>
  <c r="IB75" i="27"/>
  <c r="IB74" i="27"/>
  <c r="IB73" i="27"/>
  <c r="IB72" i="27"/>
  <c r="IB71" i="27"/>
  <c r="IB70" i="27"/>
  <c r="IB69" i="27"/>
  <c r="IB68" i="27"/>
  <c r="IB67" i="27"/>
  <c r="IB66" i="27"/>
  <c r="IB65" i="27"/>
  <c r="IB64" i="27"/>
  <c r="IB63" i="27"/>
  <c r="IB62" i="27"/>
  <c r="IB61" i="27"/>
  <c r="IB60" i="27"/>
  <c r="IB59" i="27"/>
  <c r="P59" i="27"/>
  <c r="O59" i="27"/>
  <c r="N59" i="27"/>
  <c r="M59" i="27"/>
  <c r="I59" i="27"/>
  <c r="IB58" i="27"/>
  <c r="P58" i="27"/>
  <c r="O58" i="27"/>
  <c r="N58" i="27"/>
  <c r="M58" i="27"/>
  <c r="I58" i="27"/>
  <c r="IB57" i="27"/>
  <c r="P57" i="27"/>
  <c r="O57" i="27"/>
  <c r="N57" i="27"/>
  <c r="M57" i="27"/>
  <c r="I57" i="27"/>
  <c r="IB56" i="27"/>
  <c r="IB55" i="27"/>
  <c r="IB54" i="27"/>
  <c r="IB53" i="27"/>
  <c r="P53" i="27"/>
  <c r="O53" i="27"/>
  <c r="N53" i="27"/>
  <c r="M53" i="27"/>
  <c r="I53" i="27"/>
  <c r="IB52" i="27"/>
  <c r="P52" i="27"/>
  <c r="O52" i="27"/>
  <c r="N52" i="27"/>
  <c r="M52" i="27"/>
  <c r="I52" i="27"/>
  <c r="IB51" i="27"/>
  <c r="P51" i="27"/>
  <c r="O51" i="27"/>
  <c r="N51" i="27"/>
  <c r="M51" i="27"/>
  <c r="I51" i="27"/>
  <c r="IB50" i="27"/>
  <c r="P50" i="27"/>
  <c r="O50" i="27"/>
  <c r="N50" i="27"/>
  <c r="M50" i="27"/>
  <c r="I50" i="27"/>
  <c r="IB49" i="27"/>
  <c r="P49" i="27"/>
  <c r="O49" i="27"/>
  <c r="N49" i="27"/>
  <c r="M49" i="27"/>
  <c r="I49" i="27"/>
  <c r="IB48" i="27"/>
  <c r="P48" i="27"/>
  <c r="O48" i="27"/>
  <c r="N48" i="27"/>
  <c r="M48" i="27"/>
  <c r="I48" i="27"/>
  <c r="IB47" i="27"/>
  <c r="P47" i="27"/>
  <c r="O47" i="27"/>
  <c r="N47" i="27"/>
  <c r="M47" i="27"/>
  <c r="I47" i="27"/>
  <c r="IB46" i="27"/>
  <c r="IB45" i="27"/>
  <c r="IB44" i="27"/>
  <c r="IB43" i="27"/>
  <c r="P43" i="27"/>
  <c r="O43" i="27"/>
  <c r="N43" i="27"/>
  <c r="M43" i="27"/>
  <c r="I43" i="27"/>
  <c r="IB42" i="27"/>
  <c r="P42" i="27"/>
  <c r="O42" i="27"/>
  <c r="N42" i="27"/>
  <c r="M42" i="27"/>
  <c r="I42" i="27"/>
  <c r="IB41" i="27"/>
  <c r="P41" i="27"/>
  <c r="O41" i="27"/>
  <c r="N41" i="27"/>
  <c r="M41" i="27"/>
  <c r="I41" i="27"/>
  <c r="IB40" i="27"/>
  <c r="P40" i="27"/>
  <c r="O40" i="27"/>
  <c r="N40" i="27"/>
  <c r="M40" i="27"/>
  <c r="I40" i="27"/>
  <c r="IB39" i="27"/>
  <c r="P39" i="27"/>
  <c r="O39" i="27"/>
  <c r="N39" i="27"/>
  <c r="M39" i="27"/>
  <c r="I39" i="27"/>
  <c r="IB38" i="27"/>
  <c r="IB37" i="27"/>
  <c r="IB36" i="27"/>
  <c r="IB35" i="27"/>
  <c r="P35" i="27"/>
  <c r="O35" i="27"/>
  <c r="N35" i="27"/>
  <c r="M35" i="27"/>
  <c r="I35" i="27"/>
  <c r="IB34" i="27"/>
  <c r="P34" i="27"/>
  <c r="O34" i="27"/>
  <c r="N34" i="27"/>
  <c r="M34" i="27"/>
  <c r="I34" i="27"/>
  <c r="IB33" i="27"/>
  <c r="P33" i="27"/>
  <c r="O33" i="27"/>
  <c r="N33" i="27"/>
  <c r="M33" i="27"/>
  <c r="I33" i="27"/>
  <c r="IB32" i="27"/>
  <c r="P32" i="27"/>
  <c r="O32" i="27"/>
  <c r="N32" i="27"/>
  <c r="M32" i="27"/>
  <c r="I32" i="27"/>
  <c r="IB31" i="27"/>
  <c r="P31" i="27"/>
  <c r="O31" i="27"/>
  <c r="N31" i="27"/>
  <c r="M31" i="27"/>
  <c r="I31" i="27"/>
  <c r="IB30" i="27"/>
  <c r="P30" i="27"/>
  <c r="O30" i="27"/>
  <c r="N30" i="27"/>
  <c r="M30" i="27"/>
  <c r="I30" i="27"/>
  <c r="IB29" i="27"/>
  <c r="P29" i="27"/>
  <c r="O29" i="27"/>
  <c r="N29" i="27"/>
  <c r="M29" i="27"/>
  <c r="I29" i="27"/>
  <c r="IB28" i="27"/>
  <c r="P28" i="27"/>
  <c r="O28" i="27"/>
  <c r="N28" i="27"/>
  <c r="M28" i="27"/>
  <c r="I28" i="27"/>
  <c r="IB27" i="27"/>
  <c r="IB26" i="27"/>
  <c r="IB25" i="27"/>
  <c r="IB24" i="27"/>
  <c r="P24" i="27"/>
  <c r="O24" i="27"/>
  <c r="N24" i="27"/>
  <c r="M24" i="27"/>
  <c r="I24" i="27"/>
  <c r="IB23" i="27"/>
  <c r="P23" i="27"/>
  <c r="O23" i="27"/>
  <c r="N23" i="27"/>
  <c r="M23" i="27"/>
  <c r="I23" i="27"/>
  <c r="IB22" i="27"/>
  <c r="P22" i="27"/>
  <c r="O22" i="27"/>
  <c r="N22" i="27"/>
  <c r="M22" i="27"/>
  <c r="I22" i="27"/>
  <c r="IB21" i="27"/>
  <c r="IB20" i="27"/>
  <c r="IB19" i="27"/>
  <c r="IB18" i="27"/>
  <c r="P18" i="27"/>
  <c r="O18" i="27"/>
  <c r="N18" i="27"/>
  <c r="M18" i="27"/>
  <c r="I18" i="27"/>
  <c r="IB17" i="27"/>
  <c r="P17" i="27"/>
  <c r="O17" i="27"/>
  <c r="N17" i="27"/>
  <c r="M17" i="27"/>
  <c r="I17" i="27"/>
  <c r="IB16" i="27"/>
  <c r="P16" i="27"/>
  <c r="O16" i="27"/>
  <c r="N16" i="27"/>
  <c r="M16" i="27"/>
  <c r="I16" i="27"/>
  <c r="IB15" i="27"/>
  <c r="P15" i="27"/>
  <c r="O15" i="27"/>
  <c r="N15" i="27"/>
  <c r="M15" i="27"/>
  <c r="I15" i="27"/>
  <c r="IB14" i="27"/>
  <c r="P14" i="27"/>
  <c r="O14" i="27"/>
  <c r="N14" i="27"/>
  <c r="M14" i="27"/>
  <c r="I14" i="27"/>
  <c r="IB13" i="27"/>
  <c r="P13" i="27"/>
  <c r="O13" i="27"/>
  <c r="N13" i="27"/>
  <c r="M13" i="27"/>
  <c r="I13" i="27"/>
  <c r="IB12" i="27"/>
  <c r="P12" i="27"/>
  <c r="O12" i="27"/>
  <c r="N12" i="27"/>
  <c r="M12" i="27"/>
  <c r="I12" i="27"/>
  <c r="IB11" i="27"/>
  <c r="IB10" i="27"/>
  <c r="IB9" i="27"/>
  <c r="IB8" i="27"/>
  <c r="IB7" i="27"/>
  <c r="IB6" i="27"/>
  <c r="IA6" i="27"/>
  <c r="E6" i="27"/>
  <c r="IB301" i="26"/>
  <c r="IB300" i="26"/>
  <c r="IB299" i="26"/>
  <c r="IB298" i="26"/>
  <c r="IB297" i="26"/>
  <c r="IB296" i="26"/>
  <c r="IB295" i="26"/>
  <c r="IB294" i="26"/>
  <c r="IB293" i="26"/>
  <c r="IB292" i="26"/>
  <c r="IB291" i="26"/>
  <c r="IB290" i="26"/>
  <c r="IB289" i="26"/>
  <c r="IB288" i="26"/>
  <c r="IB287" i="26"/>
  <c r="IB286" i="26"/>
  <c r="IB285" i="26"/>
  <c r="IB284" i="26"/>
  <c r="IB283" i="26"/>
  <c r="IB282" i="26"/>
  <c r="IB281" i="26"/>
  <c r="IB280" i="26"/>
  <c r="IB279" i="26"/>
  <c r="IB278" i="26"/>
  <c r="IB277" i="26"/>
  <c r="IB276" i="26"/>
  <c r="IB275" i="26"/>
  <c r="IB274" i="26"/>
  <c r="IB273" i="26"/>
  <c r="IB272" i="26"/>
  <c r="IB271" i="26"/>
  <c r="IB270" i="26"/>
  <c r="IB269" i="26"/>
  <c r="IB268" i="26"/>
  <c r="IB267" i="26"/>
  <c r="IB266" i="26"/>
  <c r="IB265" i="26"/>
  <c r="IB264" i="26"/>
  <c r="IB263" i="26"/>
  <c r="IB262" i="26"/>
  <c r="IB261" i="26"/>
  <c r="IB260" i="26"/>
  <c r="IB259" i="26"/>
  <c r="IB258" i="26"/>
  <c r="IB257" i="26"/>
  <c r="IB256" i="26"/>
  <c r="IB255" i="26"/>
  <c r="IB254" i="26"/>
  <c r="IB253" i="26"/>
  <c r="IB252" i="26"/>
  <c r="IB251" i="26"/>
  <c r="IB250" i="26"/>
  <c r="IB249" i="26"/>
  <c r="IB248" i="26"/>
  <c r="IB247" i="26"/>
  <c r="IB246" i="26"/>
  <c r="IB245" i="26"/>
  <c r="IB244" i="26"/>
  <c r="IB243" i="26"/>
  <c r="IB242" i="26"/>
  <c r="IB241" i="26"/>
  <c r="IB240" i="26"/>
  <c r="IB239" i="26"/>
  <c r="IB238" i="26"/>
  <c r="IB237" i="26"/>
  <c r="IB236" i="26"/>
  <c r="IB235" i="26"/>
  <c r="IB234" i="26"/>
  <c r="IB233" i="26"/>
  <c r="IB232" i="26"/>
  <c r="IB231" i="26"/>
  <c r="IB230" i="26"/>
  <c r="IB229" i="26"/>
  <c r="IB228" i="26"/>
  <c r="IB227" i="26"/>
  <c r="IB226" i="26"/>
  <c r="IB225" i="26"/>
  <c r="IB224" i="26"/>
  <c r="IB223" i="26"/>
  <c r="IB222" i="26"/>
  <c r="IB221" i="26"/>
  <c r="IB220" i="26"/>
  <c r="IB219" i="26"/>
  <c r="IB218" i="26"/>
  <c r="IB217" i="26"/>
  <c r="IB216" i="26"/>
  <c r="IB215" i="26"/>
  <c r="IB214" i="26"/>
  <c r="IB213" i="26"/>
  <c r="IB212" i="26"/>
  <c r="IB211" i="26"/>
  <c r="IB210" i="26"/>
  <c r="IB209" i="26"/>
  <c r="IB208" i="26"/>
  <c r="IB207" i="26"/>
  <c r="IB206" i="26"/>
  <c r="IB205" i="26"/>
  <c r="IB204" i="26"/>
  <c r="IB203" i="26"/>
  <c r="IB202" i="26"/>
  <c r="IB201" i="26"/>
  <c r="IB200" i="26"/>
  <c r="IB199" i="26"/>
  <c r="IB198" i="26"/>
  <c r="IB197" i="26"/>
  <c r="IB196" i="26"/>
  <c r="IB195" i="26"/>
  <c r="IB194" i="26"/>
  <c r="IB193" i="26"/>
  <c r="IB192" i="26"/>
  <c r="IB191" i="26"/>
  <c r="IB190" i="26"/>
  <c r="IB189" i="26"/>
  <c r="IB188" i="26"/>
  <c r="IB187" i="26"/>
  <c r="IB186" i="26"/>
  <c r="IB185" i="26"/>
  <c r="IB184" i="26"/>
  <c r="IB183" i="26"/>
  <c r="IB182" i="26"/>
  <c r="IB181" i="26"/>
  <c r="IB180" i="26"/>
  <c r="IB179" i="26"/>
  <c r="IB178" i="26"/>
  <c r="IB177" i="26"/>
  <c r="IB176" i="26"/>
  <c r="IB175" i="26"/>
  <c r="IB174" i="26"/>
  <c r="IB173" i="26"/>
  <c r="IB172" i="26"/>
  <c r="IB171" i="26"/>
  <c r="IB170" i="26"/>
  <c r="IB169" i="26"/>
  <c r="IB168" i="26"/>
  <c r="IB167" i="26"/>
  <c r="IB166" i="26"/>
  <c r="IB165" i="26"/>
  <c r="IB164" i="26"/>
  <c r="IB163" i="26"/>
  <c r="IB162" i="26"/>
  <c r="IB161" i="26"/>
  <c r="IB160" i="26"/>
  <c r="IB159" i="26"/>
  <c r="IB158" i="26"/>
  <c r="IB157" i="26"/>
  <c r="IB156" i="26"/>
  <c r="IB155" i="26"/>
  <c r="IB154" i="26"/>
  <c r="IB153" i="26"/>
  <c r="IB152" i="26"/>
  <c r="IB151" i="26"/>
  <c r="IB150" i="26"/>
  <c r="IB149" i="26"/>
  <c r="IB148" i="26"/>
  <c r="IB147" i="26"/>
  <c r="IB146" i="26"/>
  <c r="IB145" i="26"/>
  <c r="IB144" i="26"/>
  <c r="IB143" i="26"/>
  <c r="IB142" i="26"/>
  <c r="IB141" i="26"/>
  <c r="IB140" i="26"/>
  <c r="IB139" i="26"/>
  <c r="IB138" i="26"/>
  <c r="IB137" i="26"/>
  <c r="IB136" i="26"/>
  <c r="IB135" i="26"/>
  <c r="IB134" i="26"/>
  <c r="IB133" i="26"/>
  <c r="IB132" i="26"/>
  <c r="IB131" i="26"/>
  <c r="IB130" i="26"/>
  <c r="IB129" i="26"/>
  <c r="IB128" i="26"/>
  <c r="IB127" i="26"/>
  <c r="IB126" i="26"/>
  <c r="IB125" i="26"/>
  <c r="IB124" i="26"/>
  <c r="IB123" i="26"/>
  <c r="IB122" i="26"/>
  <c r="IB121" i="26"/>
  <c r="IB120" i="26"/>
  <c r="IB119" i="26"/>
  <c r="IB118" i="26"/>
  <c r="IB117" i="26"/>
  <c r="IB116" i="26"/>
  <c r="IB115" i="26"/>
  <c r="IB114" i="26"/>
  <c r="IB113" i="26"/>
  <c r="IB112" i="26"/>
  <c r="IB111" i="26"/>
  <c r="IB110" i="26"/>
  <c r="IB109" i="26"/>
  <c r="IB108" i="26"/>
  <c r="IB107" i="26"/>
  <c r="IB106" i="26"/>
  <c r="IB105" i="26"/>
  <c r="IB104" i="26"/>
  <c r="IB103" i="26"/>
  <c r="IB102" i="26"/>
  <c r="IB101" i="26"/>
  <c r="IB100" i="26"/>
  <c r="IB99" i="26"/>
  <c r="IB98" i="26"/>
  <c r="IB97" i="26"/>
  <c r="IB96" i="26"/>
  <c r="IB95" i="26"/>
  <c r="IB94" i="26"/>
  <c r="IB93" i="26"/>
  <c r="IB92" i="26"/>
  <c r="IB91" i="26"/>
  <c r="IB90" i="26"/>
  <c r="IB89" i="26"/>
  <c r="IB88" i="26"/>
  <c r="IB87" i="26"/>
  <c r="IB86" i="26"/>
  <c r="IB85" i="26"/>
  <c r="IB84" i="26"/>
  <c r="IB83" i="26"/>
  <c r="IB82" i="26"/>
  <c r="IB81" i="26"/>
  <c r="IB80" i="26"/>
  <c r="IB79" i="26"/>
  <c r="IB78" i="26"/>
  <c r="IB77" i="26"/>
  <c r="IB76" i="26"/>
  <c r="IB75" i="26"/>
  <c r="IB74" i="26"/>
  <c r="IB73" i="26"/>
  <c r="IB72" i="26"/>
  <c r="IB71" i="26"/>
  <c r="IB70" i="26"/>
  <c r="IB69" i="26"/>
  <c r="IB68" i="26"/>
  <c r="IB67" i="26"/>
  <c r="IB66" i="26"/>
  <c r="IB65" i="26"/>
  <c r="IB64" i="26"/>
  <c r="IB63" i="26"/>
  <c r="IB62" i="26"/>
  <c r="IB61" i="26"/>
  <c r="IB60" i="26"/>
  <c r="IB59" i="26"/>
  <c r="P59" i="26"/>
  <c r="O59" i="26"/>
  <c r="N59" i="26"/>
  <c r="M59" i="26"/>
  <c r="I59" i="26"/>
  <c r="IB58" i="26"/>
  <c r="P58" i="26"/>
  <c r="O58" i="26"/>
  <c r="N58" i="26"/>
  <c r="M58" i="26"/>
  <c r="I58" i="26"/>
  <c r="IB57" i="26"/>
  <c r="P57" i="26"/>
  <c r="O57" i="26"/>
  <c r="N57" i="26"/>
  <c r="M57" i="26"/>
  <c r="I57" i="26"/>
  <c r="IB56" i="26"/>
  <c r="IB55" i="26"/>
  <c r="IB54" i="26"/>
  <c r="IB53" i="26"/>
  <c r="P53" i="26"/>
  <c r="O53" i="26"/>
  <c r="N53" i="26"/>
  <c r="M53" i="26"/>
  <c r="I53" i="26"/>
  <c r="IB52" i="26"/>
  <c r="P52" i="26"/>
  <c r="O52" i="26"/>
  <c r="N52" i="26"/>
  <c r="M52" i="26"/>
  <c r="I52" i="26"/>
  <c r="IB51" i="26"/>
  <c r="P51" i="26"/>
  <c r="O51" i="26"/>
  <c r="N51" i="26"/>
  <c r="M51" i="26"/>
  <c r="I51" i="26"/>
  <c r="IB50" i="26"/>
  <c r="P50" i="26"/>
  <c r="O50" i="26"/>
  <c r="N50" i="26"/>
  <c r="M50" i="26"/>
  <c r="I50" i="26"/>
  <c r="IB49" i="26"/>
  <c r="P49" i="26"/>
  <c r="O49" i="26"/>
  <c r="N49" i="26"/>
  <c r="M49" i="26"/>
  <c r="I49" i="26"/>
  <c r="IB48" i="26"/>
  <c r="P48" i="26"/>
  <c r="O48" i="26"/>
  <c r="N48" i="26"/>
  <c r="M48" i="26"/>
  <c r="I48" i="26"/>
  <c r="IB47" i="26"/>
  <c r="P47" i="26"/>
  <c r="O47" i="26"/>
  <c r="N47" i="26"/>
  <c r="M47" i="26"/>
  <c r="I47" i="26"/>
  <c r="IB46" i="26"/>
  <c r="IB45" i="26"/>
  <c r="IB44" i="26"/>
  <c r="IB43" i="26"/>
  <c r="P43" i="26"/>
  <c r="O43" i="26"/>
  <c r="N43" i="26"/>
  <c r="M43" i="26"/>
  <c r="I43" i="26"/>
  <c r="IB42" i="26"/>
  <c r="P42" i="26"/>
  <c r="O42" i="26"/>
  <c r="N42" i="26"/>
  <c r="M42" i="26"/>
  <c r="I42" i="26"/>
  <c r="IB41" i="26"/>
  <c r="P41" i="26"/>
  <c r="O41" i="26"/>
  <c r="N41" i="26"/>
  <c r="M41" i="26"/>
  <c r="I41" i="26"/>
  <c r="IB40" i="26"/>
  <c r="P40" i="26"/>
  <c r="O40" i="26"/>
  <c r="N40" i="26"/>
  <c r="M40" i="26"/>
  <c r="I40" i="26"/>
  <c r="IB39" i="26"/>
  <c r="P39" i="26"/>
  <c r="O39" i="26"/>
  <c r="N39" i="26"/>
  <c r="M39" i="26"/>
  <c r="I39" i="26"/>
  <c r="IB38" i="26"/>
  <c r="IB37" i="26"/>
  <c r="IB36" i="26"/>
  <c r="IB35" i="26"/>
  <c r="P35" i="26"/>
  <c r="O35" i="26"/>
  <c r="N35" i="26"/>
  <c r="M35" i="26"/>
  <c r="I35" i="26"/>
  <c r="IB34" i="26"/>
  <c r="P34" i="26"/>
  <c r="O34" i="26"/>
  <c r="N34" i="26"/>
  <c r="M34" i="26"/>
  <c r="I34" i="26"/>
  <c r="IB33" i="26"/>
  <c r="P33" i="26"/>
  <c r="O33" i="26"/>
  <c r="N33" i="26"/>
  <c r="M33" i="26"/>
  <c r="I33" i="26"/>
  <c r="IB32" i="26"/>
  <c r="P32" i="26"/>
  <c r="O32" i="26"/>
  <c r="N32" i="26"/>
  <c r="M32" i="26"/>
  <c r="I32" i="26"/>
  <c r="IB31" i="26"/>
  <c r="P31" i="26"/>
  <c r="O31" i="26"/>
  <c r="N31" i="26"/>
  <c r="M31" i="26"/>
  <c r="I31" i="26"/>
  <c r="IB30" i="26"/>
  <c r="P30" i="26"/>
  <c r="O30" i="26"/>
  <c r="N30" i="26"/>
  <c r="M30" i="26"/>
  <c r="I30" i="26"/>
  <c r="IB29" i="26"/>
  <c r="P29" i="26"/>
  <c r="O29" i="26"/>
  <c r="N29" i="26"/>
  <c r="M29" i="26"/>
  <c r="I29" i="26"/>
  <c r="IB28" i="26"/>
  <c r="P28" i="26"/>
  <c r="O28" i="26"/>
  <c r="N28" i="26"/>
  <c r="M28" i="26"/>
  <c r="I28" i="26"/>
  <c r="IB27" i="26"/>
  <c r="IB26" i="26"/>
  <c r="IB25" i="26"/>
  <c r="IB24" i="26"/>
  <c r="P24" i="26"/>
  <c r="O24" i="26"/>
  <c r="N24" i="26"/>
  <c r="M24" i="26"/>
  <c r="I24" i="26"/>
  <c r="IB23" i="26"/>
  <c r="P23" i="26"/>
  <c r="O23" i="26"/>
  <c r="N23" i="26"/>
  <c r="M23" i="26"/>
  <c r="I23" i="26"/>
  <c r="IB22" i="26"/>
  <c r="P22" i="26"/>
  <c r="O22" i="26"/>
  <c r="N22" i="26"/>
  <c r="M22" i="26"/>
  <c r="I22" i="26"/>
  <c r="IB21" i="26"/>
  <c r="IB20" i="26"/>
  <c r="IB19" i="26"/>
  <c r="IB18" i="26"/>
  <c r="P18" i="26"/>
  <c r="O18" i="26"/>
  <c r="N18" i="26"/>
  <c r="M18" i="26"/>
  <c r="I18" i="26"/>
  <c r="IB17" i="26"/>
  <c r="P17" i="26"/>
  <c r="O17" i="26"/>
  <c r="N17" i="26"/>
  <c r="M17" i="26"/>
  <c r="I17" i="26"/>
  <c r="IB16" i="26"/>
  <c r="P16" i="26"/>
  <c r="O16" i="26"/>
  <c r="N16" i="26"/>
  <c r="M16" i="26"/>
  <c r="I16" i="26"/>
  <c r="IB15" i="26"/>
  <c r="P15" i="26"/>
  <c r="O15" i="26"/>
  <c r="N15" i="26"/>
  <c r="M15" i="26"/>
  <c r="I15" i="26"/>
  <c r="IB14" i="26"/>
  <c r="P14" i="26"/>
  <c r="O14" i="26"/>
  <c r="N14" i="26"/>
  <c r="M14" i="26"/>
  <c r="I14" i="26"/>
  <c r="IB13" i="26"/>
  <c r="P13" i="26"/>
  <c r="O13" i="26"/>
  <c r="N13" i="26"/>
  <c r="M13" i="26"/>
  <c r="I13" i="26"/>
  <c r="IB12" i="26"/>
  <c r="P12" i="26"/>
  <c r="O12" i="26"/>
  <c r="N12" i="26"/>
  <c r="M12" i="26"/>
  <c r="I12" i="26"/>
  <c r="IB11" i="26"/>
  <c r="IB10" i="26"/>
  <c r="IB9" i="26"/>
  <c r="IB8" i="26"/>
  <c r="IB7" i="26"/>
  <c r="IB6" i="26"/>
  <c r="IA6" i="26"/>
  <c r="E6" i="26"/>
  <c r="IB301" i="25"/>
  <c r="IB300" i="25"/>
  <c r="IB299" i="25"/>
  <c r="IB298" i="25"/>
  <c r="IB297" i="25"/>
  <c r="IB296" i="25"/>
  <c r="IB295" i="25"/>
  <c r="IB294" i="25"/>
  <c r="IB293" i="25"/>
  <c r="IB292" i="25"/>
  <c r="IB291" i="25"/>
  <c r="IB290" i="25"/>
  <c r="IB289" i="25"/>
  <c r="IB288" i="25"/>
  <c r="IB287" i="25"/>
  <c r="IB286" i="25"/>
  <c r="IB285" i="25"/>
  <c r="IB284" i="25"/>
  <c r="IB283" i="25"/>
  <c r="IB282" i="25"/>
  <c r="IB281" i="25"/>
  <c r="IB280" i="25"/>
  <c r="IB279" i="25"/>
  <c r="IB278" i="25"/>
  <c r="IB277" i="25"/>
  <c r="IB276" i="25"/>
  <c r="IB275" i="25"/>
  <c r="IB274" i="25"/>
  <c r="IB273" i="25"/>
  <c r="IB272" i="25"/>
  <c r="IB271" i="25"/>
  <c r="IB270" i="25"/>
  <c r="IB269" i="25"/>
  <c r="IB268" i="25"/>
  <c r="IB267" i="25"/>
  <c r="IB266" i="25"/>
  <c r="IB265" i="25"/>
  <c r="IB264" i="25"/>
  <c r="IB263" i="25"/>
  <c r="IB262" i="25"/>
  <c r="IB261" i="25"/>
  <c r="IB260" i="25"/>
  <c r="IB259" i="25"/>
  <c r="IB258" i="25"/>
  <c r="IB257" i="25"/>
  <c r="IB256" i="25"/>
  <c r="IB255" i="25"/>
  <c r="IB254" i="25"/>
  <c r="IB253" i="25"/>
  <c r="IB252" i="25"/>
  <c r="IB251" i="25"/>
  <c r="IB250" i="25"/>
  <c r="IB249" i="25"/>
  <c r="IB248" i="25"/>
  <c r="IB247" i="25"/>
  <c r="IB246" i="25"/>
  <c r="IB245" i="25"/>
  <c r="IB244" i="25"/>
  <c r="IB243" i="25"/>
  <c r="IB242" i="25"/>
  <c r="IB241" i="25"/>
  <c r="IB240" i="25"/>
  <c r="IB239" i="25"/>
  <c r="IB238" i="25"/>
  <c r="IB237" i="25"/>
  <c r="IB236" i="25"/>
  <c r="IB235" i="25"/>
  <c r="IB234" i="25"/>
  <c r="IB233" i="25"/>
  <c r="IB232" i="25"/>
  <c r="IB231" i="25"/>
  <c r="IB230" i="25"/>
  <c r="IB229" i="25"/>
  <c r="IB228" i="25"/>
  <c r="IB227" i="25"/>
  <c r="IB226" i="25"/>
  <c r="IB225" i="25"/>
  <c r="IB224" i="25"/>
  <c r="IB223" i="25"/>
  <c r="IB222" i="25"/>
  <c r="IB221" i="25"/>
  <c r="IB220" i="25"/>
  <c r="IB219" i="25"/>
  <c r="IB218" i="25"/>
  <c r="IB217" i="25"/>
  <c r="IB216" i="25"/>
  <c r="IB215" i="25"/>
  <c r="IB214" i="25"/>
  <c r="IB213" i="25"/>
  <c r="IB212" i="25"/>
  <c r="IB211" i="25"/>
  <c r="IB210" i="25"/>
  <c r="IB209" i="25"/>
  <c r="IB208" i="25"/>
  <c r="IB207" i="25"/>
  <c r="IB206" i="25"/>
  <c r="IB205" i="25"/>
  <c r="IB204" i="25"/>
  <c r="IB203" i="25"/>
  <c r="IB202" i="25"/>
  <c r="IB201" i="25"/>
  <c r="IB200" i="25"/>
  <c r="IB199" i="25"/>
  <c r="IB198" i="25"/>
  <c r="IB197" i="25"/>
  <c r="IB196" i="25"/>
  <c r="IB195" i="25"/>
  <c r="IB194" i="25"/>
  <c r="IB193" i="25"/>
  <c r="IB192" i="25"/>
  <c r="IB191" i="25"/>
  <c r="IB190" i="25"/>
  <c r="IB189" i="25"/>
  <c r="IB188" i="25"/>
  <c r="IB187" i="25"/>
  <c r="IB186" i="25"/>
  <c r="IB185" i="25"/>
  <c r="IB184" i="25"/>
  <c r="IB183" i="25"/>
  <c r="IB182" i="25"/>
  <c r="IB181" i="25"/>
  <c r="IB180" i="25"/>
  <c r="IB179" i="25"/>
  <c r="IB178" i="25"/>
  <c r="IB177" i="25"/>
  <c r="IB176" i="25"/>
  <c r="IB175" i="25"/>
  <c r="IB174" i="25"/>
  <c r="IB173" i="25"/>
  <c r="IB172" i="25"/>
  <c r="IB171" i="25"/>
  <c r="IB170" i="25"/>
  <c r="IB169" i="25"/>
  <c r="IB168" i="25"/>
  <c r="IB167" i="25"/>
  <c r="IB166" i="25"/>
  <c r="IB165" i="25"/>
  <c r="IB164" i="25"/>
  <c r="IB163" i="25"/>
  <c r="IB162" i="25"/>
  <c r="IB161" i="25"/>
  <c r="IB160" i="25"/>
  <c r="IB159" i="25"/>
  <c r="IB158" i="25"/>
  <c r="IB157" i="25"/>
  <c r="IB156" i="25"/>
  <c r="IB155" i="25"/>
  <c r="IB154" i="25"/>
  <c r="IB153" i="25"/>
  <c r="IB152" i="25"/>
  <c r="IB151" i="25"/>
  <c r="IB150" i="25"/>
  <c r="IB149" i="25"/>
  <c r="IB148" i="25"/>
  <c r="IB147" i="25"/>
  <c r="IB146" i="25"/>
  <c r="IB145" i="25"/>
  <c r="IB144" i="25"/>
  <c r="IB143" i="25"/>
  <c r="IB142" i="25"/>
  <c r="IB141" i="25"/>
  <c r="IB140" i="25"/>
  <c r="IB139" i="25"/>
  <c r="IB138" i="25"/>
  <c r="IB137" i="25"/>
  <c r="IB136" i="25"/>
  <c r="IB135" i="25"/>
  <c r="IB134" i="25"/>
  <c r="IB133" i="25"/>
  <c r="IB132" i="25"/>
  <c r="IB131" i="25"/>
  <c r="IB130" i="25"/>
  <c r="IB129" i="25"/>
  <c r="IB128" i="25"/>
  <c r="IB127" i="25"/>
  <c r="IB126" i="25"/>
  <c r="IB125" i="25"/>
  <c r="IB124" i="25"/>
  <c r="IB123" i="25"/>
  <c r="IB122" i="25"/>
  <c r="IB121" i="25"/>
  <c r="IB120" i="25"/>
  <c r="IB119" i="25"/>
  <c r="IB118" i="25"/>
  <c r="IB117" i="25"/>
  <c r="IB116" i="25"/>
  <c r="IB115" i="25"/>
  <c r="IB114" i="25"/>
  <c r="IB113" i="25"/>
  <c r="IB112" i="25"/>
  <c r="IB111" i="25"/>
  <c r="IB110" i="25"/>
  <c r="IB109" i="25"/>
  <c r="IB108" i="25"/>
  <c r="IB107" i="25"/>
  <c r="IB106" i="25"/>
  <c r="IB105" i="25"/>
  <c r="IB104" i="25"/>
  <c r="IB103" i="25"/>
  <c r="IB102" i="25"/>
  <c r="IB101" i="25"/>
  <c r="IB100" i="25"/>
  <c r="IB99" i="25"/>
  <c r="IB98" i="25"/>
  <c r="IB97" i="25"/>
  <c r="IB96" i="25"/>
  <c r="IB95" i="25"/>
  <c r="IB94" i="25"/>
  <c r="IB93" i="25"/>
  <c r="IB92" i="25"/>
  <c r="IB91" i="25"/>
  <c r="IB90" i="25"/>
  <c r="IB89" i="25"/>
  <c r="IB88" i="25"/>
  <c r="IB87" i="25"/>
  <c r="IB86" i="25"/>
  <c r="IB85" i="25"/>
  <c r="IB84" i="25"/>
  <c r="IB83" i="25"/>
  <c r="IB82" i="25"/>
  <c r="IB81" i="25"/>
  <c r="IB80" i="25"/>
  <c r="IB79" i="25"/>
  <c r="IB78" i="25"/>
  <c r="IB77" i="25"/>
  <c r="IB76" i="25"/>
  <c r="IB75" i="25"/>
  <c r="IB74" i="25"/>
  <c r="IB73" i="25"/>
  <c r="IB72" i="25"/>
  <c r="IB71" i="25"/>
  <c r="IB70" i="25"/>
  <c r="IB69" i="25"/>
  <c r="IB68" i="25"/>
  <c r="IB67" i="25"/>
  <c r="IB66" i="25"/>
  <c r="IB65" i="25"/>
  <c r="IB64" i="25"/>
  <c r="IB63" i="25"/>
  <c r="IB62" i="25"/>
  <c r="IB61" i="25"/>
  <c r="IB60" i="25"/>
  <c r="IB59" i="25"/>
  <c r="P59" i="25"/>
  <c r="O59" i="25"/>
  <c r="N59" i="25"/>
  <c r="M59" i="25"/>
  <c r="I59" i="25"/>
  <c r="IB58" i="25"/>
  <c r="P58" i="25"/>
  <c r="O58" i="25"/>
  <c r="N58" i="25"/>
  <c r="M58" i="25"/>
  <c r="I58" i="25"/>
  <c r="IB57" i="25"/>
  <c r="P57" i="25"/>
  <c r="O57" i="25"/>
  <c r="N57" i="25"/>
  <c r="M57" i="25"/>
  <c r="I57" i="25"/>
  <c r="IB56" i="25"/>
  <c r="IB55" i="25"/>
  <c r="IB54" i="25"/>
  <c r="IB53" i="25"/>
  <c r="P53" i="25"/>
  <c r="O53" i="25"/>
  <c r="N53" i="25"/>
  <c r="M53" i="25"/>
  <c r="I53" i="25"/>
  <c r="IB52" i="25"/>
  <c r="P52" i="25"/>
  <c r="O52" i="25"/>
  <c r="N52" i="25"/>
  <c r="M52" i="25"/>
  <c r="I52" i="25"/>
  <c r="IB51" i="25"/>
  <c r="P51" i="25"/>
  <c r="O51" i="25"/>
  <c r="N51" i="25"/>
  <c r="M51" i="25"/>
  <c r="I51" i="25"/>
  <c r="IB50" i="25"/>
  <c r="P50" i="25"/>
  <c r="O50" i="25"/>
  <c r="N50" i="25"/>
  <c r="M50" i="25"/>
  <c r="I50" i="25"/>
  <c r="IB49" i="25"/>
  <c r="P49" i="25"/>
  <c r="O49" i="25"/>
  <c r="N49" i="25"/>
  <c r="M49" i="25"/>
  <c r="I49" i="25"/>
  <c r="IB48" i="25"/>
  <c r="P48" i="25"/>
  <c r="O48" i="25"/>
  <c r="N48" i="25"/>
  <c r="M48" i="25"/>
  <c r="I48" i="25"/>
  <c r="IB47" i="25"/>
  <c r="P47" i="25"/>
  <c r="O47" i="25"/>
  <c r="N47" i="25"/>
  <c r="M47" i="25"/>
  <c r="I47" i="25"/>
  <c r="IB46" i="25"/>
  <c r="IB45" i="25"/>
  <c r="IB44" i="25"/>
  <c r="IB43" i="25"/>
  <c r="P43" i="25"/>
  <c r="O43" i="25"/>
  <c r="N43" i="25"/>
  <c r="M43" i="25"/>
  <c r="I43" i="25"/>
  <c r="IB42" i="25"/>
  <c r="P42" i="25"/>
  <c r="O42" i="25"/>
  <c r="N42" i="25"/>
  <c r="M42" i="25"/>
  <c r="I42" i="25"/>
  <c r="IB41" i="25"/>
  <c r="P41" i="25"/>
  <c r="O41" i="25"/>
  <c r="N41" i="25"/>
  <c r="M41" i="25"/>
  <c r="I41" i="25"/>
  <c r="IB40" i="25"/>
  <c r="P40" i="25"/>
  <c r="O40" i="25"/>
  <c r="N40" i="25"/>
  <c r="M40" i="25"/>
  <c r="I40" i="25"/>
  <c r="IB39" i="25"/>
  <c r="P39" i="25"/>
  <c r="O39" i="25"/>
  <c r="N39" i="25"/>
  <c r="M39" i="25"/>
  <c r="I39" i="25"/>
  <c r="IB38" i="25"/>
  <c r="IB37" i="25"/>
  <c r="IB36" i="25"/>
  <c r="IB35" i="25"/>
  <c r="P35" i="25"/>
  <c r="O35" i="25"/>
  <c r="N35" i="25"/>
  <c r="M35" i="25"/>
  <c r="I35" i="25"/>
  <c r="IB34" i="25"/>
  <c r="P34" i="25"/>
  <c r="O34" i="25"/>
  <c r="N34" i="25"/>
  <c r="M34" i="25"/>
  <c r="I34" i="25"/>
  <c r="IB33" i="25"/>
  <c r="P33" i="25"/>
  <c r="O33" i="25"/>
  <c r="N33" i="25"/>
  <c r="M33" i="25"/>
  <c r="IB32" i="25"/>
  <c r="P32" i="25"/>
  <c r="O32" i="25"/>
  <c r="N32" i="25"/>
  <c r="M32" i="25"/>
  <c r="IB31" i="25"/>
  <c r="P31" i="25"/>
  <c r="O31" i="25"/>
  <c r="N31" i="25"/>
  <c r="M31" i="25"/>
  <c r="IB30" i="25"/>
  <c r="P30" i="25"/>
  <c r="O30" i="25"/>
  <c r="N30" i="25"/>
  <c r="M30" i="25"/>
  <c r="IB29" i="25"/>
  <c r="P29" i="25"/>
  <c r="O29" i="25"/>
  <c r="N29" i="25"/>
  <c r="M29" i="25"/>
  <c r="I29" i="25"/>
  <c r="IB28" i="25"/>
  <c r="P28" i="25"/>
  <c r="O28" i="25"/>
  <c r="N28" i="25"/>
  <c r="M28" i="25"/>
  <c r="I28" i="25"/>
  <c r="IB27" i="25"/>
  <c r="IB26" i="25"/>
  <c r="IB25" i="25"/>
  <c r="IB24" i="25"/>
  <c r="P24" i="25"/>
  <c r="O24" i="25"/>
  <c r="N24" i="25"/>
  <c r="M24" i="25"/>
  <c r="I24" i="25"/>
  <c r="IB23" i="25"/>
  <c r="P23" i="25"/>
  <c r="O23" i="25"/>
  <c r="N23" i="25"/>
  <c r="M23" i="25"/>
  <c r="I23" i="25"/>
  <c r="IB22" i="25"/>
  <c r="P22" i="25"/>
  <c r="O22" i="25"/>
  <c r="N22" i="25"/>
  <c r="M22" i="25"/>
  <c r="I22" i="25"/>
  <c r="IB21" i="25"/>
  <c r="IB20" i="25"/>
  <c r="IB19" i="25"/>
  <c r="IB18" i="25"/>
  <c r="P18" i="25"/>
  <c r="O18" i="25"/>
  <c r="N18" i="25"/>
  <c r="M18" i="25"/>
  <c r="I18" i="25"/>
  <c r="IB17" i="25"/>
  <c r="P17" i="25"/>
  <c r="O17" i="25"/>
  <c r="N17" i="25"/>
  <c r="M17" i="25"/>
  <c r="I17" i="25"/>
  <c r="IB16" i="25"/>
  <c r="P16" i="25"/>
  <c r="O16" i="25"/>
  <c r="N16" i="25"/>
  <c r="M16" i="25"/>
  <c r="IB15" i="25"/>
  <c r="P15" i="25"/>
  <c r="O15" i="25"/>
  <c r="N15" i="25"/>
  <c r="M15" i="25"/>
  <c r="IB14" i="25"/>
  <c r="P14" i="25"/>
  <c r="O14" i="25"/>
  <c r="N14" i="25"/>
  <c r="M14" i="25"/>
  <c r="IB13" i="25"/>
  <c r="P13" i="25"/>
  <c r="O13" i="25"/>
  <c r="N13" i="25"/>
  <c r="M13" i="25"/>
  <c r="IB12" i="25"/>
  <c r="P12" i="25"/>
  <c r="O12" i="25"/>
  <c r="N12" i="25"/>
  <c r="M12" i="25"/>
  <c r="I12" i="25"/>
  <c r="IB11" i="25"/>
  <c r="IB10" i="25"/>
  <c r="IB9" i="25"/>
  <c r="IB8" i="25"/>
  <c r="IB7" i="25"/>
  <c r="IB6" i="25"/>
  <c r="IA6" i="25"/>
  <c r="E6" i="25"/>
  <c r="IB301" i="24"/>
  <c r="IB300" i="24"/>
  <c r="IB299" i="24"/>
  <c r="IB298" i="24"/>
  <c r="IB297" i="24"/>
  <c r="IB296" i="24"/>
  <c r="IB295" i="24"/>
  <c r="IB294" i="24"/>
  <c r="IB293" i="24"/>
  <c r="IB292" i="24"/>
  <c r="IB291" i="24"/>
  <c r="IB290" i="24"/>
  <c r="IB289" i="24"/>
  <c r="IB288" i="24"/>
  <c r="IB287" i="24"/>
  <c r="IB286" i="24"/>
  <c r="IB285" i="24"/>
  <c r="IB284" i="24"/>
  <c r="IB283" i="24"/>
  <c r="IB282" i="24"/>
  <c r="IB281" i="24"/>
  <c r="IB280" i="24"/>
  <c r="IB279" i="24"/>
  <c r="IB278" i="24"/>
  <c r="IB277" i="24"/>
  <c r="IB276" i="24"/>
  <c r="IB275" i="24"/>
  <c r="IB274" i="24"/>
  <c r="IB273" i="24"/>
  <c r="IB272" i="24"/>
  <c r="IB271" i="24"/>
  <c r="IB270" i="24"/>
  <c r="IB269" i="24"/>
  <c r="IB268" i="24"/>
  <c r="IB267" i="24"/>
  <c r="IB266" i="24"/>
  <c r="IB265" i="24"/>
  <c r="IB264" i="24"/>
  <c r="IB263" i="24"/>
  <c r="IB262" i="24"/>
  <c r="IB261" i="24"/>
  <c r="IB260" i="24"/>
  <c r="IB259" i="24"/>
  <c r="IB258" i="24"/>
  <c r="IB257" i="24"/>
  <c r="IB256" i="24"/>
  <c r="IB255" i="24"/>
  <c r="IB254" i="24"/>
  <c r="IB253" i="24"/>
  <c r="IB252" i="24"/>
  <c r="IB251" i="24"/>
  <c r="IB250" i="24"/>
  <c r="IB249" i="24"/>
  <c r="IB248" i="24"/>
  <c r="IB247" i="24"/>
  <c r="IB246" i="24"/>
  <c r="IB245" i="24"/>
  <c r="IB244" i="24"/>
  <c r="IB243" i="24"/>
  <c r="IB242" i="24"/>
  <c r="IB241" i="24"/>
  <c r="IB240" i="24"/>
  <c r="IB239" i="24"/>
  <c r="IB238" i="24"/>
  <c r="IB237" i="24"/>
  <c r="IB236" i="24"/>
  <c r="IB235" i="24"/>
  <c r="IB234" i="24"/>
  <c r="IB233" i="24"/>
  <c r="IB232" i="24"/>
  <c r="IB231" i="24"/>
  <c r="IB230" i="24"/>
  <c r="IB229" i="24"/>
  <c r="IB228" i="24"/>
  <c r="IB227" i="24"/>
  <c r="IB226" i="24"/>
  <c r="IB225" i="24"/>
  <c r="IB224" i="24"/>
  <c r="IB223" i="24"/>
  <c r="IB222" i="24"/>
  <c r="IB221" i="24"/>
  <c r="IB220" i="24"/>
  <c r="IB219" i="24"/>
  <c r="IB218" i="24"/>
  <c r="IB217" i="24"/>
  <c r="IB216" i="24"/>
  <c r="IB215" i="24"/>
  <c r="IB214" i="24"/>
  <c r="IB213" i="24"/>
  <c r="IB212" i="24"/>
  <c r="IB211" i="24"/>
  <c r="IB210" i="24"/>
  <c r="IB209" i="24"/>
  <c r="IB208" i="24"/>
  <c r="IB207" i="24"/>
  <c r="IB206" i="24"/>
  <c r="IB205" i="24"/>
  <c r="IB204" i="24"/>
  <c r="IB203" i="24"/>
  <c r="IB202" i="24"/>
  <c r="IB201" i="24"/>
  <c r="IB200" i="24"/>
  <c r="IB199" i="24"/>
  <c r="IB198" i="24"/>
  <c r="IB197" i="24"/>
  <c r="IB196" i="24"/>
  <c r="IB195" i="24"/>
  <c r="IB194" i="24"/>
  <c r="IB193" i="24"/>
  <c r="IB192" i="24"/>
  <c r="IB191" i="24"/>
  <c r="IB190" i="24"/>
  <c r="IB189" i="24"/>
  <c r="IB188" i="24"/>
  <c r="IB187" i="24"/>
  <c r="IB186" i="24"/>
  <c r="IB185" i="24"/>
  <c r="IB184" i="24"/>
  <c r="IB183" i="24"/>
  <c r="IB182" i="24"/>
  <c r="IB181" i="24"/>
  <c r="IB180" i="24"/>
  <c r="IB179" i="24"/>
  <c r="IB178" i="24"/>
  <c r="IB177" i="24"/>
  <c r="IB176" i="24"/>
  <c r="IB175" i="24"/>
  <c r="IB174" i="24"/>
  <c r="IB173" i="24"/>
  <c r="IB172" i="24"/>
  <c r="IB171" i="24"/>
  <c r="IB170" i="24"/>
  <c r="IB169" i="24"/>
  <c r="IB168" i="24"/>
  <c r="IB167" i="24"/>
  <c r="IB166" i="24"/>
  <c r="IB165" i="24"/>
  <c r="IB164" i="24"/>
  <c r="IB163" i="24"/>
  <c r="IB162" i="24"/>
  <c r="IB161" i="24"/>
  <c r="IB160" i="24"/>
  <c r="IB159" i="24"/>
  <c r="IB158" i="24"/>
  <c r="IB157" i="24"/>
  <c r="IB156" i="24"/>
  <c r="IB155" i="24"/>
  <c r="IB154" i="24"/>
  <c r="IB153" i="24"/>
  <c r="IB152" i="24"/>
  <c r="IB151" i="24"/>
  <c r="IB150" i="24"/>
  <c r="IB149" i="24"/>
  <c r="IB148" i="24"/>
  <c r="IB147" i="24"/>
  <c r="IB146" i="24"/>
  <c r="IB145" i="24"/>
  <c r="IB144" i="24"/>
  <c r="IB143" i="24"/>
  <c r="IB142" i="24"/>
  <c r="IB141" i="24"/>
  <c r="IB140" i="24"/>
  <c r="IB139" i="24"/>
  <c r="IB138" i="24"/>
  <c r="IB137" i="24"/>
  <c r="IB136" i="24"/>
  <c r="IB135" i="24"/>
  <c r="IB134" i="24"/>
  <c r="IB133" i="24"/>
  <c r="IB132" i="24"/>
  <c r="IB131" i="24"/>
  <c r="IB130" i="24"/>
  <c r="IB129" i="24"/>
  <c r="IB128" i="24"/>
  <c r="IB127" i="24"/>
  <c r="IB126" i="24"/>
  <c r="IB125" i="24"/>
  <c r="IB124" i="24"/>
  <c r="IB123" i="24"/>
  <c r="IB122" i="24"/>
  <c r="IB121" i="24"/>
  <c r="IB120" i="24"/>
  <c r="IB119" i="24"/>
  <c r="IB118" i="24"/>
  <c r="IB117" i="24"/>
  <c r="IB116" i="24"/>
  <c r="IB115" i="24"/>
  <c r="IB114" i="24"/>
  <c r="IB113" i="24"/>
  <c r="IB112" i="24"/>
  <c r="IB111" i="24"/>
  <c r="IB110" i="24"/>
  <c r="IB109" i="24"/>
  <c r="IB108" i="24"/>
  <c r="IB107" i="24"/>
  <c r="IB106" i="24"/>
  <c r="IB105" i="24"/>
  <c r="IB104" i="24"/>
  <c r="IB103" i="24"/>
  <c r="IB102" i="24"/>
  <c r="IB101" i="24"/>
  <c r="IB100" i="24"/>
  <c r="IB99" i="24"/>
  <c r="IB98" i="24"/>
  <c r="IB97" i="24"/>
  <c r="IB96" i="24"/>
  <c r="IB95" i="24"/>
  <c r="IB94" i="24"/>
  <c r="IB93" i="24"/>
  <c r="IB92" i="24"/>
  <c r="IB91" i="24"/>
  <c r="IB90" i="24"/>
  <c r="IB89" i="24"/>
  <c r="IB88" i="24"/>
  <c r="IB87" i="24"/>
  <c r="IB86" i="24"/>
  <c r="IB85" i="24"/>
  <c r="IB84" i="24"/>
  <c r="IB83" i="24"/>
  <c r="IB82" i="24"/>
  <c r="IB81" i="24"/>
  <c r="IB80" i="24"/>
  <c r="IB79" i="24"/>
  <c r="IB78" i="24"/>
  <c r="IB77" i="24"/>
  <c r="IB76" i="24"/>
  <c r="IB75" i="24"/>
  <c r="IB74" i="24"/>
  <c r="IB73" i="24"/>
  <c r="IB72" i="24"/>
  <c r="IB71" i="24"/>
  <c r="IB70" i="24"/>
  <c r="IB69" i="24"/>
  <c r="IB68" i="24"/>
  <c r="IB67" i="24"/>
  <c r="IB66" i="24"/>
  <c r="IB65" i="24"/>
  <c r="IB64" i="24"/>
  <c r="IB63" i="24"/>
  <c r="IB62" i="24"/>
  <c r="IB61" i="24"/>
  <c r="IB60" i="24"/>
  <c r="IB59" i="24"/>
  <c r="P59" i="24"/>
  <c r="O59" i="24"/>
  <c r="N59" i="24"/>
  <c r="M59" i="24"/>
  <c r="I59" i="24"/>
  <c r="IB58" i="24"/>
  <c r="P58" i="24"/>
  <c r="O58" i="24"/>
  <c r="N58" i="24"/>
  <c r="M58" i="24"/>
  <c r="I58" i="24"/>
  <c r="IB57" i="24"/>
  <c r="P57" i="24"/>
  <c r="O57" i="24"/>
  <c r="N57" i="24"/>
  <c r="M57" i="24"/>
  <c r="I57" i="24"/>
  <c r="IB56" i="24"/>
  <c r="IB55" i="24"/>
  <c r="IB54" i="24"/>
  <c r="IB53" i="24"/>
  <c r="P53" i="24"/>
  <c r="O53" i="24"/>
  <c r="N53" i="24"/>
  <c r="M53" i="24"/>
  <c r="I53" i="24"/>
  <c r="IB52" i="24"/>
  <c r="P52" i="24"/>
  <c r="O52" i="24"/>
  <c r="N52" i="24"/>
  <c r="M52" i="24"/>
  <c r="I52" i="24"/>
  <c r="IB51" i="24"/>
  <c r="P51" i="24"/>
  <c r="O51" i="24"/>
  <c r="N51" i="24"/>
  <c r="M51" i="24"/>
  <c r="I51" i="24"/>
  <c r="IB50" i="24"/>
  <c r="P50" i="24"/>
  <c r="O50" i="24"/>
  <c r="N50" i="24"/>
  <c r="M50" i="24"/>
  <c r="I50" i="24"/>
  <c r="IB49" i="24"/>
  <c r="P49" i="24"/>
  <c r="O49" i="24"/>
  <c r="N49" i="24"/>
  <c r="M49" i="24"/>
  <c r="I49" i="24"/>
  <c r="IB48" i="24"/>
  <c r="P48" i="24"/>
  <c r="O48" i="24"/>
  <c r="N48" i="24"/>
  <c r="M48" i="24"/>
  <c r="I48" i="24"/>
  <c r="IB47" i="24"/>
  <c r="P47" i="24"/>
  <c r="O47" i="24"/>
  <c r="N47" i="24"/>
  <c r="M47" i="24"/>
  <c r="I47" i="24"/>
  <c r="IB46" i="24"/>
  <c r="IB45" i="24"/>
  <c r="IB44" i="24"/>
  <c r="IB43" i="24"/>
  <c r="P43" i="24"/>
  <c r="O43" i="24"/>
  <c r="N43" i="24"/>
  <c r="M43" i="24"/>
  <c r="I43" i="24"/>
  <c r="IB42" i="24"/>
  <c r="P42" i="24"/>
  <c r="O42" i="24"/>
  <c r="N42" i="24"/>
  <c r="M42" i="24"/>
  <c r="I42" i="24"/>
  <c r="IB41" i="24"/>
  <c r="P41" i="24"/>
  <c r="O41" i="24"/>
  <c r="N41" i="24"/>
  <c r="M41" i="24"/>
  <c r="I41" i="24"/>
  <c r="IB40" i="24"/>
  <c r="P40" i="24"/>
  <c r="O40" i="24"/>
  <c r="N40" i="24"/>
  <c r="M40" i="24"/>
  <c r="I40" i="24"/>
  <c r="IB39" i="24"/>
  <c r="P39" i="24"/>
  <c r="O39" i="24"/>
  <c r="N39" i="24"/>
  <c r="M39" i="24"/>
  <c r="I39" i="24"/>
  <c r="IB38" i="24"/>
  <c r="IB37" i="24"/>
  <c r="IB36" i="24"/>
  <c r="IB35" i="24"/>
  <c r="P35" i="24"/>
  <c r="O35" i="24"/>
  <c r="N35" i="24"/>
  <c r="M35" i="24"/>
  <c r="I35" i="24"/>
  <c r="IB34" i="24"/>
  <c r="P34" i="24"/>
  <c r="O34" i="24"/>
  <c r="N34" i="24"/>
  <c r="M34" i="24"/>
  <c r="I34" i="24"/>
  <c r="IB33" i="24"/>
  <c r="P33" i="24"/>
  <c r="O33" i="24"/>
  <c r="N33" i="24"/>
  <c r="M33" i="24"/>
  <c r="IB32" i="24"/>
  <c r="P32" i="24"/>
  <c r="O32" i="24"/>
  <c r="N32" i="24"/>
  <c r="M32" i="24"/>
  <c r="IB31" i="24"/>
  <c r="P31" i="24"/>
  <c r="O31" i="24"/>
  <c r="N31" i="24"/>
  <c r="M31" i="24"/>
  <c r="IB30" i="24"/>
  <c r="P30" i="24"/>
  <c r="O30" i="24"/>
  <c r="N30" i="24"/>
  <c r="M30" i="24"/>
  <c r="IB29" i="24"/>
  <c r="P29" i="24"/>
  <c r="O29" i="24"/>
  <c r="N29" i="24"/>
  <c r="M29" i="24"/>
  <c r="I29" i="24"/>
  <c r="IB28" i="24"/>
  <c r="P28" i="24"/>
  <c r="O28" i="24"/>
  <c r="N28" i="24"/>
  <c r="M28" i="24"/>
  <c r="I28" i="24"/>
  <c r="IB27" i="24"/>
  <c r="IB26" i="24"/>
  <c r="IB25" i="24"/>
  <c r="IB24" i="24"/>
  <c r="P24" i="24"/>
  <c r="O24" i="24"/>
  <c r="N24" i="24"/>
  <c r="M24" i="24"/>
  <c r="I24" i="24"/>
  <c r="IB23" i="24"/>
  <c r="P23" i="24"/>
  <c r="O23" i="24"/>
  <c r="N23" i="24"/>
  <c r="M23" i="24"/>
  <c r="I23" i="24"/>
  <c r="IB22" i="24"/>
  <c r="P22" i="24"/>
  <c r="O22" i="24"/>
  <c r="N22" i="24"/>
  <c r="M22" i="24"/>
  <c r="I22" i="24"/>
  <c r="IB21" i="24"/>
  <c r="IB20" i="24"/>
  <c r="IB19" i="24"/>
  <c r="IB18" i="24"/>
  <c r="P18" i="24"/>
  <c r="O18" i="24"/>
  <c r="N18" i="24"/>
  <c r="M18" i="24"/>
  <c r="I18" i="24"/>
  <c r="IB17" i="24"/>
  <c r="P17" i="24"/>
  <c r="O17" i="24"/>
  <c r="N17" i="24"/>
  <c r="M17" i="24"/>
  <c r="I17" i="24"/>
  <c r="IB16" i="24"/>
  <c r="P16" i="24"/>
  <c r="O16" i="24"/>
  <c r="N16" i="24"/>
  <c r="M16" i="24"/>
  <c r="IB15" i="24"/>
  <c r="P15" i="24"/>
  <c r="O15" i="24"/>
  <c r="N15" i="24"/>
  <c r="M15" i="24"/>
  <c r="IB14" i="24"/>
  <c r="P14" i="24"/>
  <c r="O14" i="24"/>
  <c r="N14" i="24"/>
  <c r="M14" i="24"/>
  <c r="IB13" i="24"/>
  <c r="P13" i="24"/>
  <c r="O13" i="24"/>
  <c r="N13" i="24"/>
  <c r="M13" i="24"/>
  <c r="I13" i="24"/>
  <c r="IB12" i="24"/>
  <c r="P12" i="24"/>
  <c r="O12" i="24"/>
  <c r="N12" i="24"/>
  <c r="M12" i="24"/>
  <c r="I12" i="24"/>
  <c r="IB11" i="24"/>
  <c r="IB10" i="24"/>
  <c r="IB9" i="24"/>
  <c r="IB8" i="24"/>
  <c r="IB7" i="24"/>
  <c r="IB6" i="24"/>
  <c r="IA6" i="24"/>
  <c r="E6" i="24"/>
  <c r="IB299" i="23"/>
  <c r="IB298" i="23"/>
  <c r="IB297" i="23"/>
  <c r="IB296" i="23"/>
  <c r="IB295" i="23"/>
  <c r="IB294" i="23"/>
  <c r="IB293" i="23"/>
  <c r="IB292" i="23"/>
  <c r="IB291" i="23"/>
  <c r="IB290" i="23"/>
  <c r="IB289" i="23"/>
  <c r="IB288" i="23"/>
  <c r="IB287" i="23"/>
  <c r="IB286" i="23"/>
  <c r="IB285" i="23"/>
  <c r="IB284" i="23"/>
  <c r="IB283" i="23"/>
  <c r="IB282" i="23"/>
  <c r="IB281" i="23"/>
  <c r="IB280" i="23"/>
  <c r="IB279" i="23"/>
  <c r="IB278" i="23"/>
  <c r="IB277" i="23"/>
  <c r="IB276" i="23"/>
  <c r="IB275" i="23"/>
  <c r="IB274" i="23"/>
  <c r="IB273" i="23"/>
  <c r="IB272" i="23"/>
  <c r="IB271" i="23"/>
  <c r="IB270" i="23"/>
  <c r="IB269" i="23"/>
  <c r="IB268" i="23"/>
  <c r="IB267" i="23"/>
  <c r="IB266" i="23"/>
  <c r="IB265" i="23"/>
  <c r="IB264" i="23"/>
  <c r="IB263" i="23"/>
  <c r="IB262" i="23"/>
  <c r="IB261" i="23"/>
  <c r="IB260" i="23"/>
  <c r="IB259" i="23"/>
  <c r="IB258" i="23"/>
  <c r="IB257" i="23"/>
  <c r="IB256" i="23"/>
  <c r="IB255" i="23"/>
  <c r="IB254" i="23"/>
  <c r="IB253" i="23"/>
  <c r="IB252" i="23"/>
  <c r="IB251" i="23"/>
  <c r="IB250" i="23"/>
  <c r="IB249" i="23"/>
  <c r="IB248" i="23"/>
  <c r="IB247" i="23"/>
  <c r="IB246" i="23"/>
  <c r="IB245" i="23"/>
  <c r="IB244" i="23"/>
  <c r="IB243" i="23"/>
  <c r="IB242" i="23"/>
  <c r="IB241" i="23"/>
  <c r="IB240" i="23"/>
  <c r="IB239" i="23"/>
  <c r="IB238" i="23"/>
  <c r="IB237" i="23"/>
  <c r="IB236" i="23"/>
  <c r="IB235" i="23"/>
  <c r="IB234" i="23"/>
  <c r="IB233" i="23"/>
  <c r="IB232" i="23"/>
  <c r="IB231" i="23"/>
  <c r="IB230" i="23"/>
  <c r="IB229" i="23"/>
  <c r="IB228" i="23"/>
  <c r="IB227" i="23"/>
  <c r="IB226" i="23"/>
  <c r="IB225" i="23"/>
  <c r="IB224" i="23"/>
  <c r="IB223" i="23"/>
  <c r="IB222" i="23"/>
  <c r="IB221" i="23"/>
  <c r="IB220" i="23"/>
  <c r="IB219" i="23"/>
  <c r="IB218" i="23"/>
  <c r="IB217" i="23"/>
  <c r="IB216" i="23"/>
  <c r="IB215" i="23"/>
  <c r="IB214" i="23"/>
  <c r="IB213" i="23"/>
  <c r="IB212" i="23"/>
  <c r="IB211" i="23"/>
  <c r="IB210" i="23"/>
  <c r="IB209" i="23"/>
  <c r="IB208" i="23"/>
  <c r="IB207" i="23"/>
  <c r="IB206" i="23"/>
  <c r="IB205" i="23"/>
  <c r="IB204" i="23"/>
  <c r="IB203" i="23"/>
  <c r="IB202" i="23"/>
  <c r="IB201" i="23"/>
  <c r="IB200" i="23"/>
  <c r="IB199" i="23"/>
  <c r="IB198" i="23"/>
  <c r="IB197" i="23"/>
  <c r="IB196" i="23"/>
  <c r="IB195" i="23"/>
  <c r="IB194" i="23"/>
  <c r="IB193" i="23"/>
  <c r="IB192" i="23"/>
  <c r="IB191" i="23"/>
  <c r="IB190" i="23"/>
  <c r="IB189" i="23"/>
  <c r="IB188" i="23"/>
  <c r="IB187" i="23"/>
  <c r="IB186" i="23"/>
  <c r="IB185" i="23"/>
  <c r="IB184" i="23"/>
  <c r="IB183" i="23"/>
  <c r="IB182" i="23"/>
  <c r="IB181" i="23"/>
  <c r="IB180" i="23"/>
  <c r="IB179" i="23"/>
  <c r="IB178" i="23"/>
  <c r="IB177" i="23"/>
  <c r="IB176" i="23"/>
  <c r="IB175" i="23"/>
  <c r="IB174" i="23"/>
  <c r="IB173" i="23"/>
  <c r="IB172" i="23"/>
  <c r="IB171" i="23"/>
  <c r="IB170" i="23"/>
  <c r="IB169" i="23"/>
  <c r="IB168" i="23"/>
  <c r="IB167" i="23"/>
  <c r="IB166" i="23"/>
  <c r="IB165" i="23"/>
  <c r="IB164" i="23"/>
  <c r="IB163" i="23"/>
  <c r="IB162" i="23"/>
  <c r="IB161" i="23"/>
  <c r="IB160" i="23"/>
  <c r="IB159" i="23"/>
  <c r="IB158" i="23"/>
  <c r="IB157" i="23"/>
  <c r="IB156" i="23"/>
  <c r="IB155" i="23"/>
  <c r="IB154" i="23"/>
  <c r="IB153" i="23"/>
  <c r="IB152" i="23"/>
  <c r="IB151" i="23"/>
  <c r="IB150" i="23"/>
  <c r="IB149" i="23"/>
  <c r="IB148" i="23"/>
  <c r="IB147" i="23"/>
  <c r="IB146" i="23"/>
  <c r="IB145" i="23"/>
  <c r="IB144" i="23"/>
  <c r="IB143" i="23"/>
  <c r="IB142" i="23"/>
  <c r="IB141" i="23"/>
  <c r="IB140" i="23"/>
  <c r="IB139" i="23"/>
  <c r="IB138" i="23"/>
  <c r="IB137" i="23"/>
  <c r="IB136" i="23"/>
  <c r="IB135" i="23"/>
  <c r="IB134" i="23"/>
  <c r="IB133" i="23"/>
  <c r="IB132" i="23"/>
  <c r="IB131" i="23"/>
  <c r="IB130" i="23"/>
  <c r="IB129" i="23"/>
  <c r="IB128" i="23"/>
  <c r="IB127" i="23"/>
  <c r="IB126" i="23"/>
  <c r="IB125" i="23"/>
  <c r="IB124" i="23"/>
  <c r="IB123" i="23"/>
  <c r="IB122" i="23"/>
  <c r="IB121" i="23"/>
  <c r="IB120" i="23"/>
  <c r="IB119" i="23"/>
  <c r="IB118" i="23"/>
  <c r="IB117" i="23"/>
  <c r="IB116" i="23"/>
  <c r="IB115" i="23"/>
  <c r="IB114" i="23"/>
  <c r="IB113" i="23"/>
  <c r="IB112" i="23"/>
  <c r="IB111" i="23"/>
  <c r="IB110" i="23"/>
  <c r="IB109" i="23"/>
  <c r="IB108" i="23"/>
  <c r="IB107" i="23"/>
  <c r="IB106" i="23"/>
  <c r="IB105" i="23"/>
  <c r="IB104" i="23"/>
  <c r="IB103" i="23"/>
  <c r="IB102" i="23"/>
  <c r="IB101" i="23"/>
  <c r="IB100" i="23"/>
  <c r="IB99" i="23"/>
  <c r="IB98" i="23"/>
  <c r="IB97" i="23"/>
  <c r="IB96" i="23"/>
  <c r="IB95" i="23"/>
  <c r="IB94" i="23"/>
  <c r="IB93" i="23"/>
  <c r="IB92" i="23"/>
  <c r="IB91" i="23"/>
  <c r="IB90" i="23"/>
  <c r="IB89" i="23"/>
  <c r="IB88" i="23"/>
  <c r="IB87" i="23"/>
  <c r="IB86" i="23"/>
  <c r="IB85" i="23"/>
  <c r="IB84" i="23"/>
  <c r="IB83" i="23"/>
  <c r="IB82" i="23"/>
  <c r="IB81" i="23"/>
  <c r="IB80" i="23"/>
  <c r="IB79" i="23"/>
  <c r="IB78" i="23"/>
  <c r="IB77" i="23"/>
  <c r="IB76" i="23"/>
  <c r="IB75" i="23"/>
  <c r="IB74" i="23"/>
  <c r="IB73" i="23"/>
  <c r="IB72" i="23"/>
  <c r="IB71" i="23"/>
  <c r="IB70" i="23"/>
  <c r="IB69" i="23"/>
  <c r="IB68" i="23"/>
  <c r="IB67" i="23"/>
  <c r="IB66" i="23"/>
  <c r="IB65" i="23"/>
  <c r="IB64" i="23"/>
  <c r="IB63" i="23"/>
  <c r="IB62" i="23"/>
  <c r="IB61" i="23"/>
  <c r="IB60" i="23"/>
  <c r="IB59" i="23"/>
  <c r="IB58" i="23"/>
  <c r="IB57" i="23"/>
  <c r="P57" i="23"/>
  <c r="O57" i="23"/>
  <c r="N57" i="23"/>
  <c r="M57" i="23"/>
  <c r="I57" i="23"/>
  <c r="IB56" i="23"/>
  <c r="P56" i="23"/>
  <c r="O56" i="23"/>
  <c r="N56" i="23"/>
  <c r="M56" i="23"/>
  <c r="I56" i="23"/>
  <c r="IB55" i="23"/>
  <c r="P55" i="23"/>
  <c r="O55" i="23"/>
  <c r="N55" i="23"/>
  <c r="M55" i="23"/>
  <c r="I55" i="23"/>
  <c r="IB54" i="23"/>
  <c r="IB53" i="23"/>
  <c r="IB52" i="23"/>
  <c r="IB51" i="23"/>
  <c r="P51" i="23"/>
  <c r="O51" i="23"/>
  <c r="N51" i="23"/>
  <c r="M51" i="23"/>
  <c r="I51" i="23"/>
  <c r="IB50" i="23"/>
  <c r="P50" i="23"/>
  <c r="O50" i="23"/>
  <c r="N50" i="23"/>
  <c r="M50" i="23"/>
  <c r="I50" i="23"/>
  <c r="IB49" i="23"/>
  <c r="P49" i="23"/>
  <c r="O49" i="23"/>
  <c r="N49" i="23"/>
  <c r="M49" i="23"/>
  <c r="I49" i="23"/>
  <c r="IB48" i="23"/>
  <c r="P48" i="23"/>
  <c r="O48" i="23"/>
  <c r="N48" i="23"/>
  <c r="M48" i="23"/>
  <c r="I48" i="23"/>
  <c r="IB47" i="23"/>
  <c r="P47" i="23"/>
  <c r="O47" i="23"/>
  <c r="N47" i="23"/>
  <c r="M47" i="23"/>
  <c r="I47" i="23"/>
  <c r="IB46" i="23"/>
  <c r="P46" i="23"/>
  <c r="O46" i="23"/>
  <c r="N46" i="23"/>
  <c r="M46" i="23"/>
  <c r="I46" i="23"/>
  <c r="IB45" i="23"/>
  <c r="P45" i="23"/>
  <c r="O45" i="23"/>
  <c r="N45" i="23"/>
  <c r="M45" i="23"/>
  <c r="I45" i="23"/>
  <c r="IB44" i="23"/>
  <c r="IB43" i="23"/>
  <c r="IB42" i="23"/>
  <c r="IB41" i="23"/>
  <c r="P41" i="23"/>
  <c r="O41" i="23"/>
  <c r="N41" i="23"/>
  <c r="M41" i="23"/>
  <c r="I41" i="23"/>
  <c r="IB40" i="23"/>
  <c r="P40" i="23"/>
  <c r="O40" i="23"/>
  <c r="N40" i="23"/>
  <c r="M40" i="23"/>
  <c r="I40" i="23"/>
  <c r="IB39" i="23"/>
  <c r="P39" i="23"/>
  <c r="O39" i="23"/>
  <c r="N39" i="23"/>
  <c r="M39" i="23"/>
  <c r="I39" i="23"/>
  <c r="IB38" i="23"/>
  <c r="P38" i="23"/>
  <c r="O38" i="23"/>
  <c r="N38" i="23"/>
  <c r="M38" i="23"/>
  <c r="I38" i="23"/>
  <c r="IB37" i="23"/>
  <c r="P37" i="23"/>
  <c r="O37" i="23"/>
  <c r="N37" i="23"/>
  <c r="M37" i="23"/>
  <c r="I37" i="23"/>
  <c r="IB36" i="23"/>
  <c r="IB35" i="23"/>
  <c r="IB34" i="23"/>
  <c r="IB33" i="23"/>
  <c r="P33" i="23"/>
  <c r="O33" i="23"/>
  <c r="N33" i="23"/>
  <c r="M33" i="23"/>
  <c r="I33" i="23"/>
  <c r="IB32" i="23"/>
  <c r="P32" i="23"/>
  <c r="O32" i="23"/>
  <c r="N32" i="23"/>
  <c r="M32" i="23"/>
  <c r="I32" i="23"/>
  <c r="IB31" i="23"/>
  <c r="P31" i="23"/>
  <c r="O31" i="23"/>
  <c r="N31" i="23"/>
  <c r="M31" i="23"/>
  <c r="IB30" i="23"/>
  <c r="P30" i="23"/>
  <c r="O30" i="23"/>
  <c r="N30" i="23"/>
  <c r="M30" i="23"/>
  <c r="IB29" i="23"/>
  <c r="P29" i="23"/>
  <c r="O29" i="23"/>
  <c r="N29" i="23"/>
  <c r="M29" i="23"/>
  <c r="IB28" i="23"/>
  <c r="P28" i="23"/>
  <c r="O28" i="23"/>
  <c r="N28" i="23"/>
  <c r="M28" i="23"/>
  <c r="IB27" i="23"/>
  <c r="P27" i="23"/>
  <c r="O27" i="23"/>
  <c r="N27" i="23"/>
  <c r="M27" i="23"/>
  <c r="I27" i="23"/>
  <c r="IB26" i="23"/>
  <c r="IB25" i="23"/>
  <c r="IB24" i="23"/>
  <c r="IB23" i="23"/>
  <c r="P23" i="23"/>
  <c r="O23" i="23"/>
  <c r="N23" i="23"/>
  <c r="M23" i="23"/>
  <c r="I23" i="23"/>
  <c r="IB22" i="23"/>
  <c r="P22" i="23"/>
  <c r="O22" i="23"/>
  <c r="N22" i="23"/>
  <c r="M22" i="23"/>
  <c r="I22" i="23"/>
  <c r="IB21" i="23"/>
  <c r="P21" i="23"/>
  <c r="O21" i="23"/>
  <c r="N21" i="23"/>
  <c r="M21" i="23"/>
  <c r="I21" i="23"/>
  <c r="IB20" i="23"/>
  <c r="IB19" i="23"/>
  <c r="IB18" i="23"/>
  <c r="IB16" i="23"/>
  <c r="P16" i="23"/>
  <c r="O16" i="23"/>
  <c r="N16" i="23"/>
  <c r="M16" i="23"/>
  <c r="I16" i="23"/>
  <c r="IB15" i="23"/>
  <c r="P15" i="23"/>
  <c r="O15" i="23"/>
  <c r="N15" i="23"/>
  <c r="M15" i="23"/>
  <c r="IB14" i="23"/>
  <c r="P14" i="23"/>
  <c r="O14" i="23"/>
  <c r="N14" i="23"/>
  <c r="M14" i="23"/>
  <c r="IB13" i="23"/>
  <c r="P13" i="23"/>
  <c r="O13" i="23"/>
  <c r="N13" i="23"/>
  <c r="M13" i="23"/>
  <c r="I13" i="23"/>
  <c r="IB12" i="23"/>
  <c r="P12" i="23"/>
  <c r="O12" i="23"/>
  <c r="N12" i="23"/>
  <c r="M12" i="23"/>
  <c r="I12" i="23"/>
  <c r="IB11" i="23"/>
  <c r="IB10" i="23"/>
  <c r="IB9" i="23"/>
  <c r="IB8" i="23"/>
  <c r="IB7" i="23"/>
  <c r="IB6" i="23"/>
  <c r="IA6" i="23"/>
  <c r="E6" i="23"/>
  <c r="IB301" i="22"/>
  <c r="IB300" i="22"/>
  <c r="IB299" i="22"/>
  <c r="IB298" i="22"/>
  <c r="IB297" i="22"/>
  <c r="IB296" i="22"/>
  <c r="IB295" i="22"/>
  <c r="IB294" i="22"/>
  <c r="IB293" i="22"/>
  <c r="IB292" i="22"/>
  <c r="IB291" i="22"/>
  <c r="IB290" i="22"/>
  <c r="IB289" i="22"/>
  <c r="IB288" i="22"/>
  <c r="IB287" i="22"/>
  <c r="IB286" i="22"/>
  <c r="IB285" i="22"/>
  <c r="IB284" i="22"/>
  <c r="IB283" i="22"/>
  <c r="IB282" i="22"/>
  <c r="IB281" i="22"/>
  <c r="IB280" i="22"/>
  <c r="IB279" i="22"/>
  <c r="IB278" i="22"/>
  <c r="IB277" i="22"/>
  <c r="IB276" i="22"/>
  <c r="IB275" i="22"/>
  <c r="IB274" i="22"/>
  <c r="IB273" i="22"/>
  <c r="IB272" i="22"/>
  <c r="IB271" i="22"/>
  <c r="IB270" i="22"/>
  <c r="IB269" i="22"/>
  <c r="IB268" i="22"/>
  <c r="IB267" i="22"/>
  <c r="IB266" i="22"/>
  <c r="IB265" i="22"/>
  <c r="IB264" i="22"/>
  <c r="IB263" i="22"/>
  <c r="IB262" i="22"/>
  <c r="IB261" i="22"/>
  <c r="IB260" i="22"/>
  <c r="IB259" i="22"/>
  <c r="IB258" i="22"/>
  <c r="IB257" i="22"/>
  <c r="IB256" i="22"/>
  <c r="IB255" i="22"/>
  <c r="IB254" i="22"/>
  <c r="IB253" i="22"/>
  <c r="IB252" i="22"/>
  <c r="IB251" i="22"/>
  <c r="IB250" i="22"/>
  <c r="IB249" i="22"/>
  <c r="IB248" i="22"/>
  <c r="IB247" i="22"/>
  <c r="IB246" i="22"/>
  <c r="IB245" i="22"/>
  <c r="IB244" i="22"/>
  <c r="IB243" i="22"/>
  <c r="IB242" i="22"/>
  <c r="IB241" i="22"/>
  <c r="IB240" i="22"/>
  <c r="IB239" i="22"/>
  <c r="IB238" i="22"/>
  <c r="IB237" i="22"/>
  <c r="IB236" i="22"/>
  <c r="IB235" i="22"/>
  <c r="IB234" i="22"/>
  <c r="IB233" i="22"/>
  <c r="IB232" i="22"/>
  <c r="IB231" i="22"/>
  <c r="IB230" i="22"/>
  <c r="IB229" i="22"/>
  <c r="IB228" i="22"/>
  <c r="IB227" i="22"/>
  <c r="IB226" i="22"/>
  <c r="IB225" i="22"/>
  <c r="IB224" i="22"/>
  <c r="IB223" i="22"/>
  <c r="IB222" i="22"/>
  <c r="IB221" i="22"/>
  <c r="IB220" i="22"/>
  <c r="IB219" i="22"/>
  <c r="IB218" i="22"/>
  <c r="IB217" i="22"/>
  <c r="IB216" i="22"/>
  <c r="IB215" i="22"/>
  <c r="IB214" i="22"/>
  <c r="IB213" i="22"/>
  <c r="IB212" i="22"/>
  <c r="IB211" i="22"/>
  <c r="IB210" i="22"/>
  <c r="IB209" i="22"/>
  <c r="IB208" i="22"/>
  <c r="IB207" i="22"/>
  <c r="IB206" i="22"/>
  <c r="IB205" i="22"/>
  <c r="IB204" i="22"/>
  <c r="IB203" i="22"/>
  <c r="IB202" i="22"/>
  <c r="IB201" i="22"/>
  <c r="IB200" i="22"/>
  <c r="IB199" i="22"/>
  <c r="IB198" i="22"/>
  <c r="IB197" i="22"/>
  <c r="IB196" i="22"/>
  <c r="IB195" i="22"/>
  <c r="IB194" i="22"/>
  <c r="IB193" i="22"/>
  <c r="IB192" i="22"/>
  <c r="IB191" i="22"/>
  <c r="IB190" i="22"/>
  <c r="IB189" i="22"/>
  <c r="IB188" i="22"/>
  <c r="IB187" i="22"/>
  <c r="IB186" i="22"/>
  <c r="IB185" i="22"/>
  <c r="IB184" i="22"/>
  <c r="IB183" i="22"/>
  <c r="IB182" i="22"/>
  <c r="IB181" i="22"/>
  <c r="IB180" i="22"/>
  <c r="IB179" i="22"/>
  <c r="IB178" i="22"/>
  <c r="IB177" i="22"/>
  <c r="IB176" i="22"/>
  <c r="IB175" i="22"/>
  <c r="IB174" i="22"/>
  <c r="IB173" i="22"/>
  <c r="IB172" i="22"/>
  <c r="IB171" i="22"/>
  <c r="IB170" i="22"/>
  <c r="IB169" i="22"/>
  <c r="IB168" i="22"/>
  <c r="IB167" i="22"/>
  <c r="IB166" i="22"/>
  <c r="IB165" i="22"/>
  <c r="IB164" i="22"/>
  <c r="IB163" i="22"/>
  <c r="IB162" i="22"/>
  <c r="IB161" i="22"/>
  <c r="IB160" i="22"/>
  <c r="IB159" i="22"/>
  <c r="IB158" i="22"/>
  <c r="IB157" i="22"/>
  <c r="IB156" i="22"/>
  <c r="IB155" i="22"/>
  <c r="IB154" i="22"/>
  <c r="IB153" i="22"/>
  <c r="IB152" i="22"/>
  <c r="IB151" i="22"/>
  <c r="IB150" i="22"/>
  <c r="IB149" i="22"/>
  <c r="IB148" i="22"/>
  <c r="IB147" i="22"/>
  <c r="IB146" i="22"/>
  <c r="IB145" i="22"/>
  <c r="IB144" i="22"/>
  <c r="IB143" i="22"/>
  <c r="IB142" i="22"/>
  <c r="IB141" i="22"/>
  <c r="IB140" i="22"/>
  <c r="IB139" i="22"/>
  <c r="IB138" i="22"/>
  <c r="IB137" i="22"/>
  <c r="IB136" i="22"/>
  <c r="IB135" i="22"/>
  <c r="IB134" i="22"/>
  <c r="IB133" i="22"/>
  <c r="IB132" i="22"/>
  <c r="IB131" i="22"/>
  <c r="IB130" i="22"/>
  <c r="IB129" i="22"/>
  <c r="IB128" i="22"/>
  <c r="IB127" i="22"/>
  <c r="IB126" i="22"/>
  <c r="IB125" i="22"/>
  <c r="IB124" i="22"/>
  <c r="IB123" i="22"/>
  <c r="IB122" i="22"/>
  <c r="IB121" i="22"/>
  <c r="IB120" i="22"/>
  <c r="IB119" i="22"/>
  <c r="IB118" i="22"/>
  <c r="IB117" i="22"/>
  <c r="IB116" i="22"/>
  <c r="IB115" i="22"/>
  <c r="IB114" i="22"/>
  <c r="IB113" i="22"/>
  <c r="IB112" i="22"/>
  <c r="IB111" i="22"/>
  <c r="IB110" i="22"/>
  <c r="IB109" i="22"/>
  <c r="IB108" i="22"/>
  <c r="IB107" i="22"/>
  <c r="IB106" i="22"/>
  <c r="IB105" i="22"/>
  <c r="IB104" i="22"/>
  <c r="IB103" i="22"/>
  <c r="IB102" i="22"/>
  <c r="IB101" i="22"/>
  <c r="IB100" i="22"/>
  <c r="IB99" i="22"/>
  <c r="IB98" i="22"/>
  <c r="IB97" i="22"/>
  <c r="IB96" i="22"/>
  <c r="IB95" i="22"/>
  <c r="IB94" i="22"/>
  <c r="IB93" i="22"/>
  <c r="IB92" i="22"/>
  <c r="IB91" i="22"/>
  <c r="IB90" i="22"/>
  <c r="IB89" i="22"/>
  <c r="IB88" i="22"/>
  <c r="IB87" i="22"/>
  <c r="IB86" i="22"/>
  <c r="IB85" i="22"/>
  <c r="IB84" i="22"/>
  <c r="IB83" i="22"/>
  <c r="IB82" i="22"/>
  <c r="IB81" i="22"/>
  <c r="IB80" i="22"/>
  <c r="IB79" i="22"/>
  <c r="IB78" i="22"/>
  <c r="IB77" i="22"/>
  <c r="IB76" i="22"/>
  <c r="IB75" i="22"/>
  <c r="IB74" i="22"/>
  <c r="IB73" i="22"/>
  <c r="IB72" i="22"/>
  <c r="IB71" i="22"/>
  <c r="IB70" i="22"/>
  <c r="IB69" i="22"/>
  <c r="IB68" i="22"/>
  <c r="IB67" i="22"/>
  <c r="IB66" i="22"/>
  <c r="IB65" i="22"/>
  <c r="IB64" i="22"/>
  <c r="IB63" i="22"/>
  <c r="IB62" i="22"/>
  <c r="IB61" i="22"/>
  <c r="IB60" i="22"/>
  <c r="IB59" i="22"/>
  <c r="P59" i="22"/>
  <c r="O59" i="22"/>
  <c r="N59" i="22"/>
  <c r="M59" i="22"/>
  <c r="I59" i="22"/>
  <c r="IB58" i="22"/>
  <c r="P58" i="22"/>
  <c r="O58" i="22"/>
  <c r="N58" i="22"/>
  <c r="M58" i="22"/>
  <c r="I58" i="22"/>
  <c r="IB57" i="22"/>
  <c r="P57" i="22"/>
  <c r="O57" i="22"/>
  <c r="N57" i="22"/>
  <c r="M57" i="22"/>
  <c r="I57" i="22"/>
  <c r="IB56" i="22"/>
  <c r="IB55" i="22"/>
  <c r="IB54" i="22"/>
  <c r="IB53" i="22"/>
  <c r="P53" i="22"/>
  <c r="O53" i="22"/>
  <c r="N53" i="22"/>
  <c r="M53" i="22"/>
  <c r="I53" i="22"/>
  <c r="IB52" i="22"/>
  <c r="P52" i="22"/>
  <c r="O52" i="22"/>
  <c r="N52" i="22"/>
  <c r="M52" i="22"/>
  <c r="I52" i="22"/>
  <c r="IB51" i="22"/>
  <c r="P51" i="22"/>
  <c r="O51" i="22"/>
  <c r="N51" i="22"/>
  <c r="M51" i="22"/>
  <c r="I51" i="22"/>
  <c r="IB50" i="22"/>
  <c r="P50" i="22"/>
  <c r="O50" i="22"/>
  <c r="N50" i="22"/>
  <c r="M50" i="22"/>
  <c r="I50" i="22"/>
  <c r="IB49" i="22"/>
  <c r="P49" i="22"/>
  <c r="O49" i="22"/>
  <c r="N49" i="22"/>
  <c r="M49" i="22"/>
  <c r="I49" i="22"/>
  <c r="IB48" i="22"/>
  <c r="P48" i="22"/>
  <c r="O48" i="22"/>
  <c r="N48" i="22"/>
  <c r="M48" i="22"/>
  <c r="I48" i="22"/>
  <c r="IB47" i="22"/>
  <c r="P47" i="22"/>
  <c r="O47" i="22"/>
  <c r="N47" i="22"/>
  <c r="M47" i="22"/>
  <c r="I47" i="22"/>
  <c r="IB46" i="22"/>
  <c r="IB45" i="22"/>
  <c r="IB44" i="22"/>
  <c r="IB43" i="22"/>
  <c r="P43" i="22"/>
  <c r="O43" i="22"/>
  <c r="N43" i="22"/>
  <c r="M43" i="22"/>
  <c r="I43" i="22"/>
  <c r="IB42" i="22"/>
  <c r="P42" i="22"/>
  <c r="O42" i="22"/>
  <c r="N42" i="22"/>
  <c r="M42" i="22"/>
  <c r="I42" i="22"/>
  <c r="IB41" i="22"/>
  <c r="P41" i="22"/>
  <c r="O41" i="22"/>
  <c r="N41" i="22"/>
  <c r="M41" i="22"/>
  <c r="I41" i="22"/>
  <c r="IB40" i="22"/>
  <c r="P40" i="22"/>
  <c r="O40" i="22"/>
  <c r="N40" i="22"/>
  <c r="M40" i="22"/>
  <c r="I40" i="22"/>
  <c r="IB39" i="22"/>
  <c r="P39" i="22"/>
  <c r="O39" i="22"/>
  <c r="N39" i="22"/>
  <c r="M39" i="22"/>
  <c r="I39" i="22"/>
  <c r="IB38" i="22"/>
  <c r="IB37" i="22"/>
  <c r="IB36" i="22"/>
  <c r="IB35" i="22"/>
  <c r="P35" i="22"/>
  <c r="O35" i="22"/>
  <c r="N35" i="22"/>
  <c r="M35" i="22"/>
  <c r="IB34" i="22"/>
  <c r="P34" i="22"/>
  <c r="O34" i="22"/>
  <c r="N34" i="22"/>
  <c r="M34" i="22"/>
  <c r="I34" i="22"/>
  <c r="IB33" i="22"/>
  <c r="P33" i="22"/>
  <c r="O33" i="22"/>
  <c r="N33" i="22"/>
  <c r="M33" i="22"/>
  <c r="IB32" i="22"/>
  <c r="P32" i="22"/>
  <c r="O32" i="22"/>
  <c r="N32" i="22"/>
  <c r="M32" i="22"/>
  <c r="IB31" i="22"/>
  <c r="P31" i="22"/>
  <c r="O31" i="22"/>
  <c r="N31" i="22"/>
  <c r="M31" i="22"/>
  <c r="IB30" i="22"/>
  <c r="P30" i="22"/>
  <c r="O30" i="22"/>
  <c r="N30" i="22"/>
  <c r="M30" i="22"/>
  <c r="IB29" i="22"/>
  <c r="P29" i="22"/>
  <c r="O29" i="22"/>
  <c r="N29" i="22"/>
  <c r="M29" i="22"/>
  <c r="I29" i="22"/>
  <c r="IB28" i="22"/>
  <c r="P28" i="22"/>
  <c r="O28" i="22"/>
  <c r="N28" i="22"/>
  <c r="M28" i="22"/>
  <c r="IB27" i="22"/>
  <c r="IB26" i="22"/>
  <c r="IB25" i="22"/>
  <c r="IB24" i="22"/>
  <c r="P24" i="22"/>
  <c r="O24" i="22"/>
  <c r="N24" i="22"/>
  <c r="M24" i="22"/>
  <c r="I24" i="22"/>
  <c r="IB23" i="22"/>
  <c r="P23" i="22"/>
  <c r="O23" i="22"/>
  <c r="N23" i="22"/>
  <c r="M23" i="22"/>
  <c r="I23" i="22"/>
  <c r="IB22" i="22"/>
  <c r="P22" i="22"/>
  <c r="O22" i="22"/>
  <c r="N22" i="22"/>
  <c r="M22" i="22"/>
  <c r="I22" i="22"/>
  <c r="IB21" i="22"/>
  <c r="IB20" i="22"/>
  <c r="IB19" i="22"/>
  <c r="IB18" i="22"/>
  <c r="P18" i="22"/>
  <c r="O18" i="22"/>
  <c r="N18" i="22"/>
  <c r="M18" i="22"/>
  <c r="IB17" i="22"/>
  <c r="P17" i="22"/>
  <c r="O17" i="22"/>
  <c r="N17" i="22"/>
  <c r="M17" i="22"/>
  <c r="I17" i="22"/>
  <c r="IB16" i="22"/>
  <c r="P16" i="22"/>
  <c r="O16" i="22"/>
  <c r="N16" i="22"/>
  <c r="M16" i="22"/>
  <c r="I16" i="22"/>
  <c r="IB15" i="22"/>
  <c r="P15" i="22"/>
  <c r="O15" i="22"/>
  <c r="N15" i="22"/>
  <c r="M15" i="22"/>
  <c r="IB14" i="22"/>
  <c r="P14" i="22"/>
  <c r="O14" i="22"/>
  <c r="N14" i="22"/>
  <c r="M14" i="22"/>
  <c r="IB13" i="22"/>
  <c r="P13" i="22"/>
  <c r="O13" i="22"/>
  <c r="N13" i="22"/>
  <c r="M13" i="22"/>
  <c r="IB12" i="22"/>
  <c r="P12" i="22"/>
  <c r="O12" i="22"/>
  <c r="N12" i="22"/>
  <c r="M12" i="22"/>
  <c r="I12" i="22"/>
  <c r="IB11" i="22"/>
  <c r="IB10" i="22"/>
  <c r="IB9" i="22"/>
  <c r="IB8" i="22"/>
  <c r="IB7" i="22"/>
  <c r="IB6" i="22"/>
  <c r="IA6" i="22"/>
  <c r="E6" i="22"/>
  <c r="IB301" i="21"/>
  <c r="IB300" i="21"/>
  <c r="IB299" i="21"/>
  <c r="IB298" i="21"/>
  <c r="IB297" i="21"/>
  <c r="IB296" i="21"/>
  <c r="IB295" i="21"/>
  <c r="IB294" i="21"/>
  <c r="IB293" i="21"/>
  <c r="IB292" i="21"/>
  <c r="IB291" i="21"/>
  <c r="IB290" i="21"/>
  <c r="IB289" i="21"/>
  <c r="IB288" i="21"/>
  <c r="IB287" i="21"/>
  <c r="IB286" i="21"/>
  <c r="IB285" i="21"/>
  <c r="IB284" i="21"/>
  <c r="IB283" i="21"/>
  <c r="IB282" i="21"/>
  <c r="IB281" i="21"/>
  <c r="IB280" i="21"/>
  <c r="IB279" i="21"/>
  <c r="IB278" i="21"/>
  <c r="IB277" i="21"/>
  <c r="IB276" i="21"/>
  <c r="IB275" i="21"/>
  <c r="IB274" i="21"/>
  <c r="IB273" i="21"/>
  <c r="IB272" i="21"/>
  <c r="IB271" i="21"/>
  <c r="IB270" i="21"/>
  <c r="IB269" i="21"/>
  <c r="IB268" i="21"/>
  <c r="IB267" i="21"/>
  <c r="IB266" i="21"/>
  <c r="IB265" i="21"/>
  <c r="IB264" i="21"/>
  <c r="IB263" i="21"/>
  <c r="IB262" i="21"/>
  <c r="IB261" i="21"/>
  <c r="IB260" i="21"/>
  <c r="IB259" i="21"/>
  <c r="IB258" i="21"/>
  <c r="IB257" i="21"/>
  <c r="IB256" i="21"/>
  <c r="IB255" i="21"/>
  <c r="IB254" i="21"/>
  <c r="IB253" i="21"/>
  <c r="IB252" i="21"/>
  <c r="IB251" i="21"/>
  <c r="IB250" i="21"/>
  <c r="IB249" i="21"/>
  <c r="IB248" i="21"/>
  <c r="IB247" i="21"/>
  <c r="IB246" i="21"/>
  <c r="IB245" i="21"/>
  <c r="IB244" i="21"/>
  <c r="IB243" i="21"/>
  <c r="IB242" i="21"/>
  <c r="IB241" i="21"/>
  <c r="IB240" i="21"/>
  <c r="IB239" i="21"/>
  <c r="IB238" i="21"/>
  <c r="IB237" i="21"/>
  <c r="IB236" i="21"/>
  <c r="IB235" i="21"/>
  <c r="IB234" i="21"/>
  <c r="IB233" i="21"/>
  <c r="IB232" i="21"/>
  <c r="IB231" i="21"/>
  <c r="IB230" i="21"/>
  <c r="IB229" i="21"/>
  <c r="IB228" i="21"/>
  <c r="IB227" i="21"/>
  <c r="IB226" i="21"/>
  <c r="IB225" i="21"/>
  <c r="IB224" i="21"/>
  <c r="IB223" i="21"/>
  <c r="IB222" i="21"/>
  <c r="IB221" i="21"/>
  <c r="IB220" i="21"/>
  <c r="IB219" i="21"/>
  <c r="IB218" i="21"/>
  <c r="IB217" i="21"/>
  <c r="IB216" i="21"/>
  <c r="IB215" i="21"/>
  <c r="IB214" i="21"/>
  <c r="IB213" i="21"/>
  <c r="IB212" i="21"/>
  <c r="IB211" i="21"/>
  <c r="IB210" i="21"/>
  <c r="IB209" i="21"/>
  <c r="IB208" i="21"/>
  <c r="IB207" i="21"/>
  <c r="IB206" i="21"/>
  <c r="IB205" i="21"/>
  <c r="IB204" i="21"/>
  <c r="IB203" i="21"/>
  <c r="IB202" i="21"/>
  <c r="IB201" i="21"/>
  <c r="IB200" i="21"/>
  <c r="IB199" i="21"/>
  <c r="IB198" i="21"/>
  <c r="IB197" i="21"/>
  <c r="IB196" i="21"/>
  <c r="IB195" i="21"/>
  <c r="IB194" i="21"/>
  <c r="IB193" i="21"/>
  <c r="IB192" i="21"/>
  <c r="IB191" i="21"/>
  <c r="IB190" i="21"/>
  <c r="IB189" i="21"/>
  <c r="IB188" i="21"/>
  <c r="IB187" i="21"/>
  <c r="IB186" i="21"/>
  <c r="IB185" i="21"/>
  <c r="IB184" i="21"/>
  <c r="IB183" i="21"/>
  <c r="IB182" i="21"/>
  <c r="IB181" i="21"/>
  <c r="IB180" i="21"/>
  <c r="IB179" i="21"/>
  <c r="IB178" i="21"/>
  <c r="IB177" i="21"/>
  <c r="IB176" i="21"/>
  <c r="IB175" i="21"/>
  <c r="IB174" i="21"/>
  <c r="IB173" i="21"/>
  <c r="IB172" i="21"/>
  <c r="IB171" i="21"/>
  <c r="IB170" i="21"/>
  <c r="IB169" i="21"/>
  <c r="IB168" i="21"/>
  <c r="IB167" i="21"/>
  <c r="IB166" i="21"/>
  <c r="IB165" i="21"/>
  <c r="IB164" i="21"/>
  <c r="IB163" i="21"/>
  <c r="IB162" i="21"/>
  <c r="IB161" i="21"/>
  <c r="IB160" i="21"/>
  <c r="IB159" i="21"/>
  <c r="IB158" i="21"/>
  <c r="IB157" i="21"/>
  <c r="IB156" i="21"/>
  <c r="IB155" i="21"/>
  <c r="IB154" i="21"/>
  <c r="IB153" i="21"/>
  <c r="IB152" i="21"/>
  <c r="IB151" i="21"/>
  <c r="IB150" i="21"/>
  <c r="IB149" i="21"/>
  <c r="IB148" i="21"/>
  <c r="IB147" i="21"/>
  <c r="IB146" i="21"/>
  <c r="IB145" i="21"/>
  <c r="IB144" i="21"/>
  <c r="IB143" i="21"/>
  <c r="IB142" i="21"/>
  <c r="IB141" i="21"/>
  <c r="IB140" i="21"/>
  <c r="IB139" i="21"/>
  <c r="IB138" i="21"/>
  <c r="IB137" i="21"/>
  <c r="IB136" i="21"/>
  <c r="IB135" i="21"/>
  <c r="IB134" i="21"/>
  <c r="IB133" i="21"/>
  <c r="IB132" i="21"/>
  <c r="IB131" i="21"/>
  <c r="IB130" i="21"/>
  <c r="IB129" i="21"/>
  <c r="IB128" i="21"/>
  <c r="IB127" i="21"/>
  <c r="IB126" i="21"/>
  <c r="IB125" i="21"/>
  <c r="IB124" i="21"/>
  <c r="IB123" i="21"/>
  <c r="IB122" i="21"/>
  <c r="IB121" i="21"/>
  <c r="IB120" i="21"/>
  <c r="IB119" i="21"/>
  <c r="IB118" i="21"/>
  <c r="IB117" i="21"/>
  <c r="IB116" i="21"/>
  <c r="IB115" i="21"/>
  <c r="IB114" i="21"/>
  <c r="IB113" i="21"/>
  <c r="IB112" i="21"/>
  <c r="IB111" i="21"/>
  <c r="IB110" i="21"/>
  <c r="IB109" i="21"/>
  <c r="IB108" i="21"/>
  <c r="IB107" i="21"/>
  <c r="IB106" i="21"/>
  <c r="IB105" i="21"/>
  <c r="IB104" i="21"/>
  <c r="IB103" i="21"/>
  <c r="IB102" i="21"/>
  <c r="IB101" i="21"/>
  <c r="IB100" i="21"/>
  <c r="IB99" i="21"/>
  <c r="IB98" i="21"/>
  <c r="IB97" i="21"/>
  <c r="IB96" i="21"/>
  <c r="IB95" i="21"/>
  <c r="IB94" i="21"/>
  <c r="IB93" i="21"/>
  <c r="IB92" i="21"/>
  <c r="IB91" i="21"/>
  <c r="IB90" i="21"/>
  <c r="IB89" i="21"/>
  <c r="IB88" i="21"/>
  <c r="IB87" i="21"/>
  <c r="IB86" i="21"/>
  <c r="IB85" i="21"/>
  <c r="IB84" i="21"/>
  <c r="IB83" i="21"/>
  <c r="IB82" i="21"/>
  <c r="IB81" i="21"/>
  <c r="IB80" i="21"/>
  <c r="IB79" i="21"/>
  <c r="IB78" i="21"/>
  <c r="IB77" i="21"/>
  <c r="IB76" i="21"/>
  <c r="IB75" i="21"/>
  <c r="IB74" i="21"/>
  <c r="IB73" i="21"/>
  <c r="IB72" i="21"/>
  <c r="IB71" i="21"/>
  <c r="IB70" i="21"/>
  <c r="IB69" i="21"/>
  <c r="IB68" i="21"/>
  <c r="IB67" i="21"/>
  <c r="IB66" i="21"/>
  <c r="IB65" i="21"/>
  <c r="IB64" i="21"/>
  <c r="IB63" i="21"/>
  <c r="IB62" i="21"/>
  <c r="IB61" i="21"/>
  <c r="IB60" i="21"/>
  <c r="IB59" i="21"/>
  <c r="P59" i="21"/>
  <c r="O59" i="21"/>
  <c r="N59" i="21"/>
  <c r="M59" i="21"/>
  <c r="I59" i="21"/>
  <c r="IB58" i="21"/>
  <c r="P58" i="21"/>
  <c r="O58" i="21"/>
  <c r="N58" i="21"/>
  <c r="M58" i="21"/>
  <c r="I58" i="21"/>
  <c r="IB57" i="21"/>
  <c r="P57" i="21"/>
  <c r="O57" i="21"/>
  <c r="N57" i="21"/>
  <c r="M57" i="21"/>
  <c r="I57" i="21"/>
  <c r="IB56" i="21"/>
  <c r="IB55" i="21"/>
  <c r="IB54" i="21"/>
  <c r="IB53" i="21"/>
  <c r="P53" i="21"/>
  <c r="O53" i="21"/>
  <c r="N53" i="21"/>
  <c r="M53" i="21"/>
  <c r="I53" i="21"/>
  <c r="IB52" i="21"/>
  <c r="P52" i="21"/>
  <c r="O52" i="21"/>
  <c r="N52" i="21"/>
  <c r="M52" i="21"/>
  <c r="I52" i="21"/>
  <c r="IB51" i="21"/>
  <c r="P51" i="21"/>
  <c r="O51" i="21"/>
  <c r="N51" i="21"/>
  <c r="M51" i="21"/>
  <c r="I51" i="21"/>
  <c r="IB50" i="21"/>
  <c r="P50" i="21"/>
  <c r="O50" i="21"/>
  <c r="N50" i="21"/>
  <c r="M50" i="21"/>
  <c r="I50" i="21"/>
  <c r="IB49" i="21"/>
  <c r="P49" i="21"/>
  <c r="O49" i="21"/>
  <c r="N49" i="21"/>
  <c r="M49" i="21"/>
  <c r="I49" i="21"/>
  <c r="IB48" i="21"/>
  <c r="P48" i="21"/>
  <c r="O48" i="21"/>
  <c r="N48" i="21"/>
  <c r="M48" i="21"/>
  <c r="I48" i="21"/>
  <c r="IB47" i="21"/>
  <c r="P47" i="21"/>
  <c r="O47" i="21"/>
  <c r="N47" i="21"/>
  <c r="M47" i="21"/>
  <c r="I47" i="21"/>
  <c r="IB46" i="21"/>
  <c r="IB45" i="21"/>
  <c r="IB44" i="21"/>
  <c r="IB43" i="21"/>
  <c r="P43" i="21"/>
  <c r="O43" i="21"/>
  <c r="N43" i="21"/>
  <c r="M43" i="21"/>
  <c r="I43" i="21"/>
  <c r="IB42" i="21"/>
  <c r="P42" i="21"/>
  <c r="O42" i="21"/>
  <c r="N42" i="21"/>
  <c r="M42" i="21"/>
  <c r="I42" i="21"/>
  <c r="IB41" i="21"/>
  <c r="P41" i="21"/>
  <c r="O41" i="21"/>
  <c r="N41" i="21"/>
  <c r="M41" i="21"/>
  <c r="I41" i="21"/>
  <c r="IB40" i="21"/>
  <c r="P40" i="21"/>
  <c r="O40" i="21"/>
  <c r="N40" i="21"/>
  <c r="M40" i="21"/>
  <c r="I40" i="21"/>
  <c r="IB39" i="21"/>
  <c r="P39" i="21"/>
  <c r="O39" i="21"/>
  <c r="N39" i="21"/>
  <c r="M39" i="21"/>
  <c r="I39" i="21"/>
  <c r="IB38" i="21"/>
  <c r="IB37" i="21"/>
  <c r="IB36" i="21"/>
  <c r="IB35" i="21"/>
  <c r="P35" i="21"/>
  <c r="O35" i="21"/>
  <c r="N35" i="21"/>
  <c r="M35" i="21"/>
  <c r="I35" i="21"/>
  <c r="IB34" i="21"/>
  <c r="P34" i="21"/>
  <c r="O34" i="21"/>
  <c r="N34" i="21"/>
  <c r="M34" i="21"/>
  <c r="I34" i="21"/>
  <c r="IB33" i="21"/>
  <c r="P33" i="21"/>
  <c r="O33" i="21"/>
  <c r="N33" i="21"/>
  <c r="M33" i="21"/>
  <c r="IB32" i="21"/>
  <c r="P32" i="21"/>
  <c r="O32" i="21"/>
  <c r="N32" i="21"/>
  <c r="M32" i="21"/>
  <c r="IB31" i="21"/>
  <c r="P31" i="21"/>
  <c r="O31" i="21"/>
  <c r="N31" i="21"/>
  <c r="M31" i="21"/>
  <c r="IB30" i="21"/>
  <c r="P30" i="21"/>
  <c r="O30" i="21"/>
  <c r="N30" i="21"/>
  <c r="M30" i="21"/>
  <c r="IB29" i="21"/>
  <c r="P29" i="21"/>
  <c r="O29" i="21"/>
  <c r="N29" i="21"/>
  <c r="M29" i="21"/>
  <c r="I29" i="21"/>
  <c r="IB28" i="21"/>
  <c r="P28" i="21"/>
  <c r="O28" i="21"/>
  <c r="N28" i="21"/>
  <c r="M28" i="21"/>
  <c r="IB27" i="21"/>
  <c r="IB26" i="21"/>
  <c r="IB25" i="21"/>
  <c r="IB24" i="21"/>
  <c r="P24" i="21"/>
  <c r="O24" i="21"/>
  <c r="N24" i="21"/>
  <c r="M24" i="21"/>
  <c r="I24" i="21"/>
  <c r="IB23" i="21"/>
  <c r="P23" i="21"/>
  <c r="O23" i="21"/>
  <c r="N23" i="21"/>
  <c r="M23" i="21"/>
  <c r="I23" i="21"/>
  <c r="IB22" i="21"/>
  <c r="P22" i="21"/>
  <c r="O22" i="21"/>
  <c r="N22" i="21"/>
  <c r="M22" i="21"/>
  <c r="I22" i="21"/>
  <c r="IB21" i="21"/>
  <c r="IB20" i="21"/>
  <c r="IB19" i="21"/>
  <c r="IB18" i="21"/>
  <c r="P18" i="21"/>
  <c r="O18" i="21"/>
  <c r="N18" i="21"/>
  <c r="M18" i="21"/>
  <c r="I18" i="21"/>
  <c r="IB17" i="21"/>
  <c r="P17" i="21"/>
  <c r="O17" i="21"/>
  <c r="N17" i="21"/>
  <c r="M17" i="21"/>
  <c r="I17" i="21"/>
  <c r="IB16" i="21"/>
  <c r="P16" i="21"/>
  <c r="O16" i="21"/>
  <c r="N16" i="21"/>
  <c r="M16" i="21"/>
  <c r="I16" i="21"/>
  <c r="IB15" i="21"/>
  <c r="P15" i="21"/>
  <c r="O15" i="21"/>
  <c r="N15" i="21"/>
  <c r="M15" i="21"/>
  <c r="IB14" i="21"/>
  <c r="P14" i="21"/>
  <c r="O14" i="21"/>
  <c r="N14" i="21"/>
  <c r="M14" i="21"/>
  <c r="IB13" i="21"/>
  <c r="P13" i="21"/>
  <c r="O13" i="21"/>
  <c r="N13" i="21"/>
  <c r="M13" i="21"/>
  <c r="IB12" i="21"/>
  <c r="P12" i="21"/>
  <c r="O12" i="21"/>
  <c r="N12" i="21"/>
  <c r="M12" i="21"/>
  <c r="I12" i="21"/>
  <c r="IB11" i="21"/>
  <c r="IB10" i="21"/>
  <c r="IB9" i="21"/>
  <c r="IB8" i="21"/>
  <c r="IB7" i="21"/>
  <c r="IB6" i="21"/>
  <c r="IA6" i="21"/>
  <c r="E6" i="21"/>
  <c r="IB301" i="20"/>
  <c r="IB300" i="20"/>
  <c r="IB299" i="20"/>
  <c r="IB298" i="20"/>
  <c r="IB297" i="20"/>
  <c r="IB296" i="20"/>
  <c r="IB295" i="20"/>
  <c r="IB294" i="20"/>
  <c r="IB293" i="20"/>
  <c r="IB292" i="20"/>
  <c r="IB291" i="20"/>
  <c r="IB290" i="20"/>
  <c r="IB289" i="20"/>
  <c r="IB288" i="20"/>
  <c r="IB287" i="20"/>
  <c r="IB286" i="20"/>
  <c r="IB285" i="20"/>
  <c r="IB284" i="20"/>
  <c r="IB283" i="20"/>
  <c r="IB282" i="20"/>
  <c r="IB281" i="20"/>
  <c r="IB280" i="20"/>
  <c r="IB279" i="20"/>
  <c r="IB278" i="20"/>
  <c r="IB277" i="20"/>
  <c r="IB276" i="20"/>
  <c r="IB275" i="20"/>
  <c r="IB274" i="20"/>
  <c r="IB273" i="20"/>
  <c r="IB272" i="20"/>
  <c r="IB271" i="20"/>
  <c r="IB270" i="20"/>
  <c r="IB269" i="20"/>
  <c r="IB268" i="20"/>
  <c r="IB267" i="20"/>
  <c r="IB266" i="20"/>
  <c r="IB265" i="20"/>
  <c r="IB264" i="20"/>
  <c r="IB263" i="20"/>
  <c r="IB262" i="20"/>
  <c r="IB261" i="20"/>
  <c r="IB260" i="20"/>
  <c r="IB259" i="20"/>
  <c r="IB258" i="20"/>
  <c r="IB257" i="20"/>
  <c r="IB256" i="20"/>
  <c r="IB255" i="20"/>
  <c r="IB254" i="20"/>
  <c r="IB253" i="20"/>
  <c r="IB252" i="20"/>
  <c r="IB251" i="20"/>
  <c r="IB250" i="20"/>
  <c r="IB249" i="20"/>
  <c r="IB248" i="20"/>
  <c r="IB247" i="20"/>
  <c r="IB246" i="20"/>
  <c r="IB245" i="20"/>
  <c r="IB244" i="20"/>
  <c r="IB243" i="20"/>
  <c r="IB242" i="20"/>
  <c r="IB241" i="20"/>
  <c r="IB240" i="20"/>
  <c r="IB239" i="20"/>
  <c r="IB238" i="20"/>
  <c r="IB237" i="20"/>
  <c r="IB236" i="20"/>
  <c r="IB235" i="20"/>
  <c r="IB234" i="20"/>
  <c r="IB233" i="20"/>
  <c r="IB232" i="20"/>
  <c r="IB231" i="20"/>
  <c r="IB230" i="20"/>
  <c r="IB229" i="20"/>
  <c r="IB228" i="20"/>
  <c r="IB227" i="20"/>
  <c r="IB226" i="20"/>
  <c r="IB225" i="20"/>
  <c r="IB224" i="20"/>
  <c r="IB223" i="20"/>
  <c r="IB222" i="20"/>
  <c r="IB221" i="20"/>
  <c r="IB220" i="20"/>
  <c r="IB219" i="20"/>
  <c r="IB218" i="20"/>
  <c r="IB217" i="20"/>
  <c r="IB216" i="20"/>
  <c r="IB215" i="20"/>
  <c r="IB214" i="20"/>
  <c r="IB213" i="20"/>
  <c r="IB212" i="20"/>
  <c r="IB211" i="20"/>
  <c r="IB210" i="20"/>
  <c r="IB209" i="20"/>
  <c r="IB208" i="20"/>
  <c r="IB207" i="20"/>
  <c r="IB206" i="20"/>
  <c r="IB205" i="20"/>
  <c r="IB204" i="20"/>
  <c r="IB203" i="20"/>
  <c r="IB202" i="20"/>
  <c r="IB201" i="20"/>
  <c r="IB200" i="20"/>
  <c r="IB199" i="20"/>
  <c r="IB198" i="20"/>
  <c r="IB197" i="20"/>
  <c r="IB196" i="20"/>
  <c r="IB195" i="20"/>
  <c r="IB194" i="20"/>
  <c r="IB193" i="20"/>
  <c r="IB192" i="20"/>
  <c r="IB191" i="20"/>
  <c r="IB190" i="20"/>
  <c r="IB189" i="20"/>
  <c r="IB188" i="20"/>
  <c r="IB187" i="20"/>
  <c r="IB186" i="20"/>
  <c r="IB185" i="20"/>
  <c r="IB184" i="20"/>
  <c r="IB183" i="20"/>
  <c r="IB182" i="20"/>
  <c r="IB181" i="20"/>
  <c r="IB180" i="20"/>
  <c r="IB179" i="20"/>
  <c r="IB178" i="20"/>
  <c r="IB177" i="20"/>
  <c r="IB176" i="20"/>
  <c r="IB175" i="20"/>
  <c r="IB174" i="20"/>
  <c r="IB173" i="20"/>
  <c r="IB172" i="20"/>
  <c r="IB171" i="20"/>
  <c r="IB170" i="20"/>
  <c r="IB169" i="20"/>
  <c r="IB168" i="20"/>
  <c r="IB167" i="20"/>
  <c r="IB166" i="20"/>
  <c r="IB165" i="20"/>
  <c r="IB164" i="20"/>
  <c r="IB163" i="20"/>
  <c r="IB162" i="20"/>
  <c r="IB161" i="20"/>
  <c r="IB160" i="20"/>
  <c r="IB159" i="20"/>
  <c r="IB158" i="20"/>
  <c r="IB157" i="20"/>
  <c r="IB156" i="20"/>
  <c r="IB155" i="20"/>
  <c r="IB154" i="20"/>
  <c r="IB153" i="20"/>
  <c r="IB152" i="20"/>
  <c r="IB151" i="20"/>
  <c r="IB150" i="20"/>
  <c r="IB149" i="20"/>
  <c r="IB148" i="20"/>
  <c r="IB147" i="20"/>
  <c r="IB146" i="20"/>
  <c r="IB145" i="20"/>
  <c r="IB144" i="20"/>
  <c r="IB143" i="20"/>
  <c r="IB142" i="20"/>
  <c r="IB141" i="20"/>
  <c r="IB140" i="20"/>
  <c r="IB139" i="20"/>
  <c r="IB138" i="20"/>
  <c r="IB137" i="20"/>
  <c r="IB136" i="20"/>
  <c r="IB135" i="20"/>
  <c r="IB134" i="20"/>
  <c r="IB133" i="20"/>
  <c r="IB132" i="20"/>
  <c r="IB131" i="20"/>
  <c r="IB130" i="20"/>
  <c r="IB129" i="20"/>
  <c r="IB128" i="20"/>
  <c r="IB127" i="20"/>
  <c r="IB126" i="20"/>
  <c r="IB125" i="20"/>
  <c r="IB124" i="20"/>
  <c r="IB123" i="20"/>
  <c r="IB122" i="20"/>
  <c r="IB121" i="20"/>
  <c r="IB120" i="20"/>
  <c r="IB119" i="20"/>
  <c r="IB118" i="20"/>
  <c r="IB117" i="20"/>
  <c r="IB116" i="20"/>
  <c r="IB115" i="20"/>
  <c r="IB114" i="20"/>
  <c r="IB113" i="20"/>
  <c r="IB112" i="20"/>
  <c r="IB111" i="20"/>
  <c r="IB110" i="20"/>
  <c r="IB109" i="20"/>
  <c r="IB108" i="20"/>
  <c r="IB107" i="20"/>
  <c r="IB106" i="20"/>
  <c r="IB105" i="20"/>
  <c r="IB104" i="20"/>
  <c r="IB103" i="20"/>
  <c r="IB102" i="20"/>
  <c r="IB101" i="20"/>
  <c r="IB100" i="20"/>
  <c r="IB99" i="20"/>
  <c r="IB98" i="20"/>
  <c r="IB97" i="20"/>
  <c r="IB96" i="20"/>
  <c r="IB95" i="20"/>
  <c r="IB94" i="20"/>
  <c r="IB93" i="20"/>
  <c r="IB92" i="20"/>
  <c r="IB91" i="20"/>
  <c r="IB90" i="20"/>
  <c r="IB89" i="20"/>
  <c r="IB88" i="20"/>
  <c r="IB87" i="20"/>
  <c r="IB86" i="20"/>
  <c r="IB85" i="20"/>
  <c r="IB84" i="20"/>
  <c r="IB83" i="20"/>
  <c r="IB82" i="20"/>
  <c r="IB81" i="20"/>
  <c r="IB80" i="20"/>
  <c r="IB79" i="20"/>
  <c r="IB78" i="20"/>
  <c r="IB77" i="20"/>
  <c r="IB76" i="20"/>
  <c r="IB75" i="20"/>
  <c r="IB74" i="20"/>
  <c r="IB73" i="20"/>
  <c r="IB72" i="20"/>
  <c r="IB71" i="20"/>
  <c r="IB70" i="20"/>
  <c r="IB69" i="20"/>
  <c r="IB68" i="20"/>
  <c r="IB67" i="20"/>
  <c r="IB66" i="20"/>
  <c r="IB65" i="20"/>
  <c r="IB64" i="20"/>
  <c r="IB63" i="20"/>
  <c r="IB62" i="20"/>
  <c r="IB61" i="20"/>
  <c r="IB60" i="20"/>
  <c r="IB59" i="20"/>
  <c r="P59" i="20"/>
  <c r="O59" i="20"/>
  <c r="N59" i="20"/>
  <c r="M59" i="20"/>
  <c r="I59" i="20"/>
  <c r="IB58" i="20"/>
  <c r="P58" i="20"/>
  <c r="O58" i="20"/>
  <c r="N58" i="20"/>
  <c r="M58" i="20"/>
  <c r="I58" i="20"/>
  <c r="IB57" i="20"/>
  <c r="P57" i="20"/>
  <c r="O57" i="20"/>
  <c r="N57" i="20"/>
  <c r="M57" i="20"/>
  <c r="I57" i="20"/>
  <c r="IB56" i="20"/>
  <c r="IB55" i="20"/>
  <c r="IB54" i="20"/>
  <c r="IB53" i="20"/>
  <c r="P53" i="20"/>
  <c r="O53" i="20"/>
  <c r="N53" i="20"/>
  <c r="M53" i="20"/>
  <c r="I53" i="20"/>
  <c r="IB52" i="20"/>
  <c r="P52" i="20"/>
  <c r="O52" i="20"/>
  <c r="N52" i="20"/>
  <c r="M52" i="20"/>
  <c r="I52" i="20"/>
  <c r="IB51" i="20"/>
  <c r="P51" i="20"/>
  <c r="O51" i="20"/>
  <c r="N51" i="20"/>
  <c r="M51" i="20"/>
  <c r="I51" i="20"/>
  <c r="IB50" i="20"/>
  <c r="P50" i="20"/>
  <c r="O50" i="20"/>
  <c r="N50" i="20"/>
  <c r="M50" i="20"/>
  <c r="I50" i="20"/>
  <c r="IB49" i="20"/>
  <c r="P49" i="20"/>
  <c r="O49" i="20"/>
  <c r="N49" i="20"/>
  <c r="M49" i="20"/>
  <c r="I49" i="20"/>
  <c r="IB48" i="20"/>
  <c r="P48" i="20"/>
  <c r="O48" i="20"/>
  <c r="N48" i="20"/>
  <c r="M48" i="20"/>
  <c r="I48" i="20"/>
  <c r="IB47" i="20"/>
  <c r="P47" i="20"/>
  <c r="O47" i="20"/>
  <c r="N47" i="20"/>
  <c r="M47" i="20"/>
  <c r="I47" i="20"/>
  <c r="IB46" i="20"/>
  <c r="IB45" i="20"/>
  <c r="IB44" i="20"/>
  <c r="IB43" i="20"/>
  <c r="P43" i="20"/>
  <c r="O43" i="20"/>
  <c r="N43" i="20"/>
  <c r="M43" i="20"/>
  <c r="I43" i="20"/>
  <c r="IB42" i="20"/>
  <c r="P42" i="20"/>
  <c r="O42" i="20"/>
  <c r="N42" i="20"/>
  <c r="M42" i="20"/>
  <c r="I42" i="20"/>
  <c r="IB41" i="20"/>
  <c r="P41" i="20"/>
  <c r="O41" i="20"/>
  <c r="N41" i="20"/>
  <c r="M41" i="20"/>
  <c r="I41" i="20"/>
  <c r="IB40" i="20"/>
  <c r="P40" i="20"/>
  <c r="O40" i="20"/>
  <c r="N40" i="20"/>
  <c r="M40" i="20"/>
  <c r="I40" i="20"/>
  <c r="IB39" i="20"/>
  <c r="P39" i="20"/>
  <c r="O39" i="20"/>
  <c r="N39" i="20"/>
  <c r="M39" i="20"/>
  <c r="I39" i="20"/>
  <c r="IB38" i="20"/>
  <c r="IB37" i="20"/>
  <c r="IB36" i="20"/>
  <c r="IB35" i="20"/>
  <c r="P35" i="20"/>
  <c r="O35" i="20"/>
  <c r="N35" i="20"/>
  <c r="M35" i="20"/>
  <c r="I35" i="20"/>
  <c r="IB34" i="20"/>
  <c r="P34" i="20"/>
  <c r="O34" i="20"/>
  <c r="N34" i="20"/>
  <c r="M34" i="20"/>
  <c r="I34" i="20"/>
  <c r="IB33" i="20"/>
  <c r="P33" i="20"/>
  <c r="O33" i="20"/>
  <c r="N33" i="20"/>
  <c r="M33" i="20"/>
  <c r="I33" i="20"/>
  <c r="IB32" i="20"/>
  <c r="P32" i="20"/>
  <c r="O32" i="20"/>
  <c r="N32" i="20"/>
  <c r="M32" i="20"/>
  <c r="I32" i="20"/>
  <c r="IB31" i="20"/>
  <c r="P31" i="20"/>
  <c r="O31" i="20"/>
  <c r="N31" i="20"/>
  <c r="M31" i="20"/>
  <c r="I31" i="20"/>
  <c r="IB30" i="20"/>
  <c r="P30" i="20"/>
  <c r="O30" i="20"/>
  <c r="N30" i="20"/>
  <c r="M30" i="20"/>
  <c r="I30" i="20"/>
  <c r="IB29" i="20"/>
  <c r="P29" i="20"/>
  <c r="O29" i="20"/>
  <c r="N29" i="20"/>
  <c r="M29" i="20"/>
  <c r="I29" i="20"/>
  <c r="IB28" i="20"/>
  <c r="P28" i="20"/>
  <c r="O28" i="20"/>
  <c r="N28" i="20"/>
  <c r="M28" i="20"/>
  <c r="I28" i="20"/>
  <c r="IB27" i="20"/>
  <c r="IB26" i="20"/>
  <c r="IB25" i="20"/>
  <c r="IB24" i="20"/>
  <c r="P24" i="20"/>
  <c r="O24" i="20"/>
  <c r="N24" i="20"/>
  <c r="M24" i="20"/>
  <c r="I24" i="20"/>
  <c r="IB23" i="20"/>
  <c r="P23" i="20"/>
  <c r="O23" i="20"/>
  <c r="N23" i="20"/>
  <c r="M23" i="20"/>
  <c r="I23" i="20"/>
  <c r="IB22" i="20"/>
  <c r="P22" i="20"/>
  <c r="O22" i="20"/>
  <c r="N22" i="20"/>
  <c r="M22" i="20"/>
  <c r="I22" i="20"/>
  <c r="IB21" i="20"/>
  <c r="IB20" i="20"/>
  <c r="IB19" i="20"/>
  <c r="IB18" i="20"/>
  <c r="P18" i="20"/>
  <c r="O18" i="20"/>
  <c r="N18" i="20"/>
  <c r="M18" i="20"/>
  <c r="I18" i="20"/>
  <c r="IB17" i="20"/>
  <c r="P17" i="20"/>
  <c r="O17" i="20"/>
  <c r="N17" i="20"/>
  <c r="M17" i="20"/>
  <c r="I17" i="20"/>
  <c r="IB16" i="20"/>
  <c r="P16" i="20"/>
  <c r="O16" i="20"/>
  <c r="N16" i="20"/>
  <c r="M16" i="20"/>
  <c r="I16" i="20"/>
  <c r="IB15" i="20"/>
  <c r="P15" i="20"/>
  <c r="O15" i="20"/>
  <c r="N15" i="20"/>
  <c r="M15" i="20"/>
  <c r="I15" i="20"/>
  <c r="IB14" i="20"/>
  <c r="P14" i="20"/>
  <c r="O14" i="20"/>
  <c r="N14" i="20"/>
  <c r="M14" i="20"/>
  <c r="I14" i="20"/>
  <c r="IB13" i="20"/>
  <c r="P13" i="20"/>
  <c r="O13" i="20"/>
  <c r="N13" i="20"/>
  <c r="M13" i="20"/>
  <c r="I13" i="20"/>
  <c r="IB12" i="20"/>
  <c r="P12" i="20"/>
  <c r="O12" i="20"/>
  <c r="N12" i="20"/>
  <c r="M12" i="20"/>
  <c r="I12" i="20"/>
  <c r="IB11" i="20"/>
  <c r="IB10" i="20"/>
  <c r="IB9" i="20"/>
  <c r="IB8" i="20"/>
  <c r="IB7" i="20"/>
  <c r="IB6" i="20"/>
  <c r="IA6" i="20"/>
  <c r="E6" i="20"/>
  <c r="IB300" i="19"/>
  <c r="IB299" i="19"/>
  <c r="IB298" i="19"/>
  <c r="IB297" i="19"/>
  <c r="IB296" i="19"/>
  <c r="IB295" i="19"/>
  <c r="IB294" i="19"/>
  <c r="IB293" i="19"/>
  <c r="IB292" i="19"/>
  <c r="IB291" i="19"/>
  <c r="IB290" i="19"/>
  <c r="IB289" i="19"/>
  <c r="IB288" i="19"/>
  <c r="IB287" i="19"/>
  <c r="IB286" i="19"/>
  <c r="IB285" i="19"/>
  <c r="IB284" i="19"/>
  <c r="IB283" i="19"/>
  <c r="IB282" i="19"/>
  <c r="IB281" i="19"/>
  <c r="IB280" i="19"/>
  <c r="IB279" i="19"/>
  <c r="IB278" i="19"/>
  <c r="IB277" i="19"/>
  <c r="IB276" i="19"/>
  <c r="IB275" i="19"/>
  <c r="IB274" i="19"/>
  <c r="IB273" i="19"/>
  <c r="IB272" i="19"/>
  <c r="IB271" i="19"/>
  <c r="IB270" i="19"/>
  <c r="IB269" i="19"/>
  <c r="IB268" i="19"/>
  <c r="IB267" i="19"/>
  <c r="IB266" i="19"/>
  <c r="IB265" i="19"/>
  <c r="IB264" i="19"/>
  <c r="IB263" i="19"/>
  <c r="IB262" i="19"/>
  <c r="IB261" i="19"/>
  <c r="IB260" i="19"/>
  <c r="IB259" i="19"/>
  <c r="IB258" i="19"/>
  <c r="IB257" i="19"/>
  <c r="IB256" i="19"/>
  <c r="IB255" i="19"/>
  <c r="IB254" i="19"/>
  <c r="IB253" i="19"/>
  <c r="IB252" i="19"/>
  <c r="IB251" i="19"/>
  <c r="IB250" i="19"/>
  <c r="IB249" i="19"/>
  <c r="IB248" i="19"/>
  <c r="IB247" i="19"/>
  <c r="IB246" i="19"/>
  <c r="IB245" i="19"/>
  <c r="IB244" i="19"/>
  <c r="IB243" i="19"/>
  <c r="IB242" i="19"/>
  <c r="IB241" i="19"/>
  <c r="IB240" i="19"/>
  <c r="IB239" i="19"/>
  <c r="IB238" i="19"/>
  <c r="IB237" i="19"/>
  <c r="IB236" i="19"/>
  <c r="IB235" i="19"/>
  <c r="IB234" i="19"/>
  <c r="IB233" i="19"/>
  <c r="IB232" i="19"/>
  <c r="IB231" i="19"/>
  <c r="IB230" i="19"/>
  <c r="IB229" i="19"/>
  <c r="IB228" i="19"/>
  <c r="IB227" i="19"/>
  <c r="IB226" i="19"/>
  <c r="IB225" i="19"/>
  <c r="IB224" i="19"/>
  <c r="IB223" i="19"/>
  <c r="IB222" i="19"/>
  <c r="IB221" i="19"/>
  <c r="IB220" i="19"/>
  <c r="IB219" i="19"/>
  <c r="IB218" i="19"/>
  <c r="IB217" i="19"/>
  <c r="IB216" i="19"/>
  <c r="IB215" i="19"/>
  <c r="IB214" i="19"/>
  <c r="IB213" i="19"/>
  <c r="IB212" i="19"/>
  <c r="IB211" i="19"/>
  <c r="IB210" i="19"/>
  <c r="IB209" i="19"/>
  <c r="IB208" i="19"/>
  <c r="IB207" i="19"/>
  <c r="IB206" i="19"/>
  <c r="IB205" i="19"/>
  <c r="IB204" i="19"/>
  <c r="IB203" i="19"/>
  <c r="IB202" i="19"/>
  <c r="IB201" i="19"/>
  <c r="IB200" i="19"/>
  <c r="IB199" i="19"/>
  <c r="IB198" i="19"/>
  <c r="IB197" i="19"/>
  <c r="IB196" i="19"/>
  <c r="IB195" i="19"/>
  <c r="IB194" i="19"/>
  <c r="IB193" i="19"/>
  <c r="IB192" i="19"/>
  <c r="IB191" i="19"/>
  <c r="IB190" i="19"/>
  <c r="IB189" i="19"/>
  <c r="IB188" i="19"/>
  <c r="IB187" i="19"/>
  <c r="IB186" i="19"/>
  <c r="IB185" i="19"/>
  <c r="IB184" i="19"/>
  <c r="IB183" i="19"/>
  <c r="IB182" i="19"/>
  <c r="IB181" i="19"/>
  <c r="IB180" i="19"/>
  <c r="IB179" i="19"/>
  <c r="IB178" i="19"/>
  <c r="IB177" i="19"/>
  <c r="IB176" i="19"/>
  <c r="IB175" i="19"/>
  <c r="IB174" i="19"/>
  <c r="IB173" i="19"/>
  <c r="IB172" i="19"/>
  <c r="IB171" i="19"/>
  <c r="IB170" i="19"/>
  <c r="IB169" i="19"/>
  <c r="IB168" i="19"/>
  <c r="IB167" i="19"/>
  <c r="IB166" i="19"/>
  <c r="IB165" i="19"/>
  <c r="IB164" i="19"/>
  <c r="IB163" i="19"/>
  <c r="IB162" i="19"/>
  <c r="IB161" i="19"/>
  <c r="IB160" i="19"/>
  <c r="IB159" i="19"/>
  <c r="IB158" i="19"/>
  <c r="IB157" i="19"/>
  <c r="IB156" i="19"/>
  <c r="IB155" i="19"/>
  <c r="IB154" i="19"/>
  <c r="IB153" i="19"/>
  <c r="IB152" i="19"/>
  <c r="IB151" i="19"/>
  <c r="IB150" i="19"/>
  <c r="IB149" i="19"/>
  <c r="IB148" i="19"/>
  <c r="IB147" i="19"/>
  <c r="IB146" i="19"/>
  <c r="IB145" i="19"/>
  <c r="IB144" i="19"/>
  <c r="IB143" i="19"/>
  <c r="IB142" i="19"/>
  <c r="IB141" i="19"/>
  <c r="IB140" i="19"/>
  <c r="IB139" i="19"/>
  <c r="IB138" i="19"/>
  <c r="IB137" i="19"/>
  <c r="IB136" i="19"/>
  <c r="IB135" i="19"/>
  <c r="IB134" i="19"/>
  <c r="IB133" i="19"/>
  <c r="IB132" i="19"/>
  <c r="IB131" i="19"/>
  <c r="IB130" i="19"/>
  <c r="IB129" i="19"/>
  <c r="IB128" i="19"/>
  <c r="IB127" i="19"/>
  <c r="IB126" i="19"/>
  <c r="IB125" i="19"/>
  <c r="IB124" i="19"/>
  <c r="IB123" i="19"/>
  <c r="IB122" i="19"/>
  <c r="IB121" i="19"/>
  <c r="IB120" i="19"/>
  <c r="IB119" i="19"/>
  <c r="IB118" i="19"/>
  <c r="IB117" i="19"/>
  <c r="IB116" i="19"/>
  <c r="IB115" i="19"/>
  <c r="IB114" i="19"/>
  <c r="IB113" i="19"/>
  <c r="IB112" i="19"/>
  <c r="IB111" i="19"/>
  <c r="IB110" i="19"/>
  <c r="IB109" i="19"/>
  <c r="IB108" i="19"/>
  <c r="IB107" i="19"/>
  <c r="IB106" i="19"/>
  <c r="IB105" i="19"/>
  <c r="IB104" i="19"/>
  <c r="IB103" i="19"/>
  <c r="IB102" i="19"/>
  <c r="IB101" i="19"/>
  <c r="IB100" i="19"/>
  <c r="IB99" i="19"/>
  <c r="IB98" i="19"/>
  <c r="IB97" i="19"/>
  <c r="IB96" i="19"/>
  <c r="IB95" i="19"/>
  <c r="IB94" i="19"/>
  <c r="IB93" i="19"/>
  <c r="IB92" i="19"/>
  <c r="IB91" i="19"/>
  <c r="IB90" i="19"/>
  <c r="IB89" i="19"/>
  <c r="IB88" i="19"/>
  <c r="IB87" i="19"/>
  <c r="IB86" i="19"/>
  <c r="IB85" i="19"/>
  <c r="IB84" i="19"/>
  <c r="IB83" i="19"/>
  <c r="IB82" i="19"/>
  <c r="IB81" i="19"/>
  <c r="IB80" i="19"/>
  <c r="IB79" i="19"/>
  <c r="IB78" i="19"/>
  <c r="IB77" i="19"/>
  <c r="IB76" i="19"/>
  <c r="IB75" i="19"/>
  <c r="IB74" i="19"/>
  <c r="IB73" i="19"/>
  <c r="IB72" i="19"/>
  <c r="IB71" i="19"/>
  <c r="IB70" i="19"/>
  <c r="IB69" i="19"/>
  <c r="IB68" i="19"/>
  <c r="IB67" i="19"/>
  <c r="IB66" i="19"/>
  <c r="IB65" i="19"/>
  <c r="IB64" i="19"/>
  <c r="IB63" i="19"/>
  <c r="IB62" i="19"/>
  <c r="IB61" i="19"/>
  <c r="IB60" i="19"/>
  <c r="IB59" i="19"/>
  <c r="IB58" i="19"/>
  <c r="P58" i="19"/>
  <c r="O58" i="19"/>
  <c r="N58" i="19"/>
  <c r="M58" i="19"/>
  <c r="I58" i="19"/>
  <c r="IB57" i="19"/>
  <c r="P57" i="19"/>
  <c r="O57" i="19"/>
  <c r="N57" i="19"/>
  <c r="M57" i="19"/>
  <c r="I57" i="19"/>
  <c r="IB56" i="19"/>
  <c r="P56" i="19"/>
  <c r="O56" i="19"/>
  <c r="N56" i="19"/>
  <c r="M56" i="19"/>
  <c r="I56" i="19"/>
  <c r="IB55" i="19"/>
  <c r="IB54" i="19"/>
  <c r="IB53" i="19"/>
  <c r="IB52" i="19"/>
  <c r="P52" i="19"/>
  <c r="O52" i="19"/>
  <c r="N52" i="19"/>
  <c r="M52" i="19"/>
  <c r="I52" i="19"/>
  <c r="IB51" i="19"/>
  <c r="P51" i="19"/>
  <c r="O51" i="19"/>
  <c r="N51" i="19"/>
  <c r="M51" i="19"/>
  <c r="I51" i="19"/>
  <c r="IB50" i="19"/>
  <c r="P50" i="19"/>
  <c r="O50" i="19"/>
  <c r="N50" i="19"/>
  <c r="M50" i="19"/>
  <c r="I50" i="19"/>
  <c r="IB49" i="19"/>
  <c r="P49" i="19"/>
  <c r="O49" i="19"/>
  <c r="N49" i="19"/>
  <c r="M49" i="19"/>
  <c r="I49" i="19"/>
  <c r="IB48" i="19"/>
  <c r="P48" i="19"/>
  <c r="O48" i="19"/>
  <c r="N48" i="19"/>
  <c r="M48" i="19"/>
  <c r="I48" i="19"/>
  <c r="IB47" i="19"/>
  <c r="P47" i="19"/>
  <c r="O47" i="19"/>
  <c r="N47" i="19"/>
  <c r="M47" i="19"/>
  <c r="I47" i="19"/>
  <c r="IB46" i="19"/>
  <c r="P46" i="19"/>
  <c r="O46" i="19"/>
  <c r="N46" i="19"/>
  <c r="M46" i="19"/>
  <c r="I46" i="19"/>
  <c r="IB45" i="19"/>
  <c r="IB44" i="19"/>
  <c r="IB43" i="19"/>
  <c r="IB42" i="19"/>
  <c r="P42" i="19"/>
  <c r="O42" i="19"/>
  <c r="N42" i="19"/>
  <c r="M42" i="19"/>
  <c r="I42" i="19"/>
  <c r="IB41" i="19"/>
  <c r="P41" i="19"/>
  <c r="O41" i="19"/>
  <c r="N41" i="19"/>
  <c r="M41" i="19"/>
  <c r="I41" i="19"/>
  <c r="IB40" i="19"/>
  <c r="P40" i="19"/>
  <c r="O40" i="19"/>
  <c r="N40" i="19"/>
  <c r="M40" i="19"/>
  <c r="I40" i="19"/>
  <c r="IB39" i="19"/>
  <c r="P39" i="19"/>
  <c r="O39" i="19"/>
  <c r="N39" i="19"/>
  <c r="M39" i="19"/>
  <c r="I39" i="19"/>
  <c r="IB38" i="19"/>
  <c r="P38" i="19"/>
  <c r="O38" i="19"/>
  <c r="N38" i="19"/>
  <c r="M38" i="19"/>
  <c r="I38" i="19"/>
  <c r="IB37" i="19"/>
  <c r="IB36" i="19"/>
  <c r="IB35" i="19"/>
  <c r="IB34" i="19"/>
  <c r="P34" i="19"/>
  <c r="O34" i="19"/>
  <c r="N34" i="19"/>
  <c r="M34" i="19"/>
  <c r="IB33" i="19"/>
  <c r="P33" i="19"/>
  <c r="O33" i="19"/>
  <c r="N33" i="19"/>
  <c r="M33" i="19"/>
  <c r="IB32" i="19"/>
  <c r="P32" i="19"/>
  <c r="O32" i="19"/>
  <c r="N32" i="19"/>
  <c r="M32" i="19"/>
  <c r="IB31" i="19"/>
  <c r="P31" i="19"/>
  <c r="O31" i="19"/>
  <c r="N31" i="19"/>
  <c r="M31" i="19"/>
  <c r="IB30" i="19"/>
  <c r="P30" i="19"/>
  <c r="O30" i="19"/>
  <c r="N30" i="19"/>
  <c r="M30" i="19"/>
  <c r="I30" i="19"/>
  <c r="IB29" i="19"/>
  <c r="P29" i="19"/>
  <c r="O29" i="19"/>
  <c r="N29" i="19"/>
  <c r="M29" i="19"/>
  <c r="I29" i="19"/>
  <c r="IB28" i="19"/>
  <c r="IB27" i="19"/>
  <c r="IB26" i="19"/>
  <c r="IB25" i="19"/>
  <c r="P25" i="19"/>
  <c r="O25" i="19"/>
  <c r="N25" i="19"/>
  <c r="M25" i="19"/>
  <c r="I25" i="19"/>
  <c r="IB24" i="19"/>
  <c r="P24" i="19"/>
  <c r="O24" i="19"/>
  <c r="N24" i="19"/>
  <c r="M24" i="19"/>
  <c r="I24" i="19"/>
  <c r="IB23" i="19"/>
  <c r="P23" i="19"/>
  <c r="O23" i="19"/>
  <c r="N23" i="19"/>
  <c r="M23" i="19"/>
  <c r="I23" i="19"/>
  <c r="IB22" i="19"/>
  <c r="IB21" i="19"/>
  <c r="IB20" i="19"/>
  <c r="IB18" i="19"/>
  <c r="P18" i="19"/>
  <c r="O18" i="19"/>
  <c r="N18" i="19"/>
  <c r="M18" i="19"/>
  <c r="I18" i="19"/>
  <c r="IB17" i="19"/>
  <c r="P17" i="19"/>
  <c r="O17" i="19"/>
  <c r="N17" i="19"/>
  <c r="M17" i="19"/>
  <c r="I17" i="19"/>
  <c r="IB15" i="19"/>
  <c r="P15" i="19"/>
  <c r="O15" i="19"/>
  <c r="N15" i="19"/>
  <c r="M15" i="19"/>
  <c r="IB14" i="19"/>
  <c r="P14" i="19"/>
  <c r="O14" i="19"/>
  <c r="N14" i="19"/>
  <c r="M14" i="19"/>
  <c r="IB13" i="19"/>
  <c r="P13" i="19"/>
  <c r="O13" i="19"/>
  <c r="N13" i="19"/>
  <c r="M13" i="19"/>
  <c r="IB12" i="19"/>
  <c r="P12" i="19"/>
  <c r="O12" i="19"/>
  <c r="N12" i="19"/>
  <c r="M12" i="19"/>
  <c r="I12" i="19"/>
  <c r="IB11" i="19"/>
  <c r="IB10" i="19"/>
  <c r="IB9" i="19"/>
  <c r="IB8" i="19"/>
  <c r="IB7" i="19"/>
  <c r="IB6" i="19"/>
  <c r="IA6" i="19"/>
  <c r="E6" i="19"/>
  <c r="IB301" i="18"/>
  <c r="IB300" i="18"/>
  <c r="IB299" i="18"/>
  <c r="IB298" i="18"/>
  <c r="IB297" i="18"/>
  <c r="IB296" i="18"/>
  <c r="IB295" i="18"/>
  <c r="IB294" i="18"/>
  <c r="IB293" i="18"/>
  <c r="IB292" i="18"/>
  <c r="IB291" i="18"/>
  <c r="IB290" i="18"/>
  <c r="IB289" i="18"/>
  <c r="IB288" i="18"/>
  <c r="IB287" i="18"/>
  <c r="IB286" i="18"/>
  <c r="IB285" i="18"/>
  <c r="IB284" i="18"/>
  <c r="IB283" i="18"/>
  <c r="IB282" i="18"/>
  <c r="IB281" i="18"/>
  <c r="IB280" i="18"/>
  <c r="IB279" i="18"/>
  <c r="IB278" i="18"/>
  <c r="IB277" i="18"/>
  <c r="IB276" i="18"/>
  <c r="IB275" i="18"/>
  <c r="IB274" i="18"/>
  <c r="IB273" i="18"/>
  <c r="IB272" i="18"/>
  <c r="IB271" i="18"/>
  <c r="IB270" i="18"/>
  <c r="IB269" i="18"/>
  <c r="IB268" i="18"/>
  <c r="IB267" i="18"/>
  <c r="IB266" i="18"/>
  <c r="IB265" i="18"/>
  <c r="IB264" i="18"/>
  <c r="IB263" i="18"/>
  <c r="IB262" i="18"/>
  <c r="IB261" i="18"/>
  <c r="IB260" i="18"/>
  <c r="IB259" i="18"/>
  <c r="IB258" i="18"/>
  <c r="IB257" i="18"/>
  <c r="IB256" i="18"/>
  <c r="IB255" i="18"/>
  <c r="IB254" i="18"/>
  <c r="IB253" i="18"/>
  <c r="IB252" i="18"/>
  <c r="IB251" i="18"/>
  <c r="IB250" i="18"/>
  <c r="IB249" i="18"/>
  <c r="IB248" i="18"/>
  <c r="IB247" i="18"/>
  <c r="IB246" i="18"/>
  <c r="IB245" i="18"/>
  <c r="IB244" i="18"/>
  <c r="IB243" i="18"/>
  <c r="IB242" i="18"/>
  <c r="IB241" i="18"/>
  <c r="IB240" i="18"/>
  <c r="IB239" i="18"/>
  <c r="IB238" i="18"/>
  <c r="IB237" i="18"/>
  <c r="IB236" i="18"/>
  <c r="IB235" i="18"/>
  <c r="IB234" i="18"/>
  <c r="IB233" i="18"/>
  <c r="IB232" i="18"/>
  <c r="IB231" i="18"/>
  <c r="IB230" i="18"/>
  <c r="IB229" i="18"/>
  <c r="IB228" i="18"/>
  <c r="IB227" i="18"/>
  <c r="IB226" i="18"/>
  <c r="IB225" i="18"/>
  <c r="IB224" i="18"/>
  <c r="IB223" i="18"/>
  <c r="IB222" i="18"/>
  <c r="IB221" i="18"/>
  <c r="IB220" i="18"/>
  <c r="IB219" i="18"/>
  <c r="IB218" i="18"/>
  <c r="IB217" i="18"/>
  <c r="IB216" i="18"/>
  <c r="IB215" i="18"/>
  <c r="IB214" i="18"/>
  <c r="IB213" i="18"/>
  <c r="IB212" i="18"/>
  <c r="IB211" i="18"/>
  <c r="IB210" i="18"/>
  <c r="IB209" i="18"/>
  <c r="IB208" i="18"/>
  <c r="IB207" i="18"/>
  <c r="IB206" i="18"/>
  <c r="IB205" i="18"/>
  <c r="IB204" i="18"/>
  <c r="IB203" i="18"/>
  <c r="IB202" i="18"/>
  <c r="IB201" i="18"/>
  <c r="IB200" i="18"/>
  <c r="IB199" i="18"/>
  <c r="IB198" i="18"/>
  <c r="IB197" i="18"/>
  <c r="IB196" i="18"/>
  <c r="IB195" i="18"/>
  <c r="IB194" i="18"/>
  <c r="IB193" i="18"/>
  <c r="IB192" i="18"/>
  <c r="IB191" i="18"/>
  <c r="IB190" i="18"/>
  <c r="IB189" i="18"/>
  <c r="IB188" i="18"/>
  <c r="IB187" i="18"/>
  <c r="IB186" i="18"/>
  <c r="IB185" i="18"/>
  <c r="IB184" i="18"/>
  <c r="IB183" i="18"/>
  <c r="IB182" i="18"/>
  <c r="IB181" i="18"/>
  <c r="IB180" i="18"/>
  <c r="IB179" i="18"/>
  <c r="IB178" i="18"/>
  <c r="IB177" i="18"/>
  <c r="IB176" i="18"/>
  <c r="IB175" i="18"/>
  <c r="IB174" i="18"/>
  <c r="IB173" i="18"/>
  <c r="IB172" i="18"/>
  <c r="IB171" i="18"/>
  <c r="IB170" i="18"/>
  <c r="IB169" i="18"/>
  <c r="IB168" i="18"/>
  <c r="IB167" i="18"/>
  <c r="IB166" i="18"/>
  <c r="IB165" i="18"/>
  <c r="IB164" i="18"/>
  <c r="IB163" i="18"/>
  <c r="IB162" i="18"/>
  <c r="IB161" i="18"/>
  <c r="IB160" i="18"/>
  <c r="IB159" i="18"/>
  <c r="IB158" i="18"/>
  <c r="IB157" i="18"/>
  <c r="IB156" i="18"/>
  <c r="IB155" i="18"/>
  <c r="IB154" i="18"/>
  <c r="IB153" i="18"/>
  <c r="IB152" i="18"/>
  <c r="IB151" i="18"/>
  <c r="IB150" i="18"/>
  <c r="IB149" i="18"/>
  <c r="IB148" i="18"/>
  <c r="IB147" i="18"/>
  <c r="IB146" i="18"/>
  <c r="IB145" i="18"/>
  <c r="IB144" i="18"/>
  <c r="IB143" i="18"/>
  <c r="IB142" i="18"/>
  <c r="IB141" i="18"/>
  <c r="IB140" i="18"/>
  <c r="IB139" i="18"/>
  <c r="IB138" i="18"/>
  <c r="IB137" i="18"/>
  <c r="IB136" i="18"/>
  <c r="IB135" i="18"/>
  <c r="IB134" i="18"/>
  <c r="IB133" i="18"/>
  <c r="IB132" i="18"/>
  <c r="IB131" i="18"/>
  <c r="IB130" i="18"/>
  <c r="IB129" i="18"/>
  <c r="IB128" i="18"/>
  <c r="IB127" i="18"/>
  <c r="IB126" i="18"/>
  <c r="IB125" i="18"/>
  <c r="IB124" i="18"/>
  <c r="IB123" i="18"/>
  <c r="IB122" i="18"/>
  <c r="IB121" i="18"/>
  <c r="IB120" i="18"/>
  <c r="IB119" i="18"/>
  <c r="IB118" i="18"/>
  <c r="IB117" i="18"/>
  <c r="IB116" i="18"/>
  <c r="IB115" i="18"/>
  <c r="IB114" i="18"/>
  <c r="IB113" i="18"/>
  <c r="IB112" i="18"/>
  <c r="IB111" i="18"/>
  <c r="IB110" i="18"/>
  <c r="IB109" i="18"/>
  <c r="IB108" i="18"/>
  <c r="IB107" i="18"/>
  <c r="IB106" i="18"/>
  <c r="IB105" i="18"/>
  <c r="IB104" i="18"/>
  <c r="IB103" i="18"/>
  <c r="IB102" i="18"/>
  <c r="IB101" i="18"/>
  <c r="IB100" i="18"/>
  <c r="IB99" i="18"/>
  <c r="IB98" i="18"/>
  <c r="IB97" i="18"/>
  <c r="IB96" i="18"/>
  <c r="IB95" i="18"/>
  <c r="IB94" i="18"/>
  <c r="IB93" i="18"/>
  <c r="IB92" i="18"/>
  <c r="IB91" i="18"/>
  <c r="IB90" i="18"/>
  <c r="IB89" i="18"/>
  <c r="IB88" i="18"/>
  <c r="IB87" i="18"/>
  <c r="IB86" i="18"/>
  <c r="IB85" i="18"/>
  <c r="IB84" i="18"/>
  <c r="IB83" i="18"/>
  <c r="IB82" i="18"/>
  <c r="IB81" i="18"/>
  <c r="IB80" i="18"/>
  <c r="IB79" i="18"/>
  <c r="IB78" i="18"/>
  <c r="IB77" i="18"/>
  <c r="IB76" i="18"/>
  <c r="IB75" i="18"/>
  <c r="IB74" i="18"/>
  <c r="IB73" i="18"/>
  <c r="IB72" i="18"/>
  <c r="IB71" i="18"/>
  <c r="IB70" i="18"/>
  <c r="IB69" i="18"/>
  <c r="IB68" i="18"/>
  <c r="IB67" i="18"/>
  <c r="IB66" i="18"/>
  <c r="IB65" i="18"/>
  <c r="IB64" i="18"/>
  <c r="IB63" i="18"/>
  <c r="IB62" i="18"/>
  <c r="IB61" i="18"/>
  <c r="IB60" i="18"/>
  <c r="IB59" i="18"/>
  <c r="P59" i="18"/>
  <c r="O59" i="18"/>
  <c r="N59" i="18"/>
  <c r="M59" i="18"/>
  <c r="I59" i="18"/>
  <c r="IB58" i="18"/>
  <c r="P58" i="18"/>
  <c r="O58" i="18"/>
  <c r="N58" i="18"/>
  <c r="M58" i="18"/>
  <c r="I58" i="18"/>
  <c r="IB57" i="18"/>
  <c r="P57" i="18"/>
  <c r="O57" i="18"/>
  <c r="N57" i="18"/>
  <c r="M57" i="18"/>
  <c r="I57" i="18"/>
  <c r="IB56" i="18"/>
  <c r="IB55" i="18"/>
  <c r="IB54" i="18"/>
  <c r="IB53" i="18"/>
  <c r="P53" i="18"/>
  <c r="O53" i="18"/>
  <c r="N53" i="18"/>
  <c r="M53" i="18"/>
  <c r="I53" i="18"/>
  <c r="IB52" i="18"/>
  <c r="P52" i="18"/>
  <c r="O52" i="18"/>
  <c r="N52" i="18"/>
  <c r="M52" i="18"/>
  <c r="I52" i="18"/>
  <c r="IB51" i="18"/>
  <c r="P51" i="18"/>
  <c r="O51" i="18"/>
  <c r="N51" i="18"/>
  <c r="M51" i="18"/>
  <c r="I51" i="18"/>
  <c r="IB50" i="18"/>
  <c r="P50" i="18"/>
  <c r="O50" i="18"/>
  <c r="N50" i="18"/>
  <c r="M50" i="18"/>
  <c r="I50" i="18"/>
  <c r="IB49" i="18"/>
  <c r="P49" i="18"/>
  <c r="O49" i="18"/>
  <c r="N49" i="18"/>
  <c r="M49" i="18"/>
  <c r="I49" i="18"/>
  <c r="IB48" i="18"/>
  <c r="P48" i="18"/>
  <c r="O48" i="18"/>
  <c r="N48" i="18"/>
  <c r="M48" i="18"/>
  <c r="I48" i="18"/>
  <c r="IB47" i="18"/>
  <c r="P47" i="18"/>
  <c r="O47" i="18"/>
  <c r="O54" i="18" s="1"/>
  <c r="N47" i="18"/>
  <c r="M47" i="18"/>
  <c r="I47" i="18"/>
  <c r="IB46" i="18"/>
  <c r="IB45" i="18"/>
  <c r="IB44" i="18"/>
  <c r="IB43" i="18"/>
  <c r="P43" i="18"/>
  <c r="O43" i="18"/>
  <c r="N43" i="18"/>
  <c r="M43" i="18"/>
  <c r="I43" i="18"/>
  <c r="IB42" i="18"/>
  <c r="P42" i="18"/>
  <c r="O42" i="18"/>
  <c r="N42" i="18"/>
  <c r="M42" i="18"/>
  <c r="I42" i="18"/>
  <c r="IB41" i="18"/>
  <c r="P41" i="18"/>
  <c r="O41" i="18"/>
  <c r="N41" i="18"/>
  <c r="M41" i="18"/>
  <c r="I41" i="18"/>
  <c r="IB40" i="18"/>
  <c r="P40" i="18"/>
  <c r="O40" i="18"/>
  <c r="N40" i="18"/>
  <c r="N44" i="18" s="1"/>
  <c r="M40" i="18"/>
  <c r="I40" i="18"/>
  <c r="IB39" i="18"/>
  <c r="P39" i="18"/>
  <c r="O39" i="18"/>
  <c r="N39" i="18"/>
  <c r="M39" i="18"/>
  <c r="I39" i="18"/>
  <c r="IB38" i="18"/>
  <c r="IB37" i="18"/>
  <c r="IB36" i="18"/>
  <c r="IB35" i="18"/>
  <c r="P35" i="18"/>
  <c r="O35" i="18"/>
  <c r="N35" i="18"/>
  <c r="M35" i="18"/>
  <c r="I35" i="18"/>
  <c r="IB34" i="18"/>
  <c r="P34" i="18"/>
  <c r="O34" i="18"/>
  <c r="N34" i="18"/>
  <c r="M34" i="18"/>
  <c r="I34" i="18"/>
  <c r="IB33" i="18"/>
  <c r="P33" i="18"/>
  <c r="O33" i="18"/>
  <c r="N33" i="18"/>
  <c r="M33" i="18"/>
  <c r="I33" i="18"/>
  <c r="IB32" i="18"/>
  <c r="P32" i="18"/>
  <c r="O32" i="18"/>
  <c r="N32" i="18"/>
  <c r="M32" i="18"/>
  <c r="I32" i="18"/>
  <c r="IB31" i="18"/>
  <c r="P31" i="18"/>
  <c r="O31" i="18"/>
  <c r="N31" i="18"/>
  <c r="M31" i="18"/>
  <c r="I31" i="18"/>
  <c r="IB30" i="18"/>
  <c r="P30" i="18"/>
  <c r="O30" i="18"/>
  <c r="N30" i="18"/>
  <c r="M30" i="18"/>
  <c r="I30" i="18"/>
  <c r="IB29" i="18"/>
  <c r="P29" i="18"/>
  <c r="O29" i="18"/>
  <c r="N29" i="18"/>
  <c r="M29" i="18"/>
  <c r="I29" i="18"/>
  <c r="IB28" i="18"/>
  <c r="P28" i="18"/>
  <c r="O28" i="18"/>
  <c r="N28" i="18"/>
  <c r="M28" i="18"/>
  <c r="I28" i="18"/>
  <c r="IB27" i="18"/>
  <c r="IB26" i="18"/>
  <c r="IB25" i="18"/>
  <c r="IB24" i="18"/>
  <c r="P24" i="18"/>
  <c r="O24" i="18"/>
  <c r="N24" i="18"/>
  <c r="M24" i="18"/>
  <c r="I24" i="18"/>
  <c r="IB23" i="18"/>
  <c r="P23" i="18"/>
  <c r="O23" i="18"/>
  <c r="N23" i="18"/>
  <c r="M23" i="18"/>
  <c r="I23" i="18"/>
  <c r="IB22" i="18"/>
  <c r="P22" i="18"/>
  <c r="P25" i="18" s="1"/>
  <c r="O22" i="18"/>
  <c r="N22" i="18"/>
  <c r="M22" i="18"/>
  <c r="I22" i="18"/>
  <c r="IB21" i="18"/>
  <c r="IB20" i="18"/>
  <c r="IB19" i="18"/>
  <c r="IB18" i="18"/>
  <c r="P18" i="18"/>
  <c r="O18" i="18"/>
  <c r="N18" i="18"/>
  <c r="M18" i="18"/>
  <c r="I18" i="18"/>
  <c r="IB17" i="18"/>
  <c r="P17" i="18"/>
  <c r="O17" i="18"/>
  <c r="N17" i="18"/>
  <c r="M17" i="18"/>
  <c r="I17" i="18"/>
  <c r="IB16" i="18"/>
  <c r="P16" i="18"/>
  <c r="O16" i="18"/>
  <c r="N16" i="18"/>
  <c r="M16" i="18"/>
  <c r="I16" i="18"/>
  <c r="IB15" i="18"/>
  <c r="P15" i="18"/>
  <c r="O15" i="18"/>
  <c r="N15" i="18"/>
  <c r="M15" i="18"/>
  <c r="I15" i="18"/>
  <c r="IB14" i="18"/>
  <c r="P14" i="18"/>
  <c r="O14" i="18"/>
  <c r="N14" i="18"/>
  <c r="M14" i="18"/>
  <c r="I14" i="18"/>
  <c r="IB13" i="18"/>
  <c r="P13" i="18"/>
  <c r="O13" i="18"/>
  <c r="N13" i="18"/>
  <c r="M13" i="18"/>
  <c r="I13" i="18"/>
  <c r="IB12" i="18"/>
  <c r="P12" i="18"/>
  <c r="O12" i="18"/>
  <c r="N12" i="18"/>
  <c r="M12" i="18"/>
  <c r="I12" i="18"/>
  <c r="IB11" i="18"/>
  <c r="IB10" i="18"/>
  <c r="IB9" i="18"/>
  <c r="IB8" i="18"/>
  <c r="IB7" i="18"/>
  <c r="IB6" i="18"/>
  <c r="IA6" i="18"/>
  <c r="E6" i="18"/>
  <c r="IB301" i="17"/>
  <c r="IB300" i="17"/>
  <c r="IB299" i="17"/>
  <c r="IB298" i="17"/>
  <c r="IB297" i="17"/>
  <c r="IB296" i="17"/>
  <c r="IB295" i="17"/>
  <c r="IB294" i="17"/>
  <c r="IB293" i="17"/>
  <c r="IB292" i="17"/>
  <c r="IB291" i="17"/>
  <c r="IB290" i="17"/>
  <c r="IB289" i="17"/>
  <c r="IB288" i="17"/>
  <c r="IB287" i="17"/>
  <c r="IB286" i="17"/>
  <c r="IB285" i="17"/>
  <c r="IB284" i="17"/>
  <c r="IB283" i="17"/>
  <c r="IB282" i="17"/>
  <c r="IB281" i="17"/>
  <c r="IB280" i="17"/>
  <c r="IB279" i="17"/>
  <c r="IB278" i="17"/>
  <c r="IB277" i="17"/>
  <c r="IB276" i="17"/>
  <c r="IB275" i="17"/>
  <c r="IB274" i="17"/>
  <c r="IB273" i="17"/>
  <c r="IB272" i="17"/>
  <c r="IB271" i="17"/>
  <c r="IB270" i="17"/>
  <c r="IB269" i="17"/>
  <c r="IB268" i="17"/>
  <c r="IB267" i="17"/>
  <c r="IB266" i="17"/>
  <c r="IB265" i="17"/>
  <c r="IB264" i="17"/>
  <c r="IB263" i="17"/>
  <c r="IB262" i="17"/>
  <c r="IB261" i="17"/>
  <c r="IB260" i="17"/>
  <c r="IB259" i="17"/>
  <c r="IB258" i="17"/>
  <c r="IB257" i="17"/>
  <c r="IB256" i="17"/>
  <c r="IB255" i="17"/>
  <c r="IB254" i="17"/>
  <c r="IB253" i="17"/>
  <c r="IB252" i="17"/>
  <c r="IB251" i="17"/>
  <c r="IB250" i="17"/>
  <c r="IB249" i="17"/>
  <c r="IB248" i="17"/>
  <c r="IB247" i="17"/>
  <c r="IB246" i="17"/>
  <c r="IB245" i="17"/>
  <c r="IB244" i="17"/>
  <c r="IB243" i="17"/>
  <c r="IB242" i="17"/>
  <c r="IB241" i="17"/>
  <c r="IB240" i="17"/>
  <c r="IB239" i="17"/>
  <c r="IB238" i="17"/>
  <c r="IB237" i="17"/>
  <c r="IB236" i="17"/>
  <c r="IB235" i="17"/>
  <c r="IB234" i="17"/>
  <c r="IB233" i="17"/>
  <c r="IB232" i="17"/>
  <c r="IB231" i="17"/>
  <c r="IB230" i="17"/>
  <c r="IB229" i="17"/>
  <c r="IB228" i="17"/>
  <c r="IB227" i="17"/>
  <c r="IB226" i="17"/>
  <c r="IB225" i="17"/>
  <c r="IB224" i="17"/>
  <c r="IB223" i="17"/>
  <c r="IB222" i="17"/>
  <c r="IB221" i="17"/>
  <c r="IB220" i="17"/>
  <c r="IB219" i="17"/>
  <c r="IB218" i="17"/>
  <c r="IB217" i="17"/>
  <c r="IB216" i="17"/>
  <c r="IB215" i="17"/>
  <c r="IB214" i="17"/>
  <c r="IB213" i="17"/>
  <c r="IB212" i="17"/>
  <c r="IB211" i="17"/>
  <c r="IB210" i="17"/>
  <c r="IB209" i="17"/>
  <c r="IB208" i="17"/>
  <c r="IB207" i="17"/>
  <c r="IB206" i="17"/>
  <c r="IB205" i="17"/>
  <c r="IB204" i="17"/>
  <c r="IB203" i="17"/>
  <c r="IB202" i="17"/>
  <c r="IB201" i="17"/>
  <c r="IB200" i="17"/>
  <c r="IB199" i="17"/>
  <c r="IB198" i="17"/>
  <c r="IB197" i="17"/>
  <c r="IB196" i="17"/>
  <c r="IB195" i="17"/>
  <c r="IB194" i="17"/>
  <c r="IB193" i="17"/>
  <c r="IB192" i="17"/>
  <c r="IB191" i="17"/>
  <c r="IB190" i="17"/>
  <c r="IB189" i="17"/>
  <c r="IB188" i="17"/>
  <c r="IB187" i="17"/>
  <c r="IB186" i="17"/>
  <c r="IB185" i="17"/>
  <c r="IB184" i="17"/>
  <c r="IB183" i="17"/>
  <c r="IB182" i="17"/>
  <c r="IB181" i="17"/>
  <c r="IB180" i="17"/>
  <c r="IB179" i="17"/>
  <c r="IB178" i="17"/>
  <c r="IB177" i="17"/>
  <c r="IB176" i="17"/>
  <c r="IB175" i="17"/>
  <c r="IB174" i="17"/>
  <c r="IB173" i="17"/>
  <c r="IB172" i="17"/>
  <c r="IB171" i="17"/>
  <c r="IB170" i="17"/>
  <c r="IB169" i="17"/>
  <c r="IB168" i="17"/>
  <c r="IB167" i="17"/>
  <c r="IB166" i="17"/>
  <c r="IB165" i="17"/>
  <c r="IB164" i="17"/>
  <c r="IB163" i="17"/>
  <c r="IB162" i="17"/>
  <c r="IB161" i="17"/>
  <c r="IB160" i="17"/>
  <c r="IB159" i="17"/>
  <c r="IB158" i="17"/>
  <c r="IB157" i="17"/>
  <c r="IB156" i="17"/>
  <c r="IB155" i="17"/>
  <c r="IB154" i="17"/>
  <c r="IB153" i="17"/>
  <c r="IB152" i="17"/>
  <c r="IB151" i="17"/>
  <c r="IB150" i="17"/>
  <c r="IB149" i="17"/>
  <c r="IB148" i="17"/>
  <c r="IB147" i="17"/>
  <c r="IB146" i="17"/>
  <c r="IB145" i="17"/>
  <c r="IB144" i="17"/>
  <c r="IB143" i="17"/>
  <c r="IB142" i="17"/>
  <c r="IB141" i="17"/>
  <c r="IB140" i="17"/>
  <c r="IB139" i="17"/>
  <c r="IB138" i="17"/>
  <c r="IB137" i="17"/>
  <c r="IB136" i="17"/>
  <c r="IB135" i="17"/>
  <c r="IB134" i="17"/>
  <c r="IB133" i="17"/>
  <c r="IB132" i="17"/>
  <c r="IB131" i="17"/>
  <c r="IB130" i="17"/>
  <c r="IB129" i="17"/>
  <c r="IB128" i="17"/>
  <c r="IB127" i="17"/>
  <c r="IB126" i="17"/>
  <c r="IB125" i="17"/>
  <c r="IB124" i="17"/>
  <c r="IB123" i="17"/>
  <c r="IB122" i="17"/>
  <c r="IB121" i="17"/>
  <c r="IB120" i="17"/>
  <c r="IB119" i="17"/>
  <c r="IB118" i="17"/>
  <c r="IB117" i="17"/>
  <c r="IB116" i="17"/>
  <c r="IB115" i="17"/>
  <c r="IB114" i="17"/>
  <c r="IB113" i="17"/>
  <c r="IB112" i="17"/>
  <c r="IB111" i="17"/>
  <c r="IB110" i="17"/>
  <c r="IB109" i="17"/>
  <c r="IB108" i="17"/>
  <c r="IB107" i="17"/>
  <c r="IB106" i="17"/>
  <c r="IB105" i="17"/>
  <c r="IB104" i="17"/>
  <c r="IB103" i="17"/>
  <c r="IB102" i="17"/>
  <c r="IB101" i="17"/>
  <c r="IB100" i="17"/>
  <c r="IB99" i="17"/>
  <c r="IB98" i="17"/>
  <c r="IB97" i="17"/>
  <c r="IB96" i="17"/>
  <c r="IB95" i="17"/>
  <c r="IB94" i="17"/>
  <c r="IB93" i="17"/>
  <c r="IB92" i="17"/>
  <c r="IB91" i="17"/>
  <c r="IB90" i="17"/>
  <c r="IB89" i="17"/>
  <c r="IB88" i="17"/>
  <c r="IB87" i="17"/>
  <c r="IB86" i="17"/>
  <c r="IB85" i="17"/>
  <c r="IB84" i="17"/>
  <c r="IB83" i="17"/>
  <c r="IB82" i="17"/>
  <c r="IB81" i="17"/>
  <c r="IB80" i="17"/>
  <c r="IB79" i="17"/>
  <c r="IB78" i="17"/>
  <c r="IB77" i="17"/>
  <c r="IB76" i="17"/>
  <c r="IB75" i="17"/>
  <c r="IB74" i="17"/>
  <c r="IB73" i="17"/>
  <c r="IB72" i="17"/>
  <c r="IB71" i="17"/>
  <c r="IB70" i="17"/>
  <c r="IB69" i="17"/>
  <c r="IB68" i="17"/>
  <c r="IB67" i="17"/>
  <c r="IB66" i="17"/>
  <c r="IB65" i="17"/>
  <c r="IB64" i="17"/>
  <c r="IB63" i="17"/>
  <c r="IB62" i="17"/>
  <c r="IB61" i="17"/>
  <c r="IB60" i="17"/>
  <c r="IB59" i="17"/>
  <c r="P59" i="17"/>
  <c r="O59" i="17"/>
  <c r="N59" i="17"/>
  <c r="M59" i="17"/>
  <c r="I59" i="17"/>
  <c r="IB58" i="17"/>
  <c r="P58" i="17"/>
  <c r="O58" i="17"/>
  <c r="N58" i="17"/>
  <c r="M58" i="17"/>
  <c r="I58" i="17"/>
  <c r="IB57" i="17"/>
  <c r="P57" i="17"/>
  <c r="O57" i="17"/>
  <c r="N57" i="17"/>
  <c r="M57" i="17"/>
  <c r="I57" i="17"/>
  <c r="IB56" i="17"/>
  <c r="IB55" i="17"/>
  <c r="IB54" i="17"/>
  <c r="IB53" i="17"/>
  <c r="P53" i="17"/>
  <c r="O53" i="17"/>
  <c r="N53" i="17"/>
  <c r="M53" i="17"/>
  <c r="I53" i="17"/>
  <c r="IB52" i="17"/>
  <c r="P52" i="17"/>
  <c r="O52" i="17"/>
  <c r="N52" i="17"/>
  <c r="M52" i="17"/>
  <c r="I52" i="17"/>
  <c r="IB51" i="17"/>
  <c r="P51" i="17"/>
  <c r="O51" i="17"/>
  <c r="N51" i="17"/>
  <c r="M51" i="17"/>
  <c r="I51" i="17"/>
  <c r="IB50" i="17"/>
  <c r="P50" i="17"/>
  <c r="O50" i="17"/>
  <c r="N50" i="17"/>
  <c r="M50" i="17"/>
  <c r="I50" i="17"/>
  <c r="IB49" i="17"/>
  <c r="P49" i="17"/>
  <c r="O49" i="17"/>
  <c r="N49" i="17"/>
  <c r="M49" i="17"/>
  <c r="I49" i="17"/>
  <c r="IB48" i="17"/>
  <c r="P48" i="17"/>
  <c r="O48" i="17"/>
  <c r="N48" i="17"/>
  <c r="M48" i="17"/>
  <c r="I48" i="17"/>
  <c r="IB47" i="17"/>
  <c r="P47" i="17"/>
  <c r="O47" i="17"/>
  <c r="N47" i="17"/>
  <c r="M47" i="17"/>
  <c r="I47" i="17"/>
  <c r="IB46" i="17"/>
  <c r="IB45" i="17"/>
  <c r="IB44" i="17"/>
  <c r="IB43" i="17"/>
  <c r="P43" i="17"/>
  <c r="O43" i="17"/>
  <c r="N43" i="17"/>
  <c r="M43" i="17"/>
  <c r="I43" i="17"/>
  <c r="IB42" i="17"/>
  <c r="P42" i="17"/>
  <c r="O42" i="17"/>
  <c r="N42" i="17"/>
  <c r="M42" i="17"/>
  <c r="I42" i="17"/>
  <c r="IB41" i="17"/>
  <c r="P41" i="17"/>
  <c r="O41" i="17"/>
  <c r="N41" i="17"/>
  <c r="M41" i="17"/>
  <c r="I41" i="17"/>
  <c r="IB40" i="17"/>
  <c r="P40" i="17"/>
  <c r="O40" i="17"/>
  <c r="N40" i="17"/>
  <c r="M40" i="17"/>
  <c r="I40" i="17"/>
  <c r="IB39" i="17"/>
  <c r="P39" i="17"/>
  <c r="O39" i="17"/>
  <c r="N39" i="17"/>
  <c r="M39" i="17"/>
  <c r="I39" i="17"/>
  <c r="IB38" i="17"/>
  <c r="IB37" i="17"/>
  <c r="IB36" i="17"/>
  <c r="IB35" i="17"/>
  <c r="P35" i="17"/>
  <c r="O35" i="17"/>
  <c r="N35" i="17"/>
  <c r="M35" i="17"/>
  <c r="I35" i="17"/>
  <c r="IB34" i="17"/>
  <c r="P34" i="17"/>
  <c r="O34" i="17"/>
  <c r="N34" i="17"/>
  <c r="M34" i="17"/>
  <c r="I34" i="17"/>
  <c r="IB33" i="17"/>
  <c r="P33" i="17"/>
  <c r="O33" i="17"/>
  <c r="N33" i="17"/>
  <c r="M33" i="17"/>
  <c r="IB32" i="17"/>
  <c r="P32" i="17"/>
  <c r="O32" i="17"/>
  <c r="N32" i="17"/>
  <c r="M32" i="17"/>
  <c r="IB31" i="17"/>
  <c r="P31" i="17"/>
  <c r="O31" i="17"/>
  <c r="N31" i="17"/>
  <c r="M31" i="17"/>
  <c r="IB30" i="17"/>
  <c r="P30" i="17"/>
  <c r="O30" i="17"/>
  <c r="N30" i="17"/>
  <c r="M30" i="17"/>
  <c r="IB29" i="17"/>
  <c r="P29" i="17"/>
  <c r="O29" i="17"/>
  <c r="N29" i="17"/>
  <c r="M29" i="17"/>
  <c r="I29" i="17"/>
  <c r="IB28" i="17"/>
  <c r="P28" i="17"/>
  <c r="O28" i="17"/>
  <c r="N28" i="17"/>
  <c r="M28" i="17"/>
  <c r="I28" i="17"/>
  <c r="IB27" i="17"/>
  <c r="IB26" i="17"/>
  <c r="IB25" i="17"/>
  <c r="IB24" i="17"/>
  <c r="P24" i="17"/>
  <c r="O24" i="17"/>
  <c r="N24" i="17"/>
  <c r="M24" i="17"/>
  <c r="I24" i="17"/>
  <c r="IB23" i="17"/>
  <c r="P23" i="17"/>
  <c r="O23" i="17"/>
  <c r="N23" i="17"/>
  <c r="M23" i="17"/>
  <c r="I23" i="17"/>
  <c r="IB22" i="17"/>
  <c r="P22" i="17"/>
  <c r="O22" i="17"/>
  <c r="N22" i="17"/>
  <c r="M22" i="17"/>
  <c r="I22" i="17"/>
  <c r="IB21" i="17"/>
  <c r="IB20" i="17"/>
  <c r="IB19" i="17"/>
  <c r="IB18" i="17"/>
  <c r="P18" i="17"/>
  <c r="O18" i="17"/>
  <c r="N18" i="17"/>
  <c r="M18" i="17"/>
  <c r="I18" i="17"/>
  <c r="IB17" i="17"/>
  <c r="P17" i="17"/>
  <c r="O17" i="17"/>
  <c r="N17" i="17"/>
  <c r="M17" i="17"/>
  <c r="I17" i="17"/>
  <c r="IB16" i="17"/>
  <c r="P16" i="17"/>
  <c r="O16" i="17"/>
  <c r="N16" i="17"/>
  <c r="M16" i="17"/>
  <c r="IB15" i="17"/>
  <c r="P15" i="17"/>
  <c r="O15" i="17"/>
  <c r="N15" i="17"/>
  <c r="M15" i="17"/>
  <c r="IB14" i="17"/>
  <c r="P14" i="17"/>
  <c r="O14" i="17"/>
  <c r="N14" i="17"/>
  <c r="M14" i="17"/>
  <c r="IB13" i="17"/>
  <c r="P13" i="17"/>
  <c r="O13" i="17"/>
  <c r="N13" i="17"/>
  <c r="M13" i="17"/>
  <c r="I13" i="17"/>
  <c r="IB12" i="17"/>
  <c r="P12" i="17"/>
  <c r="O12" i="17"/>
  <c r="N12" i="17"/>
  <c r="M12" i="17"/>
  <c r="I12" i="17"/>
  <c r="IB11" i="17"/>
  <c r="IB10" i="17"/>
  <c r="IB9" i="17"/>
  <c r="IB8" i="17"/>
  <c r="IB7" i="17"/>
  <c r="IB6" i="17"/>
  <c r="IA6" i="17"/>
  <c r="E6" i="17"/>
  <c r="IB299" i="16"/>
  <c r="IB298" i="16"/>
  <c r="IB297" i="16"/>
  <c r="IB296" i="16"/>
  <c r="IB295" i="16"/>
  <c r="IB294" i="16"/>
  <c r="IB293" i="16"/>
  <c r="IB292" i="16"/>
  <c r="IB291" i="16"/>
  <c r="IB290" i="16"/>
  <c r="IB289" i="16"/>
  <c r="IB288" i="16"/>
  <c r="IB287" i="16"/>
  <c r="IB286" i="16"/>
  <c r="IB285" i="16"/>
  <c r="IB284" i="16"/>
  <c r="IB283" i="16"/>
  <c r="IB282" i="16"/>
  <c r="IB281" i="16"/>
  <c r="IB280" i="16"/>
  <c r="IB279" i="16"/>
  <c r="IB278" i="16"/>
  <c r="IB277" i="16"/>
  <c r="IB276" i="16"/>
  <c r="IB275" i="16"/>
  <c r="IB274" i="16"/>
  <c r="IB273" i="16"/>
  <c r="IB272" i="16"/>
  <c r="IB271" i="16"/>
  <c r="IB270" i="16"/>
  <c r="IB269" i="16"/>
  <c r="IB268" i="16"/>
  <c r="IB267" i="16"/>
  <c r="IB266" i="16"/>
  <c r="IB265" i="16"/>
  <c r="IB264" i="16"/>
  <c r="IB263" i="16"/>
  <c r="IB262" i="16"/>
  <c r="IB261" i="16"/>
  <c r="IB260" i="16"/>
  <c r="IB259" i="16"/>
  <c r="IB258" i="16"/>
  <c r="IB257" i="16"/>
  <c r="IB256" i="16"/>
  <c r="IB255" i="16"/>
  <c r="IB254" i="16"/>
  <c r="IB253" i="16"/>
  <c r="IB252" i="16"/>
  <c r="IB251" i="16"/>
  <c r="IB250" i="16"/>
  <c r="IB249" i="16"/>
  <c r="IB248" i="16"/>
  <c r="IB247" i="16"/>
  <c r="IB246" i="16"/>
  <c r="IB245" i="16"/>
  <c r="IB244" i="16"/>
  <c r="IB243" i="16"/>
  <c r="IB242" i="16"/>
  <c r="IB241" i="16"/>
  <c r="IB240" i="16"/>
  <c r="IB239" i="16"/>
  <c r="IB238" i="16"/>
  <c r="IB237" i="16"/>
  <c r="IB236" i="16"/>
  <c r="IB235" i="16"/>
  <c r="IB234" i="16"/>
  <c r="IB233" i="16"/>
  <c r="IB232" i="16"/>
  <c r="IB231" i="16"/>
  <c r="IB230" i="16"/>
  <c r="IB229" i="16"/>
  <c r="IB228" i="16"/>
  <c r="IB227" i="16"/>
  <c r="IB226" i="16"/>
  <c r="IB225" i="16"/>
  <c r="IB224" i="16"/>
  <c r="IB223" i="16"/>
  <c r="IB222" i="16"/>
  <c r="IB221" i="16"/>
  <c r="IB220" i="16"/>
  <c r="IB219" i="16"/>
  <c r="IB218" i="16"/>
  <c r="IB217" i="16"/>
  <c r="IB216" i="16"/>
  <c r="IB215" i="16"/>
  <c r="IB214" i="16"/>
  <c r="IB213" i="16"/>
  <c r="IB212" i="16"/>
  <c r="IB211" i="16"/>
  <c r="IB210" i="16"/>
  <c r="IB209" i="16"/>
  <c r="IB208" i="16"/>
  <c r="IB207" i="16"/>
  <c r="IB206" i="16"/>
  <c r="IB205" i="16"/>
  <c r="IB204" i="16"/>
  <c r="IB203" i="16"/>
  <c r="IB202" i="16"/>
  <c r="IB201" i="16"/>
  <c r="IB200" i="16"/>
  <c r="IB199" i="16"/>
  <c r="IB198" i="16"/>
  <c r="IB197" i="16"/>
  <c r="IB196" i="16"/>
  <c r="IB195" i="16"/>
  <c r="IB194" i="16"/>
  <c r="IB193" i="16"/>
  <c r="IB192" i="16"/>
  <c r="IB191" i="16"/>
  <c r="IB190" i="16"/>
  <c r="IB189" i="16"/>
  <c r="IB188" i="16"/>
  <c r="IB187" i="16"/>
  <c r="IB186" i="16"/>
  <c r="IB185" i="16"/>
  <c r="IB184" i="16"/>
  <c r="IB183" i="16"/>
  <c r="IB182" i="16"/>
  <c r="IB181" i="16"/>
  <c r="IB180" i="16"/>
  <c r="IB179" i="16"/>
  <c r="IB178" i="16"/>
  <c r="IB177" i="16"/>
  <c r="IB176" i="16"/>
  <c r="IB175" i="16"/>
  <c r="IB174" i="16"/>
  <c r="IB173" i="16"/>
  <c r="IB172" i="16"/>
  <c r="IB171" i="16"/>
  <c r="IB170" i="16"/>
  <c r="IB169" i="16"/>
  <c r="IB168" i="16"/>
  <c r="IB167" i="16"/>
  <c r="IB166" i="16"/>
  <c r="IB165" i="16"/>
  <c r="IB164" i="16"/>
  <c r="IB163" i="16"/>
  <c r="IB162" i="16"/>
  <c r="IB161" i="16"/>
  <c r="IB160" i="16"/>
  <c r="IB159" i="16"/>
  <c r="IB158" i="16"/>
  <c r="IB157" i="16"/>
  <c r="IB156" i="16"/>
  <c r="IB155" i="16"/>
  <c r="IB154" i="16"/>
  <c r="IB153" i="16"/>
  <c r="IB152" i="16"/>
  <c r="IB151" i="16"/>
  <c r="IB150" i="16"/>
  <c r="IB149" i="16"/>
  <c r="IB148" i="16"/>
  <c r="IB147" i="16"/>
  <c r="IB146" i="16"/>
  <c r="IB145" i="16"/>
  <c r="IB144" i="16"/>
  <c r="IB143" i="16"/>
  <c r="IB142" i="16"/>
  <c r="IB141" i="16"/>
  <c r="IB140" i="16"/>
  <c r="IB139" i="16"/>
  <c r="IB138" i="16"/>
  <c r="IB137" i="16"/>
  <c r="IB136" i="16"/>
  <c r="IB135" i="16"/>
  <c r="IB134" i="16"/>
  <c r="IB133" i="16"/>
  <c r="IB132" i="16"/>
  <c r="IB131" i="16"/>
  <c r="IB130" i="16"/>
  <c r="IB129" i="16"/>
  <c r="IB128" i="16"/>
  <c r="IB127" i="16"/>
  <c r="IB126" i="16"/>
  <c r="IB125" i="16"/>
  <c r="IB124" i="16"/>
  <c r="IB123" i="16"/>
  <c r="IB122" i="16"/>
  <c r="IB121" i="16"/>
  <c r="IB120" i="16"/>
  <c r="IB119" i="16"/>
  <c r="IB118" i="16"/>
  <c r="IB117" i="16"/>
  <c r="IB116" i="16"/>
  <c r="IB115" i="16"/>
  <c r="IB114" i="16"/>
  <c r="IB113" i="16"/>
  <c r="IB112" i="16"/>
  <c r="IB111" i="16"/>
  <c r="IB110" i="16"/>
  <c r="IB109" i="16"/>
  <c r="IB108" i="16"/>
  <c r="IB107" i="16"/>
  <c r="IB106" i="16"/>
  <c r="IB105" i="16"/>
  <c r="IB104" i="16"/>
  <c r="IB103" i="16"/>
  <c r="IB102" i="16"/>
  <c r="IB101" i="16"/>
  <c r="IB100" i="16"/>
  <c r="IB99" i="16"/>
  <c r="IB98" i="16"/>
  <c r="IB97" i="16"/>
  <c r="IB96" i="16"/>
  <c r="IB95" i="16"/>
  <c r="IB94" i="16"/>
  <c r="IB93" i="16"/>
  <c r="IB92" i="16"/>
  <c r="IB91" i="16"/>
  <c r="IB90" i="16"/>
  <c r="IB89" i="16"/>
  <c r="IB88" i="16"/>
  <c r="IB87" i="16"/>
  <c r="IB86" i="16"/>
  <c r="IB85" i="16"/>
  <c r="IB84" i="16"/>
  <c r="IB83" i="16"/>
  <c r="IB82" i="16"/>
  <c r="IB81" i="16"/>
  <c r="IB80" i="16"/>
  <c r="IB79" i="16"/>
  <c r="IB78" i="16"/>
  <c r="IB77" i="16"/>
  <c r="IB76" i="16"/>
  <c r="IB75" i="16"/>
  <c r="IB74" i="16"/>
  <c r="IB73" i="16"/>
  <c r="IB72" i="16"/>
  <c r="IB71" i="16"/>
  <c r="IB70" i="16"/>
  <c r="IB69" i="16"/>
  <c r="IB68" i="16"/>
  <c r="IB67" i="16"/>
  <c r="IB66" i="16"/>
  <c r="IB65" i="16"/>
  <c r="IB64" i="16"/>
  <c r="IB63" i="16"/>
  <c r="IB62" i="16"/>
  <c r="IB61" i="16"/>
  <c r="IB60" i="16"/>
  <c r="IB59" i="16"/>
  <c r="IB58" i="16"/>
  <c r="IB57" i="16"/>
  <c r="P57" i="16"/>
  <c r="O57" i="16"/>
  <c r="N57" i="16"/>
  <c r="M57" i="16"/>
  <c r="I57" i="16"/>
  <c r="IB56" i="16"/>
  <c r="P56" i="16"/>
  <c r="O56" i="16"/>
  <c r="N56" i="16"/>
  <c r="M56" i="16"/>
  <c r="I56" i="16"/>
  <c r="IB55" i="16"/>
  <c r="P55" i="16"/>
  <c r="O55" i="16"/>
  <c r="N55" i="16"/>
  <c r="M55" i="16"/>
  <c r="I55" i="16"/>
  <c r="IB54" i="16"/>
  <c r="IB53" i="16"/>
  <c r="IB52" i="16"/>
  <c r="IB51" i="16"/>
  <c r="P51" i="16"/>
  <c r="O51" i="16"/>
  <c r="N51" i="16"/>
  <c r="M51" i="16"/>
  <c r="I51" i="16"/>
  <c r="IB50" i="16"/>
  <c r="P50" i="16"/>
  <c r="O50" i="16"/>
  <c r="N50" i="16"/>
  <c r="M50" i="16"/>
  <c r="I50" i="16"/>
  <c r="IB49" i="16"/>
  <c r="P49" i="16"/>
  <c r="O49" i="16"/>
  <c r="N49" i="16"/>
  <c r="M49" i="16"/>
  <c r="I49" i="16"/>
  <c r="IB48" i="16"/>
  <c r="P48" i="16"/>
  <c r="O48" i="16"/>
  <c r="N48" i="16"/>
  <c r="M48" i="16"/>
  <c r="I48" i="16"/>
  <c r="IB47" i="16"/>
  <c r="P47" i="16"/>
  <c r="O47" i="16"/>
  <c r="N47" i="16"/>
  <c r="M47" i="16"/>
  <c r="I47" i="16"/>
  <c r="IB46" i="16"/>
  <c r="P46" i="16"/>
  <c r="O46" i="16"/>
  <c r="N46" i="16"/>
  <c r="M46" i="16"/>
  <c r="I46" i="16"/>
  <c r="IB45" i="16"/>
  <c r="P45" i="16"/>
  <c r="O45" i="16"/>
  <c r="N45" i="16"/>
  <c r="M45" i="16"/>
  <c r="I45" i="16"/>
  <c r="IB44" i="16"/>
  <c r="IB43" i="16"/>
  <c r="IB42" i="16"/>
  <c r="IB41" i="16"/>
  <c r="P41" i="16"/>
  <c r="O41" i="16"/>
  <c r="N41" i="16"/>
  <c r="M41" i="16"/>
  <c r="I41" i="16"/>
  <c r="IB40" i="16"/>
  <c r="P40" i="16"/>
  <c r="O40" i="16"/>
  <c r="N40" i="16"/>
  <c r="M40" i="16"/>
  <c r="I40" i="16"/>
  <c r="IB39" i="16"/>
  <c r="P39" i="16"/>
  <c r="O39" i="16"/>
  <c r="N39" i="16"/>
  <c r="M39" i="16"/>
  <c r="I39" i="16"/>
  <c r="IB38" i="16"/>
  <c r="P38" i="16"/>
  <c r="O38" i="16"/>
  <c r="N38" i="16"/>
  <c r="M38" i="16"/>
  <c r="I38" i="16"/>
  <c r="IB37" i="16"/>
  <c r="P37" i="16"/>
  <c r="O37" i="16"/>
  <c r="N37" i="16"/>
  <c r="M37" i="16"/>
  <c r="I37" i="16"/>
  <c r="IB36" i="16"/>
  <c r="IB35" i="16"/>
  <c r="IB34" i="16"/>
  <c r="IB33" i="16"/>
  <c r="P33" i="16"/>
  <c r="O33" i="16"/>
  <c r="N33" i="16"/>
  <c r="M33" i="16"/>
  <c r="I33" i="16"/>
  <c r="IB32" i="16"/>
  <c r="P32" i="16"/>
  <c r="O32" i="16"/>
  <c r="N32" i="16"/>
  <c r="M32" i="16"/>
  <c r="I32" i="16"/>
  <c r="IB31" i="16"/>
  <c r="P31" i="16"/>
  <c r="O31" i="16"/>
  <c r="N31" i="16"/>
  <c r="M31" i="16"/>
  <c r="IB30" i="16"/>
  <c r="P30" i="16"/>
  <c r="O30" i="16"/>
  <c r="N30" i="16"/>
  <c r="M30" i="16"/>
  <c r="IB29" i="16"/>
  <c r="P29" i="16"/>
  <c r="O29" i="16"/>
  <c r="N29" i="16"/>
  <c r="M29" i="16"/>
  <c r="IB28" i="16"/>
  <c r="P28" i="16"/>
  <c r="O28" i="16"/>
  <c r="N28" i="16"/>
  <c r="M28" i="16"/>
  <c r="IB27" i="16"/>
  <c r="P27" i="16"/>
  <c r="O27" i="16"/>
  <c r="N27" i="16"/>
  <c r="M27" i="16"/>
  <c r="I27" i="16"/>
  <c r="IB26" i="16"/>
  <c r="IB25" i="16"/>
  <c r="IB24" i="16"/>
  <c r="IB23" i="16"/>
  <c r="P23" i="16"/>
  <c r="O23" i="16"/>
  <c r="N23" i="16"/>
  <c r="M23" i="16"/>
  <c r="I23" i="16"/>
  <c r="IB22" i="16"/>
  <c r="P22" i="16"/>
  <c r="O22" i="16"/>
  <c r="N22" i="16"/>
  <c r="M22" i="16"/>
  <c r="I22" i="16"/>
  <c r="IB21" i="16"/>
  <c r="P21" i="16"/>
  <c r="O21" i="16"/>
  <c r="N21" i="16"/>
  <c r="M21" i="16"/>
  <c r="I21" i="16"/>
  <c r="IB20" i="16"/>
  <c r="IB19" i="16"/>
  <c r="IB18" i="16"/>
  <c r="IB17" i="16"/>
  <c r="P17" i="16"/>
  <c r="O17" i="16"/>
  <c r="N17" i="16"/>
  <c r="M17" i="16"/>
  <c r="I17" i="16"/>
  <c r="IB16" i="16"/>
  <c r="P16" i="16"/>
  <c r="O16" i="16"/>
  <c r="N16" i="16"/>
  <c r="M16" i="16"/>
  <c r="I16" i="16"/>
  <c r="IB15" i="16"/>
  <c r="P15" i="16"/>
  <c r="O15" i="16"/>
  <c r="N15" i="16"/>
  <c r="M15" i="16"/>
  <c r="IB14" i="16"/>
  <c r="P14" i="16"/>
  <c r="O14" i="16"/>
  <c r="N14" i="16"/>
  <c r="M14" i="16"/>
  <c r="IB13" i="16"/>
  <c r="P13" i="16"/>
  <c r="O13" i="16"/>
  <c r="N13" i="16"/>
  <c r="M13" i="16"/>
  <c r="IB12" i="16"/>
  <c r="P12" i="16"/>
  <c r="O12" i="16"/>
  <c r="N12" i="16"/>
  <c r="M12" i="16"/>
  <c r="I12" i="16"/>
  <c r="IB11" i="16"/>
  <c r="IB10" i="16"/>
  <c r="IB9" i="16"/>
  <c r="IB8" i="16"/>
  <c r="IB7" i="16"/>
  <c r="IB6" i="16"/>
  <c r="IA6" i="16"/>
  <c r="E6" i="16"/>
  <c r="IB301" i="15"/>
  <c r="IB300" i="15"/>
  <c r="IB299" i="15"/>
  <c r="IB298" i="15"/>
  <c r="IB297" i="15"/>
  <c r="IB296" i="15"/>
  <c r="IB295" i="15"/>
  <c r="IB294" i="15"/>
  <c r="IB293" i="15"/>
  <c r="IB292" i="15"/>
  <c r="IB291" i="15"/>
  <c r="IB290" i="15"/>
  <c r="IB289" i="15"/>
  <c r="IB288" i="15"/>
  <c r="IB287" i="15"/>
  <c r="IB286" i="15"/>
  <c r="IB285" i="15"/>
  <c r="IB284" i="15"/>
  <c r="IB283" i="15"/>
  <c r="IB282" i="15"/>
  <c r="IB281" i="15"/>
  <c r="IB280" i="15"/>
  <c r="IB279" i="15"/>
  <c r="IB278" i="15"/>
  <c r="IB277" i="15"/>
  <c r="IB276" i="15"/>
  <c r="IB275" i="15"/>
  <c r="IB274" i="15"/>
  <c r="IB273" i="15"/>
  <c r="IB272" i="15"/>
  <c r="IB271" i="15"/>
  <c r="IB270" i="15"/>
  <c r="IB269" i="15"/>
  <c r="IB268" i="15"/>
  <c r="IB267" i="15"/>
  <c r="IB266" i="15"/>
  <c r="IB265" i="15"/>
  <c r="IB264" i="15"/>
  <c r="IB263" i="15"/>
  <c r="IB262" i="15"/>
  <c r="IB261" i="15"/>
  <c r="IB260" i="15"/>
  <c r="IB259" i="15"/>
  <c r="IB258" i="15"/>
  <c r="IB257" i="15"/>
  <c r="IB256" i="15"/>
  <c r="IB255" i="15"/>
  <c r="IB254" i="15"/>
  <c r="IB253" i="15"/>
  <c r="IB252" i="15"/>
  <c r="IB251" i="15"/>
  <c r="IB250" i="15"/>
  <c r="IB249" i="15"/>
  <c r="IB248" i="15"/>
  <c r="IB247" i="15"/>
  <c r="IB246" i="15"/>
  <c r="IB245" i="15"/>
  <c r="IB244" i="15"/>
  <c r="IB243" i="15"/>
  <c r="IB242" i="15"/>
  <c r="IB241" i="15"/>
  <c r="IB240" i="15"/>
  <c r="IB239" i="15"/>
  <c r="IB238" i="15"/>
  <c r="IB237" i="15"/>
  <c r="IB236" i="15"/>
  <c r="IB235" i="15"/>
  <c r="IB234" i="15"/>
  <c r="IB233" i="15"/>
  <c r="IB232" i="15"/>
  <c r="IB231" i="15"/>
  <c r="IB230" i="15"/>
  <c r="IB229" i="15"/>
  <c r="IB228" i="15"/>
  <c r="IB227" i="15"/>
  <c r="IB226" i="15"/>
  <c r="IB225" i="15"/>
  <c r="IB224" i="15"/>
  <c r="IB223" i="15"/>
  <c r="IB222" i="15"/>
  <c r="IB221" i="15"/>
  <c r="IB220" i="15"/>
  <c r="IB219" i="15"/>
  <c r="IB218" i="15"/>
  <c r="IB217" i="15"/>
  <c r="IB216" i="15"/>
  <c r="IB215" i="15"/>
  <c r="IB214" i="15"/>
  <c r="IB213" i="15"/>
  <c r="IB212" i="15"/>
  <c r="IB211" i="15"/>
  <c r="IB210" i="15"/>
  <c r="IB209" i="15"/>
  <c r="IB208" i="15"/>
  <c r="IB207" i="15"/>
  <c r="IB206" i="15"/>
  <c r="IB205" i="15"/>
  <c r="IB204" i="15"/>
  <c r="IB203" i="15"/>
  <c r="IB202" i="15"/>
  <c r="IB201" i="15"/>
  <c r="IB200" i="15"/>
  <c r="IB199" i="15"/>
  <c r="IB198" i="15"/>
  <c r="IB197" i="15"/>
  <c r="IB196" i="15"/>
  <c r="IB195" i="15"/>
  <c r="IB194" i="15"/>
  <c r="IB193" i="15"/>
  <c r="IB192" i="15"/>
  <c r="IB191" i="15"/>
  <c r="IB190" i="15"/>
  <c r="IB189" i="15"/>
  <c r="IB188" i="15"/>
  <c r="IB187" i="15"/>
  <c r="IB186" i="15"/>
  <c r="IB185" i="15"/>
  <c r="IB184" i="15"/>
  <c r="IB183" i="15"/>
  <c r="IB182" i="15"/>
  <c r="IB181" i="15"/>
  <c r="IB180" i="15"/>
  <c r="IB179" i="15"/>
  <c r="IB178" i="15"/>
  <c r="IB177" i="15"/>
  <c r="IB176" i="15"/>
  <c r="IB175" i="15"/>
  <c r="IB174" i="15"/>
  <c r="IB173" i="15"/>
  <c r="IB172" i="15"/>
  <c r="IB171" i="15"/>
  <c r="IB170" i="15"/>
  <c r="IB169" i="15"/>
  <c r="IB168" i="15"/>
  <c r="IB167" i="15"/>
  <c r="IB166" i="15"/>
  <c r="IB165" i="15"/>
  <c r="IB164" i="15"/>
  <c r="IB163" i="15"/>
  <c r="IB162" i="15"/>
  <c r="IB161" i="15"/>
  <c r="IB160" i="15"/>
  <c r="IB159" i="15"/>
  <c r="IB158" i="15"/>
  <c r="IB157" i="15"/>
  <c r="IB156" i="15"/>
  <c r="IB155" i="15"/>
  <c r="IB154" i="15"/>
  <c r="IB153" i="15"/>
  <c r="IB152" i="15"/>
  <c r="IB151" i="15"/>
  <c r="IB150" i="15"/>
  <c r="IB149" i="15"/>
  <c r="IB148" i="15"/>
  <c r="IB147" i="15"/>
  <c r="IB146" i="15"/>
  <c r="IB145" i="15"/>
  <c r="IB144" i="15"/>
  <c r="IB143" i="15"/>
  <c r="IB142" i="15"/>
  <c r="IB141" i="15"/>
  <c r="IB140" i="15"/>
  <c r="IB139" i="15"/>
  <c r="IB138" i="15"/>
  <c r="IB137" i="15"/>
  <c r="IB136" i="15"/>
  <c r="IB135" i="15"/>
  <c r="IB134" i="15"/>
  <c r="IB133" i="15"/>
  <c r="IB132" i="15"/>
  <c r="IB131" i="15"/>
  <c r="IB130" i="15"/>
  <c r="IB129" i="15"/>
  <c r="IB128" i="15"/>
  <c r="IB127" i="15"/>
  <c r="IB126" i="15"/>
  <c r="IB125" i="15"/>
  <c r="IB124" i="15"/>
  <c r="IB123" i="15"/>
  <c r="IB122" i="15"/>
  <c r="IB121" i="15"/>
  <c r="IB120" i="15"/>
  <c r="IB119" i="15"/>
  <c r="IB118" i="15"/>
  <c r="IB117" i="15"/>
  <c r="IB116" i="15"/>
  <c r="IB115" i="15"/>
  <c r="IB114" i="15"/>
  <c r="IB113" i="15"/>
  <c r="IB112" i="15"/>
  <c r="IB111" i="15"/>
  <c r="IB110" i="15"/>
  <c r="IB109" i="15"/>
  <c r="IB108" i="15"/>
  <c r="IB107" i="15"/>
  <c r="IB106" i="15"/>
  <c r="IB105" i="15"/>
  <c r="IB104" i="15"/>
  <c r="IB103" i="15"/>
  <c r="IB102" i="15"/>
  <c r="IB101" i="15"/>
  <c r="IB100" i="15"/>
  <c r="IB99" i="15"/>
  <c r="IB98" i="15"/>
  <c r="IB97" i="15"/>
  <c r="IB96" i="15"/>
  <c r="IB95" i="15"/>
  <c r="IB94" i="15"/>
  <c r="IB93" i="15"/>
  <c r="IB92" i="15"/>
  <c r="IB91" i="15"/>
  <c r="IB90" i="15"/>
  <c r="IB89" i="15"/>
  <c r="IB88" i="15"/>
  <c r="IB87" i="15"/>
  <c r="IB86" i="15"/>
  <c r="IB85" i="15"/>
  <c r="IB84" i="15"/>
  <c r="IB83" i="15"/>
  <c r="IB82" i="15"/>
  <c r="IB81" i="15"/>
  <c r="IB80" i="15"/>
  <c r="IB79" i="15"/>
  <c r="IB78" i="15"/>
  <c r="IB77" i="15"/>
  <c r="IB76" i="15"/>
  <c r="IB75" i="15"/>
  <c r="IB74" i="15"/>
  <c r="IB73" i="15"/>
  <c r="IB72" i="15"/>
  <c r="IB71" i="15"/>
  <c r="IB70" i="15"/>
  <c r="IB69" i="15"/>
  <c r="IB68" i="15"/>
  <c r="IB67" i="15"/>
  <c r="IB66" i="15"/>
  <c r="IB65" i="15"/>
  <c r="IB64" i="15"/>
  <c r="IB63" i="15"/>
  <c r="IB62" i="15"/>
  <c r="IB61" i="15"/>
  <c r="IB60" i="15"/>
  <c r="IB59" i="15"/>
  <c r="P59" i="15"/>
  <c r="O59" i="15"/>
  <c r="N59" i="15"/>
  <c r="M59" i="15"/>
  <c r="I59" i="15"/>
  <c r="IB58" i="15"/>
  <c r="P58" i="15"/>
  <c r="O58" i="15"/>
  <c r="N58" i="15"/>
  <c r="M58" i="15"/>
  <c r="I58" i="15"/>
  <c r="IB57" i="15"/>
  <c r="P57" i="15"/>
  <c r="O57" i="15"/>
  <c r="N57" i="15"/>
  <c r="M57" i="15"/>
  <c r="I57" i="15"/>
  <c r="IB56" i="15"/>
  <c r="IB55" i="15"/>
  <c r="IB54" i="15"/>
  <c r="IB53" i="15"/>
  <c r="P53" i="15"/>
  <c r="O53" i="15"/>
  <c r="N53" i="15"/>
  <c r="M53" i="15"/>
  <c r="I53" i="15"/>
  <c r="IB52" i="15"/>
  <c r="P52" i="15"/>
  <c r="O52" i="15"/>
  <c r="N52" i="15"/>
  <c r="M52" i="15"/>
  <c r="I52" i="15"/>
  <c r="IB51" i="15"/>
  <c r="P51" i="15"/>
  <c r="O51" i="15"/>
  <c r="N51" i="15"/>
  <c r="M51" i="15"/>
  <c r="I51" i="15"/>
  <c r="IB50" i="15"/>
  <c r="P50" i="15"/>
  <c r="O50" i="15"/>
  <c r="N50" i="15"/>
  <c r="M50" i="15"/>
  <c r="I50" i="15"/>
  <c r="IB49" i="15"/>
  <c r="P49" i="15"/>
  <c r="O49" i="15"/>
  <c r="N49" i="15"/>
  <c r="M49" i="15"/>
  <c r="I49" i="15"/>
  <c r="IB48" i="15"/>
  <c r="P48" i="15"/>
  <c r="O48" i="15"/>
  <c r="N48" i="15"/>
  <c r="M48" i="15"/>
  <c r="I48" i="15"/>
  <c r="IB47" i="15"/>
  <c r="P47" i="15"/>
  <c r="O47" i="15"/>
  <c r="N47" i="15"/>
  <c r="M47" i="15"/>
  <c r="I47" i="15"/>
  <c r="IB46" i="15"/>
  <c r="IB45" i="15"/>
  <c r="IB44" i="15"/>
  <c r="IB43" i="15"/>
  <c r="P43" i="15"/>
  <c r="O43" i="15"/>
  <c r="N43" i="15"/>
  <c r="M43" i="15"/>
  <c r="I43" i="15"/>
  <c r="IB42" i="15"/>
  <c r="P42" i="15"/>
  <c r="O42" i="15"/>
  <c r="N42" i="15"/>
  <c r="M42" i="15"/>
  <c r="I42" i="15"/>
  <c r="IB41" i="15"/>
  <c r="P41" i="15"/>
  <c r="O41" i="15"/>
  <c r="N41" i="15"/>
  <c r="M41" i="15"/>
  <c r="I41" i="15"/>
  <c r="IB40" i="15"/>
  <c r="P40" i="15"/>
  <c r="O40" i="15"/>
  <c r="N40" i="15"/>
  <c r="M40" i="15"/>
  <c r="I40" i="15"/>
  <c r="IB39" i="15"/>
  <c r="P39" i="15"/>
  <c r="O39" i="15"/>
  <c r="N39" i="15"/>
  <c r="M39" i="15"/>
  <c r="I39" i="15"/>
  <c r="IB38" i="15"/>
  <c r="IB37" i="15"/>
  <c r="IB36" i="15"/>
  <c r="IB35" i="15"/>
  <c r="P35" i="15"/>
  <c r="O35" i="15"/>
  <c r="N35" i="15"/>
  <c r="M35" i="15"/>
  <c r="IB34" i="15"/>
  <c r="P34" i="15"/>
  <c r="O34" i="15"/>
  <c r="N34" i="15"/>
  <c r="M34" i="15"/>
  <c r="I34" i="15"/>
  <c r="IB33" i="15"/>
  <c r="P33" i="15"/>
  <c r="O33" i="15"/>
  <c r="N33" i="15"/>
  <c r="M33" i="15"/>
  <c r="IB32" i="15"/>
  <c r="P32" i="15"/>
  <c r="O32" i="15"/>
  <c r="N32" i="15"/>
  <c r="M32" i="15"/>
  <c r="IB31" i="15"/>
  <c r="P31" i="15"/>
  <c r="O31" i="15"/>
  <c r="N31" i="15"/>
  <c r="M31" i="15"/>
  <c r="IB30" i="15"/>
  <c r="P30" i="15"/>
  <c r="O30" i="15"/>
  <c r="N30" i="15"/>
  <c r="M30" i="15"/>
  <c r="IB29" i="15"/>
  <c r="P29" i="15"/>
  <c r="O29" i="15"/>
  <c r="N29" i="15"/>
  <c r="M29" i="15"/>
  <c r="I29" i="15"/>
  <c r="IB28" i="15"/>
  <c r="P28" i="15"/>
  <c r="O28" i="15"/>
  <c r="N28" i="15"/>
  <c r="M28" i="15"/>
  <c r="IB27" i="15"/>
  <c r="IB26" i="15"/>
  <c r="IB25" i="15"/>
  <c r="IB24" i="15"/>
  <c r="P24" i="15"/>
  <c r="O24" i="15"/>
  <c r="N24" i="15"/>
  <c r="M24" i="15"/>
  <c r="I24" i="15"/>
  <c r="IB23" i="15"/>
  <c r="P23" i="15"/>
  <c r="O23" i="15"/>
  <c r="N23" i="15"/>
  <c r="M23" i="15"/>
  <c r="I23" i="15"/>
  <c r="IB22" i="15"/>
  <c r="P22" i="15"/>
  <c r="O22" i="15"/>
  <c r="N22" i="15"/>
  <c r="M22" i="15"/>
  <c r="I22" i="15"/>
  <c r="IB21" i="15"/>
  <c r="IB20" i="15"/>
  <c r="IB19" i="15"/>
  <c r="IB18" i="15"/>
  <c r="P18" i="15"/>
  <c r="O18" i="15"/>
  <c r="N18" i="15"/>
  <c r="M18" i="15"/>
  <c r="IB17" i="15"/>
  <c r="P17" i="15"/>
  <c r="O17" i="15"/>
  <c r="N17" i="15"/>
  <c r="M17" i="15"/>
  <c r="I17" i="15"/>
  <c r="IB16" i="15"/>
  <c r="P16" i="15"/>
  <c r="O16" i="15"/>
  <c r="N16" i="15"/>
  <c r="M16" i="15"/>
  <c r="I16" i="15"/>
  <c r="IB15" i="15"/>
  <c r="P15" i="15"/>
  <c r="O15" i="15"/>
  <c r="N15" i="15"/>
  <c r="M15" i="15"/>
  <c r="IB14" i="15"/>
  <c r="P14" i="15"/>
  <c r="O14" i="15"/>
  <c r="N14" i="15"/>
  <c r="M14" i="15"/>
  <c r="IB13" i="15"/>
  <c r="P13" i="15"/>
  <c r="O13" i="15"/>
  <c r="N13" i="15"/>
  <c r="M13" i="15"/>
  <c r="IB12" i="15"/>
  <c r="P12" i="15"/>
  <c r="O12" i="15"/>
  <c r="N12" i="15"/>
  <c r="M12" i="15"/>
  <c r="I12" i="15"/>
  <c r="IB11" i="15"/>
  <c r="IB10" i="15"/>
  <c r="IB9" i="15"/>
  <c r="IB8" i="15"/>
  <c r="IB7" i="15"/>
  <c r="IB6" i="15"/>
  <c r="IA6" i="15"/>
  <c r="E6" i="15"/>
  <c r="IB300" i="14"/>
  <c r="IB299" i="14"/>
  <c r="IB298" i="14"/>
  <c r="IB297" i="14"/>
  <c r="IB296" i="14"/>
  <c r="IB295" i="14"/>
  <c r="IB294" i="14"/>
  <c r="IB293" i="14"/>
  <c r="IB292" i="14"/>
  <c r="IB291" i="14"/>
  <c r="IB290" i="14"/>
  <c r="IB289" i="14"/>
  <c r="IB288" i="14"/>
  <c r="IB287" i="14"/>
  <c r="IB286" i="14"/>
  <c r="IB285" i="14"/>
  <c r="IB284" i="14"/>
  <c r="IB283" i="14"/>
  <c r="IB282" i="14"/>
  <c r="IB281" i="14"/>
  <c r="IB280" i="14"/>
  <c r="IB279" i="14"/>
  <c r="IB278" i="14"/>
  <c r="IB277" i="14"/>
  <c r="IB276" i="14"/>
  <c r="IB275" i="14"/>
  <c r="IB274" i="14"/>
  <c r="IB273" i="14"/>
  <c r="IB272" i="14"/>
  <c r="IB271" i="14"/>
  <c r="IB270" i="14"/>
  <c r="IB269" i="14"/>
  <c r="IB268" i="14"/>
  <c r="IB267" i="14"/>
  <c r="IB266" i="14"/>
  <c r="IB265" i="14"/>
  <c r="IB264" i="14"/>
  <c r="IB263" i="14"/>
  <c r="IB262" i="14"/>
  <c r="IB261" i="14"/>
  <c r="IB260" i="14"/>
  <c r="IB259" i="14"/>
  <c r="IB258" i="14"/>
  <c r="IB257" i="14"/>
  <c r="IB256" i="14"/>
  <c r="IB255" i="14"/>
  <c r="IB254" i="14"/>
  <c r="IB253" i="14"/>
  <c r="IB252" i="14"/>
  <c r="IB251" i="14"/>
  <c r="IB250" i="14"/>
  <c r="IB249" i="14"/>
  <c r="IB248" i="14"/>
  <c r="IB247" i="14"/>
  <c r="IB246" i="14"/>
  <c r="IB245" i="14"/>
  <c r="IB244" i="14"/>
  <c r="IB243" i="14"/>
  <c r="IB242" i="14"/>
  <c r="IB241" i="14"/>
  <c r="IB240" i="14"/>
  <c r="IB239" i="14"/>
  <c r="IB238" i="14"/>
  <c r="IB237" i="14"/>
  <c r="IB236" i="14"/>
  <c r="IB235" i="14"/>
  <c r="IB234" i="14"/>
  <c r="IB233" i="14"/>
  <c r="IB232" i="14"/>
  <c r="IB231" i="14"/>
  <c r="IB230" i="14"/>
  <c r="IB229" i="14"/>
  <c r="IB228" i="14"/>
  <c r="IB227" i="14"/>
  <c r="IB226" i="14"/>
  <c r="IB225" i="14"/>
  <c r="IB224" i="14"/>
  <c r="IB223" i="14"/>
  <c r="IB222" i="14"/>
  <c r="IB221" i="14"/>
  <c r="IB220" i="14"/>
  <c r="IB219" i="14"/>
  <c r="IB218" i="14"/>
  <c r="IB217" i="14"/>
  <c r="IB216" i="14"/>
  <c r="IB215" i="14"/>
  <c r="IB214" i="14"/>
  <c r="IB213" i="14"/>
  <c r="IB212" i="14"/>
  <c r="IB211" i="14"/>
  <c r="IB210" i="14"/>
  <c r="IB209" i="14"/>
  <c r="IB208" i="14"/>
  <c r="IB207" i="14"/>
  <c r="IB206" i="14"/>
  <c r="IB205" i="14"/>
  <c r="IB204" i="14"/>
  <c r="IB203" i="14"/>
  <c r="IB202" i="14"/>
  <c r="IB201" i="14"/>
  <c r="IB200" i="14"/>
  <c r="IB199" i="14"/>
  <c r="IB198" i="14"/>
  <c r="IB197" i="14"/>
  <c r="IB196" i="14"/>
  <c r="IB195" i="14"/>
  <c r="IB194" i="14"/>
  <c r="IB193" i="14"/>
  <c r="IB192" i="14"/>
  <c r="IB191" i="14"/>
  <c r="IB190" i="14"/>
  <c r="IB189" i="14"/>
  <c r="IB188" i="14"/>
  <c r="IB187" i="14"/>
  <c r="IB186" i="14"/>
  <c r="IB185" i="14"/>
  <c r="IB184" i="14"/>
  <c r="IB183" i="14"/>
  <c r="IB182" i="14"/>
  <c r="IB181" i="14"/>
  <c r="IB180" i="14"/>
  <c r="IB179" i="14"/>
  <c r="IB178" i="14"/>
  <c r="IB177" i="14"/>
  <c r="IB176" i="14"/>
  <c r="IB175" i="14"/>
  <c r="IB174" i="14"/>
  <c r="IB173" i="14"/>
  <c r="IB172" i="14"/>
  <c r="IB171" i="14"/>
  <c r="IB170" i="14"/>
  <c r="IB169" i="14"/>
  <c r="IB168" i="14"/>
  <c r="IB167" i="14"/>
  <c r="IB166" i="14"/>
  <c r="IB165" i="14"/>
  <c r="IB164" i="14"/>
  <c r="IB163" i="14"/>
  <c r="IB162" i="14"/>
  <c r="IB161" i="14"/>
  <c r="IB160" i="14"/>
  <c r="IB159" i="14"/>
  <c r="IB158" i="14"/>
  <c r="IB157" i="14"/>
  <c r="IB156" i="14"/>
  <c r="IB155" i="14"/>
  <c r="IB154" i="14"/>
  <c r="IB153" i="14"/>
  <c r="IB152" i="14"/>
  <c r="IB151" i="14"/>
  <c r="IB150" i="14"/>
  <c r="IB149" i="14"/>
  <c r="IB148" i="14"/>
  <c r="IB147" i="14"/>
  <c r="IB146" i="14"/>
  <c r="IB145" i="14"/>
  <c r="IB144" i="14"/>
  <c r="IB143" i="14"/>
  <c r="IB142" i="14"/>
  <c r="IB141" i="14"/>
  <c r="IB140" i="14"/>
  <c r="IB139" i="14"/>
  <c r="IB138" i="14"/>
  <c r="IB137" i="14"/>
  <c r="IB136" i="14"/>
  <c r="IB135" i="14"/>
  <c r="IB134" i="14"/>
  <c r="IB133" i="14"/>
  <c r="IB132" i="14"/>
  <c r="IB131" i="14"/>
  <c r="IB130" i="14"/>
  <c r="IB129" i="14"/>
  <c r="IB128" i="14"/>
  <c r="IB127" i="14"/>
  <c r="IB126" i="14"/>
  <c r="IB125" i="14"/>
  <c r="IB124" i="14"/>
  <c r="IB123" i="14"/>
  <c r="IB122" i="14"/>
  <c r="IB121" i="14"/>
  <c r="IB120" i="14"/>
  <c r="IB119" i="14"/>
  <c r="IB118" i="14"/>
  <c r="IB117" i="14"/>
  <c r="IB116" i="14"/>
  <c r="IB115" i="14"/>
  <c r="IB114" i="14"/>
  <c r="IB113" i="14"/>
  <c r="IB112" i="14"/>
  <c r="IB111" i="14"/>
  <c r="IB110" i="14"/>
  <c r="IB109" i="14"/>
  <c r="IB108" i="14"/>
  <c r="IB107" i="14"/>
  <c r="IB106" i="14"/>
  <c r="IB105" i="14"/>
  <c r="IB104" i="14"/>
  <c r="IB103" i="14"/>
  <c r="IB102" i="14"/>
  <c r="IB101" i="14"/>
  <c r="IB100" i="14"/>
  <c r="IB99" i="14"/>
  <c r="IB98" i="14"/>
  <c r="IB97" i="14"/>
  <c r="IB96" i="14"/>
  <c r="IB95" i="14"/>
  <c r="IB94" i="14"/>
  <c r="IB93" i="14"/>
  <c r="IB92" i="14"/>
  <c r="IB91" i="14"/>
  <c r="IB90" i="14"/>
  <c r="IB89" i="14"/>
  <c r="IB88" i="14"/>
  <c r="IB87" i="14"/>
  <c r="IB86" i="14"/>
  <c r="IB85" i="14"/>
  <c r="IB84" i="14"/>
  <c r="IB83" i="14"/>
  <c r="IB82" i="14"/>
  <c r="IB81" i="14"/>
  <c r="IB80" i="14"/>
  <c r="IB79" i="14"/>
  <c r="IB78" i="14"/>
  <c r="IB77" i="14"/>
  <c r="IB76" i="14"/>
  <c r="IB75" i="14"/>
  <c r="IB74" i="14"/>
  <c r="IB73" i="14"/>
  <c r="IB72" i="14"/>
  <c r="IB71" i="14"/>
  <c r="IB70" i="14"/>
  <c r="IB69" i="14"/>
  <c r="IB68" i="14"/>
  <c r="IB67" i="14"/>
  <c r="IB66" i="14"/>
  <c r="IB65" i="14"/>
  <c r="IB64" i="14"/>
  <c r="IB63" i="14"/>
  <c r="IB62" i="14"/>
  <c r="IB61" i="14"/>
  <c r="IB60" i="14"/>
  <c r="IB59" i="14"/>
  <c r="IB58" i="14"/>
  <c r="P58" i="14"/>
  <c r="O58" i="14"/>
  <c r="N58" i="14"/>
  <c r="M58" i="14"/>
  <c r="I58" i="14"/>
  <c r="IB57" i="14"/>
  <c r="P57" i="14"/>
  <c r="O57" i="14"/>
  <c r="N57" i="14"/>
  <c r="M57" i="14"/>
  <c r="I57" i="14"/>
  <c r="IB56" i="14"/>
  <c r="P56" i="14"/>
  <c r="O56" i="14"/>
  <c r="N56" i="14"/>
  <c r="M56" i="14"/>
  <c r="I56" i="14"/>
  <c r="IB55" i="14"/>
  <c r="IB54" i="14"/>
  <c r="IB53" i="14"/>
  <c r="IB52" i="14"/>
  <c r="P52" i="14"/>
  <c r="O52" i="14"/>
  <c r="N52" i="14"/>
  <c r="M52" i="14"/>
  <c r="I52" i="14"/>
  <c r="IB51" i="14"/>
  <c r="P51" i="14"/>
  <c r="O51" i="14"/>
  <c r="N51" i="14"/>
  <c r="M51" i="14"/>
  <c r="I51" i="14"/>
  <c r="IB50" i="14"/>
  <c r="P50" i="14"/>
  <c r="O50" i="14"/>
  <c r="N50" i="14"/>
  <c r="M50" i="14"/>
  <c r="I50" i="14"/>
  <c r="IB49" i="14"/>
  <c r="P49" i="14"/>
  <c r="O49" i="14"/>
  <c r="N49" i="14"/>
  <c r="M49" i="14"/>
  <c r="I49" i="14"/>
  <c r="IB48" i="14"/>
  <c r="P48" i="14"/>
  <c r="O48" i="14"/>
  <c r="N48" i="14"/>
  <c r="M48" i="14"/>
  <c r="I48" i="14"/>
  <c r="IB47" i="14"/>
  <c r="P47" i="14"/>
  <c r="O47" i="14"/>
  <c r="N47" i="14"/>
  <c r="M47" i="14"/>
  <c r="I47" i="14"/>
  <c r="IB46" i="14"/>
  <c r="P46" i="14"/>
  <c r="O46" i="14"/>
  <c r="N46" i="14"/>
  <c r="M46" i="14"/>
  <c r="I46" i="14"/>
  <c r="IB45" i="14"/>
  <c r="IB44" i="14"/>
  <c r="IB43" i="14"/>
  <c r="IB42" i="14"/>
  <c r="P42" i="14"/>
  <c r="O42" i="14"/>
  <c r="N42" i="14"/>
  <c r="M42" i="14"/>
  <c r="I42" i="14"/>
  <c r="IB41" i="14"/>
  <c r="P41" i="14"/>
  <c r="O41" i="14"/>
  <c r="N41" i="14"/>
  <c r="M41" i="14"/>
  <c r="I41" i="14"/>
  <c r="IB40" i="14"/>
  <c r="P40" i="14"/>
  <c r="O40" i="14"/>
  <c r="N40" i="14"/>
  <c r="M40" i="14"/>
  <c r="I40" i="14"/>
  <c r="IB39" i="14"/>
  <c r="P39" i="14"/>
  <c r="O39" i="14"/>
  <c r="N39" i="14"/>
  <c r="M39" i="14"/>
  <c r="I39" i="14"/>
  <c r="IB38" i="14"/>
  <c r="P38" i="14"/>
  <c r="O38" i="14"/>
  <c r="N38" i="14"/>
  <c r="M38" i="14"/>
  <c r="I38" i="14"/>
  <c r="IB37" i="14"/>
  <c r="IB36" i="14"/>
  <c r="IB35" i="14"/>
  <c r="IB34" i="14"/>
  <c r="P34" i="14"/>
  <c r="O34" i="14"/>
  <c r="N34" i="14"/>
  <c r="M34" i="14"/>
  <c r="I34" i="14"/>
  <c r="IB33" i="14"/>
  <c r="P33" i="14"/>
  <c r="O33" i="14"/>
  <c r="N33" i="14"/>
  <c r="M33" i="14"/>
  <c r="IB32" i="14"/>
  <c r="P32" i="14"/>
  <c r="O32" i="14"/>
  <c r="N32" i="14"/>
  <c r="M32" i="14"/>
  <c r="IB31" i="14"/>
  <c r="P31" i="14"/>
  <c r="O31" i="14"/>
  <c r="N31" i="14"/>
  <c r="M31" i="14"/>
  <c r="IB30" i="14"/>
  <c r="P30" i="14"/>
  <c r="O30" i="14"/>
  <c r="N30" i="14"/>
  <c r="M30" i="14"/>
  <c r="IB29" i="14"/>
  <c r="P29" i="14"/>
  <c r="O29" i="14"/>
  <c r="N29" i="14"/>
  <c r="M29" i="14"/>
  <c r="I29" i="14"/>
  <c r="IB28" i="14"/>
  <c r="P28" i="14"/>
  <c r="O28" i="14"/>
  <c r="N28" i="14"/>
  <c r="M28" i="14"/>
  <c r="I28" i="14"/>
  <c r="IB27" i="14"/>
  <c r="IB26" i="14"/>
  <c r="IB25" i="14"/>
  <c r="IB24" i="14"/>
  <c r="P24" i="14"/>
  <c r="O24" i="14"/>
  <c r="N24" i="14"/>
  <c r="M24" i="14"/>
  <c r="I24" i="14"/>
  <c r="IB23" i="14"/>
  <c r="P23" i="14"/>
  <c r="O23" i="14"/>
  <c r="N23" i="14"/>
  <c r="M23" i="14"/>
  <c r="I23" i="14"/>
  <c r="IB22" i="14"/>
  <c r="P22" i="14"/>
  <c r="O22" i="14"/>
  <c r="N22" i="14"/>
  <c r="M22" i="14"/>
  <c r="I22" i="14"/>
  <c r="IB21" i="14"/>
  <c r="IB20" i="14"/>
  <c r="IB19" i="14"/>
  <c r="IB18" i="14"/>
  <c r="P18" i="14"/>
  <c r="O18" i="14"/>
  <c r="N18" i="14"/>
  <c r="M18" i="14"/>
  <c r="I18" i="14"/>
  <c r="IB17" i="14"/>
  <c r="P17" i="14"/>
  <c r="O17" i="14"/>
  <c r="N17" i="14"/>
  <c r="M17" i="14"/>
  <c r="I17" i="14"/>
  <c r="IB16" i="14"/>
  <c r="P16" i="14"/>
  <c r="O16" i="14"/>
  <c r="N16" i="14"/>
  <c r="M16" i="14"/>
  <c r="IB15" i="14"/>
  <c r="P15" i="14"/>
  <c r="O15" i="14"/>
  <c r="N15" i="14"/>
  <c r="M15" i="14"/>
  <c r="IB14" i="14"/>
  <c r="P14" i="14"/>
  <c r="O14" i="14"/>
  <c r="N14" i="14"/>
  <c r="M14" i="14"/>
  <c r="IB13" i="14"/>
  <c r="P13" i="14"/>
  <c r="O13" i="14"/>
  <c r="N13" i="14"/>
  <c r="M13" i="14"/>
  <c r="I13" i="14"/>
  <c r="IB12" i="14"/>
  <c r="P12" i="14"/>
  <c r="O12" i="14"/>
  <c r="N12" i="14"/>
  <c r="M12" i="14"/>
  <c r="I12" i="14"/>
  <c r="IB11" i="14"/>
  <c r="IB10" i="14"/>
  <c r="IB9" i="14"/>
  <c r="IB8" i="14"/>
  <c r="IB7" i="14"/>
  <c r="IB6" i="14"/>
  <c r="IA6" i="14"/>
  <c r="E6" i="14"/>
  <c r="IB301" i="13"/>
  <c r="IB300" i="13"/>
  <c r="IB299" i="13"/>
  <c r="IB298" i="13"/>
  <c r="IB297" i="13"/>
  <c r="IB296" i="13"/>
  <c r="IB295" i="13"/>
  <c r="IB294" i="13"/>
  <c r="IB293" i="13"/>
  <c r="IB292" i="13"/>
  <c r="IB291" i="13"/>
  <c r="IB290" i="13"/>
  <c r="IB289" i="13"/>
  <c r="IB288" i="13"/>
  <c r="IB287" i="13"/>
  <c r="IB286" i="13"/>
  <c r="IB285" i="13"/>
  <c r="IB284" i="13"/>
  <c r="IB283" i="13"/>
  <c r="IB282" i="13"/>
  <c r="IB281" i="13"/>
  <c r="IB280" i="13"/>
  <c r="IB279" i="13"/>
  <c r="IB278" i="13"/>
  <c r="IB277" i="13"/>
  <c r="IB276" i="13"/>
  <c r="IB275" i="13"/>
  <c r="IB274" i="13"/>
  <c r="IB273" i="13"/>
  <c r="IB272" i="13"/>
  <c r="IB271" i="13"/>
  <c r="IB270" i="13"/>
  <c r="IB269" i="13"/>
  <c r="IB268" i="13"/>
  <c r="IB267" i="13"/>
  <c r="IB266" i="13"/>
  <c r="IB265" i="13"/>
  <c r="IB264" i="13"/>
  <c r="IB263" i="13"/>
  <c r="IB262" i="13"/>
  <c r="IB261" i="13"/>
  <c r="IB260" i="13"/>
  <c r="IB259" i="13"/>
  <c r="IB258" i="13"/>
  <c r="IB257" i="13"/>
  <c r="IB256" i="13"/>
  <c r="IB255" i="13"/>
  <c r="IB254" i="13"/>
  <c r="IB253" i="13"/>
  <c r="IB252" i="13"/>
  <c r="IB251" i="13"/>
  <c r="IB250" i="13"/>
  <c r="IB249" i="13"/>
  <c r="IB248" i="13"/>
  <c r="IB247" i="13"/>
  <c r="IB246" i="13"/>
  <c r="IB245" i="13"/>
  <c r="IB244" i="13"/>
  <c r="IB243" i="13"/>
  <c r="IB242" i="13"/>
  <c r="IB241" i="13"/>
  <c r="IB240" i="13"/>
  <c r="IB239" i="13"/>
  <c r="IB238" i="13"/>
  <c r="IB237" i="13"/>
  <c r="IB236" i="13"/>
  <c r="IB235" i="13"/>
  <c r="IB234" i="13"/>
  <c r="IB233" i="13"/>
  <c r="IB232" i="13"/>
  <c r="IB231" i="13"/>
  <c r="IB230" i="13"/>
  <c r="IB229" i="13"/>
  <c r="IB228" i="13"/>
  <c r="IB227" i="13"/>
  <c r="IB226" i="13"/>
  <c r="IB225" i="13"/>
  <c r="IB224" i="13"/>
  <c r="IB223" i="13"/>
  <c r="IB222" i="13"/>
  <c r="IB221" i="13"/>
  <c r="IB220" i="13"/>
  <c r="IB219" i="13"/>
  <c r="IB218" i="13"/>
  <c r="IB217" i="13"/>
  <c r="IB216" i="13"/>
  <c r="IB215" i="13"/>
  <c r="IB214" i="13"/>
  <c r="IB213" i="13"/>
  <c r="IB212" i="13"/>
  <c r="IB211" i="13"/>
  <c r="IB210" i="13"/>
  <c r="IB209" i="13"/>
  <c r="IB208" i="13"/>
  <c r="IB207" i="13"/>
  <c r="IB206" i="13"/>
  <c r="IB205" i="13"/>
  <c r="IB204" i="13"/>
  <c r="IB203" i="13"/>
  <c r="IB202" i="13"/>
  <c r="IB201" i="13"/>
  <c r="IB200" i="13"/>
  <c r="IB199" i="13"/>
  <c r="IB198" i="13"/>
  <c r="IB197" i="13"/>
  <c r="IB196" i="13"/>
  <c r="IB195" i="13"/>
  <c r="IB194" i="13"/>
  <c r="IB193" i="13"/>
  <c r="IB192" i="13"/>
  <c r="IB191" i="13"/>
  <c r="IB190" i="13"/>
  <c r="IB189" i="13"/>
  <c r="IB188" i="13"/>
  <c r="IB187" i="13"/>
  <c r="IB186" i="13"/>
  <c r="IB185" i="13"/>
  <c r="IB184" i="13"/>
  <c r="IB183" i="13"/>
  <c r="IB182" i="13"/>
  <c r="IB181" i="13"/>
  <c r="IB180" i="13"/>
  <c r="IB179" i="13"/>
  <c r="IB178" i="13"/>
  <c r="IB177" i="13"/>
  <c r="IB176" i="13"/>
  <c r="IB175" i="13"/>
  <c r="IB174" i="13"/>
  <c r="IB173" i="13"/>
  <c r="IB172" i="13"/>
  <c r="IB171" i="13"/>
  <c r="IB170" i="13"/>
  <c r="IB169" i="13"/>
  <c r="IB168" i="13"/>
  <c r="IB167" i="13"/>
  <c r="IB166" i="13"/>
  <c r="IB165" i="13"/>
  <c r="IB164" i="13"/>
  <c r="IB163" i="13"/>
  <c r="IB162" i="13"/>
  <c r="IB161" i="13"/>
  <c r="IB160" i="13"/>
  <c r="IB159" i="13"/>
  <c r="IB158" i="13"/>
  <c r="IB157" i="13"/>
  <c r="IB156" i="13"/>
  <c r="IB155" i="13"/>
  <c r="IB154" i="13"/>
  <c r="IB153" i="13"/>
  <c r="IB152" i="13"/>
  <c r="IB151" i="13"/>
  <c r="IB150" i="13"/>
  <c r="IB149" i="13"/>
  <c r="IB148" i="13"/>
  <c r="IB147" i="13"/>
  <c r="IB146" i="13"/>
  <c r="IB145" i="13"/>
  <c r="IB144" i="13"/>
  <c r="IB143" i="13"/>
  <c r="IB142" i="13"/>
  <c r="IB141" i="13"/>
  <c r="IB140" i="13"/>
  <c r="IB139" i="13"/>
  <c r="IB138" i="13"/>
  <c r="IB137" i="13"/>
  <c r="IB136" i="13"/>
  <c r="IB135" i="13"/>
  <c r="IB134" i="13"/>
  <c r="IB133" i="13"/>
  <c r="IB132" i="13"/>
  <c r="IB131" i="13"/>
  <c r="IB130" i="13"/>
  <c r="IB129" i="13"/>
  <c r="IB128" i="13"/>
  <c r="IB127" i="13"/>
  <c r="IB126" i="13"/>
  <c r="IB125" i="13"/>
  <c r="IB124" i="13"/>
  <c r="IB123" i="13"/>
  <c r="IB122" i="13"/>
  <c r="IB121" i="13"/>
  <c r="IB120" i="13"/>
  <c r="IB119" i="13"/>
  <c r="IB118" i="13"/>
  <c r="IB117" i="13"/>
  <c r="IB116" i="13"/>
  <c r="IB115" i="13"/>
  <c r="IB114" i="13"/>
  <c r="IB113" i="13"/>
  <c r="IB112" i="13"/>
  <c r="IB111" i="13"/>
  <c r="IB110" i="13"/>
  <c r="IB109" i="13"/>
  <c r="IB108" i="13"/>
  <c r="IB107" i="13"/>
  <c r="IB106" i="13"/>
  <c r="IB105" i="13"/>
  <c r="IB104" i="13"/>
  <c r="IB103" i="13"/>
  <c r="IB102" i="13"/>
  <c r="IB101" i="13"/>
  <c r="IB100" i="13"/>
  <c r="IB99" i="13"/>
  <c r="IB98" i="13"/>
  <c r="IB97" i="13"/>
  <c r="IB96" i="13"/>
  <c r="IB95" i="13"/>
  <c r="IB94" i="13"/>
  <c r="IB93" i="13"/>
  <c r="IB92" i="13"/>
  <c r="IB91" i="13"/>
  <c r="IB90" i="13"/>
  <c r="IB89" i="13"/>
  <c r="IB88" i="13"/>
  <c r="IB87" i="13"/>
  <c r="IB86" i="13"/>
  <c r="IB85" i="13"/>
  <c r="IB84" i="13"/>
  <c r="IB83" i="13"/>
  <c r="IB82" i="13"/>
  <c r="IB81" i="13"/>
  <c r="IB80" i="13"/>
  <c r="IB79" i="13"/>
  <c r="IB78" i="13"/>
  <c r="IB77" i="13"/>
  <c r="IB76" i="13"/>
  <c r="IB75" i="13"/>
  <c r="IB74" i="13"/>
  <c r="IB73" i="13"/>
  <c r="IB72" i="13"/>
  <c r="IB71" i="13"/>
  <c r="IB70" i="13"/>
  <c r="IB69" i="13"/>
  <c r="IB68" i="13"/>
  <c r="IB67" i="13"/>
  <c r="IB66" i="13"/>
  <c r="IB65" i="13"/>
  <c r="IB64" i="13"/>
  <c r="IB63" i="13"/>
  <c r="IB62" i="13"/>
  <c r="IB61" i="13"/>
  <c r="IB60" i="13"/>
  <c r="IB59" i="13"/>
  <c r="P59" i="13"/>
  <c r="O59" i="13"/>
  <c r="N59" i="13"/>
  <c r="M59" i="13"/>
  <c r="I59" i="13"/>
  <c r="IB58" i="13"/>
  <c r="P58" i="13"/>
  <c r="O58" i="13"/>
  <c r="N58" i="13"/>
  <c r="M58" i="13"/>
  <c r="I58" i="13"/>
  <c r="IB57" i="13"/>
  <c r="P57" i="13"/>
  <c r="O57" i="13"/>
  <c r="N57" i="13"/>
  <c r="M57" i="13"/>
  <c r="I57" i="13"/>
  <c r="IB56" i="13"/>
  <c r="IB55" i="13"/>
  <c r="IB54" i="13"/>
  <c r="IB53" i="13"/>
  <c r="P53" i="13"/>
  <c r="O53" i="13"/>
  <c r="N53" i="13"/>
  <c r="M53" i="13"/>
  <c r="I53" i="13"/>
  <c r="IB52" i="13"/>
  <c r="P52" i="13"/>
  <c r="O52" i="13"/>
  <c r="N52" i="13"/>
  <c r="M52" i="13"/>
  <c r="I52" i="13"/>
  <c r="IB51" i="13"/>
  <c r="P51" i="13"/>
  <c r="O51" i="13"/>
  <c r="N51" i="13"/>
  <c r="M51" i="13"/>
  <c r="I51" i="13"/>
  <c r="IB50" i="13"/>
  <c r="P50" i="13"/>
  <c r="O50" i="13"/>
  <c r="N50" i="13"/>
  <c r="M50" i="13"/>
  <c r="I50" i="13"/>
  <c r="IB49" i="13"/>
  <c r="P49" i="13"/>
  <c r="O49" i="13"/>
  <c r="N49" i="13"/>
  <c r="M49" i="13"/>
  <c r="I49" i="13"/>
  <c r="IB48" i="13"/>
  <c r="P48" i="13"/>
  <c r="O48" i="13"/>
  <c r="N48" i="13"/>
  <c r="M48" i="13"/>
  <c r="I48" i="13"/>
  <c r="IB47" i="13"/>
  <c r="P47" i="13"/>
  <c r="O47" i="13"/>
  <c r="N47" i="13"/>
  <c r="M47" i="13"/>
  <c r="I47" i="13"/>
  <c r="IB46" i="13"/>
  <c r="IB45" i="13"/>
  <c r="IB44" i="13"/>
  <c r="IB43" i="13"/>
  <c r="P43" i="13"/>
  <c r="O43" i="13"/>
  <c r="N43" i="13"/>
  <c r="M43" i="13"/>
  <c r="I43" i="13"/>
  <c r="IB42" i="13"/>
  <c r="P42" i="13"/>
  <c r="O42" i="13"/>
  <c r="N42" i="13"/>
  <c r="M42" i="13"/>
  <c r="I42" i="13"/>
  <c r="IB41" i="13"/>
  <c r="P41" i="13"/>
  <c r="O41" i="13"/>
  <c r="N41" i="13"/>
  <c r="M41" i="13"/>
  <c r="I41" i="13"/>
  <c r="IB40" i="13"/>
  <c r="P40" i="13"/>
  <c r="O40" i="13"/>
  <c r="N40" i="13"/>
  <c r="M40" i="13"/>
  <c r="I40" i="13"/>
  <c r="IB39" i="13"/>
  <c r="P39" i="13"/>
  <c r="O39" i="13"/>
  <c r="N39" i="13"/>
  <c r="M39" i="13"/>
  <c r="I39" i="13"/>
  <c r="IB38" i="13"/>
  <c r="IB37" i="13"/>
  <c r="IB36" i="13"/>
  <c r="IB35" i="13"/>
  <c r="P35" i="13"/>
  <c r="O35" i="13"/>
  <c r="N35" i="13"/>
  <c r="M35" i="13"/>
  <c r="I35" i="13"/>
  <c r="IB34" i="13"/>
  <c r="P34" i="13"/>
  <c r="O34" i="13"/>
  <c r="N34" i="13"/>
  <c r="M34" i="13"/>
  <c r="I34" i="13"/>
  <c r="IB33" i="13"/>
  <c r="P33" i="13"/>
  <c r="O33" i="13"/>
  <c r="N33" i="13"/>
  <c r="M33" i="13"/>
  <c r="I33" i="13"/>
  <c r="IB32" i="13"/>
  <c r="P32" i="13"/>
  <c r="O32" i="13"/>
  <c r="N32" i="13"/>
  <c r="M32" i="13"/>
  <c r="I32" i="13"/>
  <c r="IB31" i="13"/>
  <c r="P31" i="13"/>
  <c r="O31" i="13"/>
  <c r="N31" i="13"/>
  <c r="M31" i="13"/>
  <c r="I31" i="13"/>
  <c r="IB30" i="13"/>
  <c r="P30" i="13"/>
  <c r="O30" i="13"/>
  <c r="N30" i="13"/>
  <c r="M30" i="13"/>
  <c r="I30" i="13"/>
  <c r="IB29" i="13"/>
  <c r="P29" i="13"/>
  <c r="O29" i="13"/>
  <c r="N29" i="13"/>
  <c r="M29" i="13"/>
  <c r="I29" i="13"/>
  <c r="IB28" i="13"/>
  <c r="P28" i="13"/>
  <c r="O28" i="13"/>
  <c r="N28" i="13"/>
  <c r="M28" i="13"/>
  <c r="I28" i="13"/>
  <c r="IB27" i="13"/>
  <c r="IB26" i="13"/>
  <c r="IB25" i="13"/>
  <c r="IB24" i="13"/>
  <c r="P24" i="13"/>
  <c r="O24" i="13"/>
  <c r="N24" i="13"/>
  <c r="M24" i="13"/>
  <c r="I24" i="13"/>
  <c r="IB23" i="13"/>
  <c r="P23" i="13"/>
  <c r="O23" i="13"/>
  <c r="N23" i="13"/>
  <c r="M23" i="13"/>
  <c r="I23" i="13"/>
  <c r="IB22" i="13"/>
  <c r="P22" i="13"/>
  <c r="O22" i="13"/>
  <c r="N22" i="13"/>
  <c r="M22" i="13"/>
  <c r="I22" i="13"/>
  <c r="IB21" i="13"/>
  <c r="IB20" i="13"/>
  <c r="IB19" i="13"/>
  <c r="IB18" i="13"/>
  <c r="P18" i="13"/>
  <c r="O18" i="13"/>
  <c r="N18" i="13"/>
  <c r="M18" i="13"/>
  <c r="I18" i="13"/>
  <c r="IB17" i="13"/>
  <c r="P17" i="13"/>
  <c r="O17" i="13"/>
  <c r="N17" i="13"/>
  <c r="M17" i="13"/>
  <c r="I17" i="13"/>
  <c r="IB16" i="13"/>
  <c r="P16" i="13"/>
  <c r="O16" i="13"/>
  <c r="N16" i="13"/>
  <c r="M16" i="13"/>
  <c r="I16" i="13"/>
  <c r="IB15" i="13"/>
  <c r="P15" i="13"/>
  <c r="O15" i="13"/>
  <c r="N15" i="13"/>
  <c r="M15" i="13"/>
  <c r="I15" i="13"/>
  <c r="IB14" i="13"/>
  <c r="P14" i="13"/>
  <c r="O14" i="13"/>
  <c r="N14" i="13"/>
  <c r="M14" i="13"/>
  <c r="I14" i="13"/>
  <c r="IB13" i="13"/>
  <c r="P13" i="13"/>
  <c r="O13" i="13"/>
  <c r="N13" i="13"/>
  <c r="M13" i="13"/>
  <c r="I13" i="13"/>
  <c r="IB12" i="13"/>
  <c r="P12" i="13"/>
  <c r="O12" i="13"/>
  <c r="N12" i="13"/>
  <c r="M12" i="13"/>
  <c r="I12" i="13"/>
  <c r="IB11" i="13"/>
  <c r="IB10" i="13"/>
  <c r="IB9" i="13"/>
  <c r="IB8" i="13"/>
  <c r="IB7" i="13"/>
  <c r="IB6" i="13"/>
  <c r="IA6" i="13"/>
  <c r="E6" i="13"/>
  <c r="IB301" i="12"/>
  <c r="IB300" i="12"/>
  <c r="IB299" i="12"/>
  <c r="IB298" i="12"/>
  <c r="IB297" i="12"/>
  <c r="IB296" i="12"/>
  <c r="IB295" i="12"/>
  <c r="IB294" i="12"/>
  <c r="IB293" i="12"/>
  <c r="IB292" i="12"/>
  <c r="IB291" i="12"/>
  <c r="IB290" i="12"/>
  <c r="IB289" i="12"/>
  <c r="IB288" i="12"/>
  <c r="IB287" i="12"/>
  <c r="IB286" i="12"/>
  <c r="IB285" i="12"/>
  <c r="IB284" i="12"/>
  <c r="IB283" i="12"/>
  <c r="IB282" i="12"/>
  <c r="IB281" i="12"/>
  <c r="IB280" i="12"/>
  <c r="IB279" i="12"/>
  <c r="IB278" i="12"/>
  <c r="IB277" i="12"/>
  <c r="IB276" i="12"/>
  <c r="IB275" i="12"/>
  <c r="IB274" i="12"/>
  <c r="IB273" i="12"/>
  <c r="IB272" i="12"/>
  <c r="IB271" i="12"/>
  <c r="IB270" i="12"/>
  <c r="IB269" i="12"/>
  <c r="IB268" i="12"/>
  <c r="IB267" i="12"/>
  <c r="IB266" i="12"/>
  <c r="IB265" i="12"/>
  <c r="IB264" i="12"/>
  <c r="IB263" i="12"/>
  <c r="IB262" i="12"/>
  <c r="IB261" i="12"/>
  <c r="IB260" i="12"/>
  <c r="IB259" i="12"/>
  <c r="IB258" i="12"/>
  <c r="IB257" i="12"/>
  <c r="IB256" i="12"/>
  <c r="IB255" i="12"/>
  <c r="IB254" i="12"/>
  <c r="IB253" i="12"/>
  <c r="IB252" i="12"/>
  <c r="IB251" i="12"/>
  <c r="IB250" i="12"/>
  <c r="IB249" i="12"/>
  <c r="IB248" i="12"/>
  <c r="IB247" i="12"/>
  <c r="IB246" i="12"/>
  <c r="IB245" i="12"/>
  <c r="IB244" i="12"/>
  <c r="IB243" i="12"/>
  <c r="IB242" i="12"/>
  <c r="IB241" i="12"/>
  <c r="IB240" i="12"/>
  <c r="IB239" i="12"/>
  <c r="IB238" i="12"/>
  <c r="IB237" i="12"/>
  <c r="IB236" i="12"/>
  <c r="IB235" i="12"/>
  <c r="IB234" i="12"/>
  <c r="IB233" i="12"/>
  <c r="IB232" i="12"/>
  <c r="IB231" i="12"/>
  <c r="IB230" i="12"/>
  <c r="IB229" i="12"/>
  <c r="IB228" i="12"/>
  <c r="IB227" i="12"/>
  <c r="IB226" i="12"/>
  <c r="IB225" i="12"/>
  <c r="IB224" i="12"/>
  <c r="IB223" i="12"/>
  <c r="IB222" i="12"/>
  <c r="IB221" i="12"/>
  <c r="IB220" i="12"/>
  <c r="IB219" i="12"/>
  <c r="IB218" i="12"/>
  <c r="IB217" i="12"/>
  <c r="IB216" i="12"/>
  <c r="IB215" i="12"/>
  <c r="IB214" i="12"/>
  <c r="IB213" i="12"/>
  <c r="IB212" i="12"/>
  <c r="IB211" i="12"/>
  <c r="IB210" i="12"/>
  <c r="IB209" i="12"/>
  <c r="IB208" i="12"/>
  <c r="IB207" i="12"/>
  <c r="IB206" i="12"/>
  <c r="IB205" i="12"/>
  <c r="IB204" i="12"/>
  <c r="IB203" i="12"/>
  <c r="IB202" i="12"/>
  <c r="IB201" i="12"/>
  <c r="IB200" i="12"/>
  <c r="IB199" i="12"/>
  <c r="IB198" i="12"/>
  <c r="IB197" i="12"/>
  <c r="IB196" i="12"/>
  <c r="IB195" i="12"/>
  <c r="IB194" i="12"/>
  <c r="IB193" i="12"/>
  <c r="IB192" i="12"/>
  <c r="IB191" i="12"/>
  <c r="IB190" i="12"/>
  <c r="IB189" i="12"/>
  <c r="IB188" i="12"/>
  <c r="IB187" i="12"/>
  <c r="IB186" i="12"/>
  <c r="IB185" i="12"/>
  <c r="IB184" i="12"/>
  <c r="IB183" i="12"/>
  <c r="IB182" i="12"/>
  <c r="IB181" i="12"/>
  <c r="IB180" i="12"/>
  <c r="IB179" i="12"/>
  <c r="IB178" i="12"/>
  <c r="IB177" i="12"/>
  <c r="IB176" i="12"/>
  <c r="IB175" i="12"/>
  <c r="IB174" i="12"/>
  <c r="IB173" i="12"/>
  <c r="IB172" i="12"/>
  <c r="IB171" i="12"/>
  <c r="IB170" i="12"/>
  <c r="IB169" i="12"/>
  <c r="IB168" i="12"/>
  <c r="IB167" i="12"/>
  <c r="IB166" i="12"/>
  <c r="IB165" i="12"/>
  <c r="IB164" i="12"/>
  <c r="IB163" i="12"/>
  <c r="IB162" i="12"/>
  <c r="IB161" i="12"/>
  <c r="IB160" i="12"/>
  <c r="IB159" i="12"/>
  <c r="IB158" i="12"/>
  <c r="IB157" i="12"/>
  <c r="IB156" i="12"/>
  <c r="IB155" i="12"/>
  <c r="IB154" i="12"/>
  <c r="IB153" i="12"/>
  <c r="IB152" i="12"/>
  <c r="IB151" i="12"/>
  <c r="IB150" i="12"/>
  <c r="IB149" i="12"/>
  <c r="IB148" i="12"/>
  <c r="IB147" i="12"/>
  <c r="IB146" i="12"/>
  <c r="IB145" i="12"/>
  <c r="IB144" i="12"/>
  <c r="IB143" i="12"/>
  <c r="IB142" i="12"/>
  <c r="IB141" i="12"/>
  <c r="IB140" i="12"/>
  <c r="IB139" i="12"/>
  <c r="IB138" i="12"/>
  <c r="IB137" i="12"/>
  <c r="IB136" i="12"/>
  <c r="IB135" i="12"/>
  <c r="IB134" i="12"/>
  <c r="IB133" i="12"/>
  <c r="IB132" i="12"/>
  <c r="IB131" i="12"/>
  <c r="IB130" i="12"/>
  <c r="IB129" i="12"/>
  <c r="IB128" i="12"/>
  <c r="IB127" i="12"/>
  <c r="IB126" i="12"/>
  <c r="IB125" i="12"/>
  <c r="IB124" i="12"/>
  <c r="IB123" i="12"/>
  <c r="IB122" i="12"/>
  <c r="IB121" i="12"/>
  <c r="IB120" i="12"/>
  <c r="IB119" i="12"/>
  <c r="IB118" i="12"/>
  <c r="IB117" i="12"/>
  <c r="IB116" i="12"/>
  <c r="IB115" i="12"/>
  <c r="IB114" i="12"/>
  <c r="IB113" i="12"/>
  <c r="IB112" i="12"/>
  <c r="IB111" i="12"/>
  <c r="IB110" i="12"/>
  <c r="IB109" i="12"/>
  <c r="IB108" i="12"/>
  <c r="IB107" i="12"/>
  <c r="IB106" i="12"/>
  <c r="IB105" i="12"/>
  <c r="IB104" i="12"/>
  <c r="IB103" i="12"/>
  <c r="IB102" i="12"/>
  <c r="IB101" i="12"/>
  <c r="IB100" i="12"/>
  <c r="IB99" i="12"/>
  <c r="IB98" i="12"/>
  <c r="IB97" i="12"/>
  <c r="IB96" i="12"/>
  <c r="IB95" i="12"/>
  <c r="IB94" i="12"/>
  <c r="IB93" i="12"/>
  <c r="IB92" i="12"/>
  <c r="IB91" i="12"/>
  <c r="IB90" i="12"/>
  <c r="IB89" i="12"/>
  <c r="IB88" i="12"/>
  <c r="IB87" i="12"/>
  <c r="IB86" i="12"/>
  <c r="IB85" i="12"/>
  <c r="IB84" i="12"/>
  <c r="IB83" i="12"/>
  <c r="IB82" i="12"/>
  <c r="IB81" i="12"/>
  <c r="IB80" i="12"/>
  <c r="IB79" i="12"/>
  <c r="IB78" i="12"/>
  <c r="IB77" i="12"/>
  <c r="IB76" i="12"/>
  <c r="IB75" i="12"/>
  <c r="IB74" i="12"/>
  <c r="IB73" i="12"/>
  <c r="IB72" i="12"/>
  <c r="IB71" i="12"/>
  <c r="IB70" i="12"/>
  <c r="IB69" i="12"/>
  <c r="IB68" i="12"/>
  <c r="IB67" i="12"/>
  <c r="IB66" i="12"/>
  <c r="IB65" i="12"/>
  <c r="IB64" i="12"/>
  <c r="IB63" i="12"/>
  <c r="IB62" i="12"/>
  <c r="IB61" i="12"/>
  <c r="IB60" i="12"/>
  <c r="IB59" i="12"/>
  <c r="P59" i="12"/>
  <c r="O59" i="12"/>
  <c r="N59" i="12"/>
  <c r="M59" i="12"/>
  <c r="I59" i="12"/>
  <c r="IB58" i="12"/>
  <c r="P58" i="12"/>
  <c r="O58" i="12"/>
  <c r="N58" i="12"/>
  <c r="M58" i="12"/>
  <c r="I58" i="12"/>
  <c r="IB57" i="12"/>
  <c r="P57" i="12"/>
  <c r="O57" i="12"/>
  <c r="O60" i="12" s="1"/>
  <c r="N57" i="12"/>
  <c r="M57" i="12"/>
  <c r="I57" i="12"/>
  <c r="IB56" i="12"/>
  <c r="IB55" i="12"/>
  <c r="IB54" i="12"/>
  <c r="IB53" i="12"/>
  <c r="P53" i="12"/>
  <c r="O53" i="12"/>
  <c r="N53" i="12"/>
  <c r="M53" i="12"/>
  <c r="I53" i="12"/>
  <c r="IB52" i="12"/>
  <c r="P52" i="12"/>
  <c r="O52" i="12"/>
  <c r="N52" i="12"/>
  <c r="M52" i="12"/>
  <c r="I52" i="12"/>
  <c r="IB51" i="12"/>
  <c r="P51" i="12"/>
  <c r="O51" i="12"/>
  <c r="N51" i="12"/>
  <c r="M51" i="12"/>
  <c r="I51" i="12"/>
  <c r="IB50" i="12"/>
  <c r="P50" i="12"/>
  <c r="O50" i="12"/>
  <c r="N50" i="12"/>
  <c r="M50" i="12"/>
  <c r="I50" i="12"/>
  <c r="IB49" i="12"/>
  <c r="P49" i="12"/>
  <c r="O49" i="12"/>
  <c r="N49" i="12"/>
  <c r="M49" i="12"/>
  <c r="I49" i="12"/>
  <c r="IB48" i="12"/>
  <c r="P48" i="12"/>
  <c r="O48" i="12"/>
  <c r="N48" i="12"/>
  <c r="M48" i="12"/>
  <c r="I48" i="12"/>
  <c r="IB47" i="12"/>
  <c r="P47" i="12"/>
  <c r="O47" i="12"/>
  <c r="N47" i="12"/>
  <c r="M47" i="12"/>
  <c r="I47" i="12"/>
  <c r="IB46" i="12"/>
  <c r="IB45" i="12"/>
  <c r="IB44" i="12"/>
  <c r="IB43" i="12"/>
  <c r="P43" i="12"/>
  <c r="O43" i="12"/>
  <c r="N43" i="12"/>
  <c r="M43" i="12"/>
  <c r="I43" i="12"/>
  <c r="IB42" i="12"/>
  <c r="P42" i="12"/>
  <c r="O42" i="12"/>
  <c r="N42" i="12"/>
  <c r="M42" i="12"/>
  <c r="I42" i="12"/>
  <c r="IB41" i="12"/>
  <c r="P41" i="12"/>
  <c r="O41" i="12"/>
  <c r="N41" i="12"/>
  <c r="M41" i="12"/>
  <c r="I41" i="12"/>
  <c r="IB40" i="12"/>
  <c r="P40" i="12"/>
  <c r="O40" i="12"/>
  <c r="N40" i="12"/>
  <c r="M40" i="12"/>
  <c r="I40" i="12"/>
  <c r="IB39" i="12"/>
  <c r="P39" i="12"/>
  <c r="O39" i="12"/>
  <c r="N39" i="12"/>
  <c r="M39" i="12"/>
  <c r="M44" i="12" s="1"/>
  <c r="I39" i="12"/>
  <c r="IB38" i="12"/>
  <c r="IB37" i="12"/>
  <c r="IB36" i="12"/>
  <c r="IB35" i="12"/>
  <c r="P35" i="12"/>
  <c r="O35" i="12"/>
  <c r="N35" i="12"/>
  <c r="M35" i="12"/>
  <c r="I35" i="12"/>
  <c r="IB34" i="12"/>
  <c r="P34" i="12"/>
  <c r="O34" i="12"/>
  <c r="N34" i="12"/>
  <c r="M34" i="12"/>
  <c r="I34" i="12"/>
  <c r="IB33" i="12"/>
  <c r="P33" i="12"/>
  <c r="O33" i="12"/>
  <c r="N33" i="12"/>
  <c r="M33" i="12"/>
  <c r="I33" i="12"/>
  <c r="IB32" i="12"/>
  <c r="P32" i="12"/>
  <c r="O32" i="12"/>
  <c r="N32" i="12"/>
  <c r="M32" i="12"/>
  <c r="I32" i="12"/>
  <c r="IB31" i="12"/>
  <c r="P31" i="12"/>
  <c r="O31" i="12"/>
  <c r="N31" i="12"/>
  <c r="M31" i="12"/>
  <c r="I31" i="12"/>
  <c r="IB30" i="12"/>
  <c r="P30" i="12"/>
  <c r="O30" i="12"/>
  <c r="N30" i="12"/>
  <c r="M30" i="12"/>
  <c r="I30" i="12"/>
  <c r="IB29" i="12"/>
  <c r="P29" i="12"/>
  <c r="O29" i="12"/>
  <c r="N29" i="12"/>
  <c r="M29" i="12"/>
  <c r="I29" i="12"/>
  <c r="IB28" i="12"/>
  <c r="P28" i="12"/>
  <c r="P36" i="12" s="1"/>
  <c r="O28" i="12"/>
  <c r="N28" i="12"/>
  <c r="M28" i="12"/>
  <c r="I28" i="12"/>
  <c r="IB27" i="12"/>
  <c r="IB26" i="12"/>
  <c r="IB25" i="12"/>
  <c r="IB24" i="12"/>
  <c r="P24" i="12"/>
  <c r="O24" i="12"/>
  <c r="N24" i="12"/>
  <c r="M24" i="12"/>
  <c r="I24" i="12"/>
  <c r="IB23" i="12"/>
  <c r="P23" i="12"/>
  <c r="O23" i="12"/>
  <c r="N23" i="12"/>
  <c r="M23" i="12"/>
  <c r="I23" i="12"/>
  <c r="IB22" i="12"/>
  <c r="P22" i="12"/>
  <c r="O22" i="12"/>
  <c r="N22" i="12"/>
  <c r="M22" i="12"/>
  <c r="M25" i="12" s="1"/>
  <c r="I22" i="12"/>
  <c r="IB21" i="12"/>
  <c r="IB20" i="12"/>
  <c r="IB19" i="12"/>
  <c r="IB18" i="12"/>
  <c r="P18" i="12"/>
  <c r="O18" i="12"/>
  <c r="N18" i="12"/>
  <c r="M18" i="12"/>
  <c r="I18" i="12"/>
  <c r="IB17" i="12"/>
  <c r="P17" i="12"/>
  <c r="O17" i="12"/>
  <c r="N17" i="12"/>
  <c r="M17" i="12"/>
  <c r="I17" i="12"/>
  <c r="IB16" i="12"/>
  <c r="P16" i="12"/>
  <c r="O16" i="12"/>
  <c r="N16" i="12"/>
  <c r="M16" i="12"/>
  <c r="I16" i="12"/>
  <c r="IB15" i="12"/>
  <c r="P15" i="12"/>
  <c r="O15" i="12"/>
  <c r="N15" i="12"/>
  <c r="M15" i="12"/>
  <c r="I15" i="12"/>
  <c r="IB14" i="12"/>
  <c r="P14" i="12"/>
  <c r="O14" i="12"/>
  <c r="N14" i="12"/>
  <c r="M14" i="12"/>
  <c r="I14" i="12"/>
  <c r="IB13" i="12"/>
  <c r="P13" i="12"/>
  <c r="O13" i="12"/>
  <c r="N13" i="12"/>
  <c r="M13" i="12"/>
  <c r="I13" i="12"/>
  <c r="IB12" i="12"/>
  <c r="P12" i="12"/>
  <c r="O12" i="12"/>
  <c r="N12" i="12"/>
  <c r="M12" i="12"/>
  <c r="I12" i="12"/>
  <c r="IB11" i="12"/>
  <c r="IB10" i="12"/>
  <c r="IB9" i="12"/>
  <c r="IB8" i="12"/>
  <c r="IB7" i="12"/>
  <c r="IB6" i="12"/>
  <c r="IA6" i="12"/>
  <c r="E6" i="12"/>
  <c r="IB301" i="11"/>
  <c r="IB300" i="11"/>
  <c r="IB299" i="11"/>
  <c r="IB298" i="11"/>
  <c r="IB297" i="11"/>
  <c r="IB296" i="11"/>
  <c r="IB295" i="11"/>
  <c r="IB294" i="11"/>
  <c r="IB293" i="11"/>
  <c r="IB292" i="11"/>
  <c r="IB291" i="11"/>
  <c r="IB290" i="11"/>
  <c r="IB289" i="11"/>
  <c r="IB288" i="11"/>
  <c r="IB287" i="11"/>
  <c r="IB286" i="11"/>
  <c r="IB285" i="11"/>
  <c r="IB284" i="11"/>
  <c r="IB283" i="11"/>
  <c r="IB282" i="11"/>
  <c r="IB281" i="11"/>
  <c r="IB280" i="11"/>
  <c r="IB279" i="11"/>
  <c r="IB278" i="11"/>
  <c r="IB277" i="11"/>
  <c r="IB276" i="11"/>
  <c r="IB275" i="11"/>
  <c r="IB274" i="11"/>
  <c r="IB273" i="11"/>
  <c r="IB272" i="11"/>
  <c r="IB271" i="11"/>
  <c r="IB270" i="11"/>
  <c r="IB269" i="11"/>
  <c r="IB268" i="11"/>
  <c r="IB267" i="11"/>
  <c r="IB266" i="11"/>
  <c r="IB265" i="11"/>
  <c r="IB264" i="11"/>
  <c r="IB263" i="11"/>
  <c r="IB262" i="11"/>
  <c r="IB261" i="11"/>
  <c r="IB260" i="11"/>
  <c r="IB259" i="11"/>
  <c r="IB258" i="11"/>
  <c r="IB257" i="11"/>
  <c r="IB256" i="11"/>
  <c r="IB255" i="11"/>
  <c r="IB254" i="11"/>
  <c r="IB253" i="11"/>
  <c r="IB252" i="11"/>
  <c r="IB251" i="11"/>
  <c r="IB250" i="11"/>
  <c r="IB249" i="11"/>
  <c r="IB248" i="11"/>
  <c r="IB247" i="11"/>
  <c r="IB246" i="11"/>
  <c r="IB245" i="11"/>
  <c r="IB244" i="11"/>
  <c r="IB243" i="11"/>
  <c r="IB242" i="11"/>
  <c r="IB241" i="11"/>
  <c r="IB240" i="11"/>
  <c r="IB239" i="11"/>
  <c r="IB238" i="11"/>
  <c r="IB237" i="11"/>
  <c r="IB236" i="11"/>
  <c r="IB235" i="11"/>
  <c r="IB234" i="11"/>
  <c r="IB233" i="11"/>
  <c r="IB232" i="11"/>
  <c r="IB231" i="11"/>
  <c r="IB230" i="11"/>
  <c r="IB229" i="11"/>
  <c r="IB228" i="11"/>
  <c r="IB227" i="11"/>
  <c r="IB226" i="11"/>
  <c r="IB225" i="11"/>
  <c r="IB224" i="11"/>
  <c r="IB223" i="11"/>
  <c r="IB222" i="11"/>
  <c r="IB221" i="11"/>
  <c r="IB220" i="11"/>
  <c r="IB219" i="11"/>
  <c r="IB218" i="11"/>
  <c r="IB217" i="11"/>
  <c r="IB216" i="11"/>
  <c r="IB215" i="11"/>
  <c r="IB214" i="11"/>
  <c r="IB213" i="11"/>
  <c r="IB212" i="11"/>
  <c r="IB211" i="11"/>
  <c r="IB210" i="11"/>
  <c r="IB209" i="11"/>
  <c r="IB208" i="11"/>
  <c r="IB207" i="11"/>
  <c r="IB206" i="11"/>
  <c r="IB205" i="11"/>
  <c r="IB204" i="11"/>
  <c r="IB203" i="11"/>
  <c r="IB202" i="11"/>
  <c r="IB201" i="11"/>
  <c r="IB200" i="11"/>
  <c r="IB199" i="11"/>
  <c r="IB198" i="11"/>
  <c r="IB197" i="11"/>
  <c r="IB196" i="11"/>
  <c r="IB195" i="11"/>
  <c r="IB194" i="11"/>
  <c r="IB193" i="11"/>
  <c r="IB192" i="11"/>
  <c r="IB191" i="11"/>
  <c r="IB190" i="11"/>
  <c r="IB189" i="11"/>
  <c r="IB188" i="11"/>
  <c r="IB187" i="11"/>
  <c r="IB186" i="11"/>
  <c r="IB185" i="11"/>
  <c r="IB184" i="11"/>
  <c r="IB183" i="11"/>
  <c r="IB182" i="11"/>
  <c r="IB181" i="11"/>
  <c r="IB180" i="11"/>
  <c r="IB179" i="11"/>
  <c r="IB178" i="11"/>
  <c r="IB177" i="11"/>
  <c r="IB176" i="11"/>
  <c r="IB175" i="11"/>
  <c r="IB174" i="11"/>
  <c r="IB173" i="11"/>
  <c r="IB172" i="11"/>
  <c r="IB171" i="11"/>
  <c r="IB170" i="11"/>
  <c r="IB169" i="11"/>
  <c r="IB168" i="11"/>
  <c r="IB167" i="11"/>
  <c r="IB166" i="11"/>
  <c r="IB165" i="11"/>
  <c r="IB164" i="11"/>
  <c r="IB163" i="11"/>
  <c r="IB162" i="11"/>
  <c r="IB161" i="11"/>
  <c r="IB160" i="11"/>
  <c r="IB159" i="11"/>
  <c r="IB158" i="11"/>
  <c r="IB157" i="11"/>
  <c r="IB156" i="11"/>
  <c r="IB155" i="11"/>
  <c r="IB154" i="11"/>
  <c r="IB153" i="11"/>
  <c r="IB152" i="11"/>
  <c r="IB151" i="11"/>
  <c r="IB150" i="11"/>
  <c r="IB149" i="11"/>
  <c r="IB148" i="11"/>
  <c r="IB147" i="11"/>
  <c r="IB146" i="11"/>
  <c r="IB145" i="11"/>
  <c r="IB144" i="11"/>
  <c r="IB143" i="11"/>
  <c r="IB142" i="11"/>
  <c r="IB141" i="11"/>
  <c r="IB140" i="11"/>
  <c r="IB139" i="11"/>
  <c r="IB138" i="11"/>
  <c r="IB137" i="11"/>
  <c r="IB136" i="11"/>
  <c r="IB135" i="11"/>
  <c r="IB134" i="11"/>
  <c r="IB133" i="11"/>
  <c r="IB132" i="11"/>
  <c r="IB131" i="11"/>
  <c r="IB130" i="11"/>
  <c r="IB129" i="11"/>
  <c r="IB128" i="11"/>
  <c r="IB127" i="11"/>
  <c r="IB126" i="11"/>
  <c r="IB125" i="11"/>
  <c r="IB124" i="11"/>
  <c r="IB123" i="11"/>
  <c r="IB122" i="11"/>
  <c r="IB121" i="11"/>
  <c r="IB120" i="11"/>
  <c r="IB119" i="11"/>
  <c r="IB118" i="11"/>
  <c r="IB117" i="11"/>
  <c r="IB116" i="11"/>
  <c r="IB115" i="11"/>
  <c r="IB114" i="11"/>
  <c r="IB113" i="11"/>
  <c r="IB112" i="11"/>
  <c r="IB111" i="11"/>
  <c r="IB110" i="11"/>
  <c r="IB109" i="11"/>
  <c r="IB108" i="11"/>
  <c r="IB107" i="11"/>
  <c r="IB106" i="11"/>
  <c r="IB105" i="11"/>
  <c r="IB104" i="11"/>
  <c r="IB103" i="11"/>
  <c r="IB102" i="11"/>
  <c r="IB101" i="11"/>
  <c r="IB100" i="11"/>
  <c r="IB99" i="11"/>
  <c r="IB98" i="11"/>
  <c r="IB97" i="11"/>
  <c r="IB96" i="11"/>
  <c r="IB95" i="11"/>
  <c r="IB94" i="11"/>
  <c r="IB93" i="11"/>
  <c r="IB92" i="11"/>
  <c r="IB91" i="11"/>
  <c r="IB90" i="11"/>
  <c r="IB89" i="11"/>
  <c r="IB88" i="11"/>
  <c r="IB87" i="11"/>
  <c r="IB86" i="11"/>
  <c r="IB85" i="11"/>
  <c r="IB84" i="11"/>
  <c r="IB83" i="11"/>
  <c r="IB82" i="11"/>
  <c r="IB81" i="11"/>
  <c r="IB80" i="11"/>
  <c r="IB79" i="11"/>
  <c r="IB78" i="11"/>
  <c r="IB77" i="11"/>
  <c r="IB76" i="11"/>
  <c r="IB75" i="11"/>
  <c r="IB74" i="11"/>
  <c r="IB73" i="11"/>
  <c r="IB72" i="11"/>
  <c r="IB71" i="11"/>
  <c r="IB70" i="11"/>
  <c r="IB69" i="11"/>
  <c r="IB68" i="11"/>
  <c r="IB67" i="11"/>
  <c r="IB66" i="11"/>
  <c r="IB65" i="11"/>
  <c r="IB64" i="11"/>
  <c r="IB63" i="11"/>
  <c r="IB62" i="11"/>
  <c r="IB61" i="11"/>
  <c r="IB60" i="11"/>
  <c r="IB59" i="11"/>
  <c r="P59" i="11"/>
  <c r="O59" i="11"/>
  <c r="N59" i="11"/>
  <c r="M59" i="11"/>
  <c r="I59" i="11"/>
  <c r="IB58" i="11"/>
  <c r="P58" i="11"/>
  <c r="O58" i="11"/>
  <c r="N58" i="11"/>
  <c r="M58" i="11"/>
  <c r="I58" i="11"/>
  <c r="IB57" i="11"/>
  <c r="P57" i="11"/>
  <c r="O57" i="11"/>
  <c r="N57" i="11"/>
  <c r="M57" i="11"/>
  <c r="I57" i="11"/>
  <c r="IB56" i="11"/>
  <c r="IB55" i="11"/>
  <c r="IB54" i="11"/>
  <c r="IB53" i="11"/>
  <c r="P53" i="11"/>
  <c r="O53" i="11"/>
  <c r="N53" i="11"/>
  <c r="M53" i="11"/>
  <c r="I53" i="11"/>
  <c r="IB52" i="11"/>
  <c r="P52" i="11"/>
  <c r="O52" i="11"/>
  <c r="N52" i="11"/>
  <c r="M52" i="11"/>
  <c r="I52" i="11"/>
  <c r="IB51" i="11"/>
  <c r="P51" i="11"/>
  <c r="O51" i="11"/>
  <c r="N51" i="11"/>
  <c r="M51" i="11"/>
  <c r="I51" i="11"/>
  <c r="IB50" i="11"/>
  <c r="P50" i="11"/>
  <c r="O50" i="11"/>
  <c r="N50" i="11"/>
  <c r="M50" i="11"/>
  <c r="I50" i="11"/>
  <c r="IB49" i="11"/>
  <c r="P49" i="11"/>
  <c r="O49" i="11"/>
  <c r="N49" i="11"/>
  <c r="M49" i="11"/>
  <c r="I49" i="11"/>
  <c r="IB48" i="11"/>
  <c r="P48" i="11"/>
  <c r="O48" i="11"/>
  <c r="N48" i="11"/>
  <c r="M48" i="11"/>
  <c r="I48" i="11"/>
  <c r="IB47" i="11"/>
  <c r="P47" i="11"/>
  <c r="O47" i="11"/>
  <c r="N47" i="11"/>
  <c r="M47" i="11"/>
  <c r="I47" i="11"/>
  <c r="IB46" i="11"/>
  <c r="IB45" i="11"/>
  <c r="IB44" i="11"/>
  <c r="IB43" i="11"/>
  <c r="P43" i="11"/>
  <c r="O43" i="11"/>
  <c r="N43" i="11"/>
  <c r="M43" i="11"/>
  <c r="I43" i="11"/>
  <c r="IB42" i="11"/>
  <c r="P42" i="11"/>
  <c r="O42" i="11"/>
  <c r="N42" i="11"/>
  <c r="M42" i="11"/>
  <c r="I42" i="11"/>
  <c r="IB41" i="11"/>
  <c r="P41" i="11"/>
  <c r="O41" i="11"/>
  <c r="N41" i="11"/>
  <c r="M41" i="11"/>
  <c r="I41" i="11"/>
  <c r="IB40" i="11"/>
  <c r="P40" i="11"/>
  <c r="O40" i="11"/>
  <c r="N40" i="11"/>
  <c r="M40" i="11"/>
  <c r="I40" i="11"/>
  <c r="IB39" i="11"/>
  <c r="P39" i="11"/>
  <c r="O39" i="11"/>
  <c r="N39" i="11"/>
  <c r="M39" i="11"/>
  <c r="I39" i="11"/>
  <c r="IB38" i="11"/>
  <c r="IB37" i="11"/>
  <c r="IB36" i="11"/>
  <c r="IB35" i="11"/>
  <c r="P35" i="11"/>
  <c r="O35" i="11"/>
  <c r="N35" i="11"/>
  <c r="M35" i="11"/>
  <c r="I35" i="11"/>
  <c r="IB34" i="11"/>
  <c r="P34" i="11"/>
  <c r="O34" i="11"/>
  <c r="N34" i="11"/>
  <c r="M34" i="11"/>
  <c r="I34" i="11"/>
  <c r="IB33" i="11"/>
  <c r="P33" i="11"/>
  <c r="O33" i="11"/>
  <c r="N33" i="11"/>
  <c r="M33" i="11"/>
  <c r="I33" i="11"/>
  <c r="IB32" i="11"/>
  <c r="P32" i="11"/>
  <c r="O32" i="11"/>
  <c r="N32" i="11"/>
  <c r="M32" i="11"/>
  <c r="I32" i="11"/>
  <c r="IB31" i="11"/>
  <c r="P31" i="11"/>
  <c r="O31" i="11"/>
  <c r="N31" i="11"/>
  <c r="M31" i="11"/>
  <c r="I31" i="11"/>
  <c r="IB30" i="11"/>
  <c r="P30" i="11"/>
  <c r="O30" i="11"/>
  <c r="N30" i="11"/>
  <c r="M30" i="11"/>
  <c r="I30" i="11"/>
  <c r="IB29" i="11"/>
  <c r="P29" i="11"/>
  <c r="O29" i="11"/>
  <c r="N29" i="11"/>
  <c r="M29" i="11"/>
  <c r="I29" i="11"/>
  <c r="IB28" i="11"/>
  <c r="P28" i="11"/>
  <c r="O28" i="11"/>
  <c r="N28" i="11"/>
  <c r="M28" i="11"/>
  <c r="I28" i="11"/>
  <c r="IB27" i="11"/>
  <c r="IB26" i="11"/>
  <c r="IB25" i="11"/>
  <c r="IB24" i="11"/>
  <c r="P24" i="11"/>
  <c r="O24" i="11"/>
  <c r="N24" i="11"/>
  <c r="M24" i="11"/>
  <c r="I24" i="11"/>
  <c r="IB23" i="11"/>
  <c r="P23" i="11"/>
  <c r="O23" i="11"/>
  <c r="N23" i="11"/>
  <c r="M23" i="11"/>
  <c r="I23" i="11"/>
  <c r="IB22" i="11"/>
  <c r="P22" i="11"/>
  <c r="O22" i="11"/>
  <c r="N22" i="11"/>
  <c r="M22" i="11"/>
  <c r="I22" i="11"/>
  <c r="IB21" i="11"/>
  <c r="IB20" i="11"/>
  <c r="IB19" i="11"/>
  <c r="IB18" i="11"/>
  <c r="P18" i="11"/>
  <c r="O18" i="11"/>
  <c r="N18" i="11"/>
  <c r="M18" i="11"/>
  <c r="I18" i="11"/>
  <c r="IB17" i="11"/>
  <c r="P17" i="11"/>
  <c r="O17" i="11"/>
  <c r="N17" i="11"/>
  <c r="M17" i="11"/>
  <c r="I17" i="11"/>
  <c r="IB16" i="11"/>
  <c r="P16" i="11"/>
  <c r="O16" i="11"/>
  <c r="N16" i="11"/>
  <c r="M16" i="11"/>
  <c r="I16" i="11"/>
  <c r="IB15" i="11"/>
  <c r="P15" i="11"/>
  <c r="O15" i="11"/>
  <c r="N15" i="11"/>
  <c r="M15" i="11"/>
  <c r="I15" i="11"/>
  <c r="IB14" i="11"/>
  <c r="P14" i="11"/>
  <c r="O14" i="11"/>
  <c r="N14" i="11"/>
  <c r="M14" i="11"/>
  <c r="I14" i="11"/>
  <c r="IB13" i="11"/>
  <c r="P13" i="11"/>
  <c r="O13" i="11"/>
  <c r="N13" i="11"/>
  <c r="M13" i="11"/>
  <c r="I13" i="11"/>
  <c r="IB12" i="11"/>
  <c r="P12" i="11"/>
  <c r="O12" i="11"/>
  <c r="N12" i="11"/>
  <c r="M12" i="11"/>
  <c r="I12" i="11"/>
  <c r="IB11" i="11"/>
  <c r="IB10" i="11"/>
  <c r="IB9" i="11"/>
  <c r="IB8" i="11"/>
  <c r="IB7" i="11"/>
  <c r="IB6" i="11"/>
  <c r="IA6" i="11"/>
  <c r="E6" i="11"/>
  <c r="IB301" i="10"/>
  <c r="IB300" i="10"/>
  <c r="IB299" i="10"/>
  <c r="IB298" i="10"/>
  <c r="IB297" i="10"/>
  <c r="IB296" i="10"/>
  <c r="IB295" i="10"/>
  <c r="IB294" i="10"/>
  <c r="IB293" i="10"/>
  <c r="IB292" i="10"/>
  <c r="IB291" i="10"/>
  <c r="IB290" i="10"/>
  <c r="IB289" i="10"/>
  <c r="IB288" i="10"/>
  <c r="IB287" i="10"/>
  <c r="IB286" i="10"/>
  <c r="IB285" i="10"/>
  <c r="IB284" i="10"/>
  <c r="IB283" i="10"/>
  <c r="IB282" i="10"/>
  <c r="IB281" i="10"/>
  <c r="IB280" i="10"/>
  <c r="IB279" i="10"/>
  <c r="IB278" i="10"/>
  <c r="IB277" i="10"/>
  <c r="IB276" i="10"/>
  <c r="IB275" i="10"/>
  <c r="IB274" i="10"/>
  <c r="IB273" i="10"/>
  <c r="IB272" i="10"/>
  <c r="IB271" i="10"/>
  <c r="IB270" i="10"/>
  <c r="IB269" i="10"/>
  <c r="IB268" i="10"/>
  <c r="IB267" i="10"/>
  <c r="IB266" i="10"/>
  <c r="IB265" i="10"/>
  <c r="IB264" i="10"/>
  <c r="IB263" i="10"/>
  <c r="IB262" i="10"/>
  <c r="IB261" i="10"/>
  <c r="IB260" i="10"/>
  <c r="IB259" i="10"/>
  <c r="IB258" i="10"/>
  <c r="IB257" i="10"/>
  <c r="IB256" i="10"/>
  <c r="IB255" i="10"/>
  <c r="IB254" i="10"/>
  <c r="IB253" i="10"/>
  <c r="IB252" i="10"/>
  <c r="IB251" i="10"/>
  <c r="IB250" i="10"/>
  <c r="IB249" i="10"/>
  <c r="IB248" i="10"/>
  <c r="IB247" i="10"/>
  <c r="IB246" i="10"/>
  <c r="IB245" i="10"/>
  <c r="IB244" i="10"/>
  <c r="IB243" i="10"/>
  <c r="IB242" i="10"/>
  <c r="IB241" i="10"/>
  <c r="IB240" i="10"/>
  <c r="IB239" i="10"/>
  <c r="IB238" i="10"/>
  <c r="IB237" i="10"/>
  <c r="IB236" i="10"/>
  <c r="IB235" i="10"/>
  <c r="IB234" i="10"/>
  <c r="IB233" i="10"/>
  <c r="IB232" i="10"/>
  <c r="IB231" i="10"/>
  <c r="IB230" i="10"/>
  <c r="IB229" i="10"/>
  <c r="IB228" i="10"/>
  <c r="IB227" i="10"/>
  <c r="IB226" i="10"/>
  <c r="IB225" i="10"/>
  <c r="IB224" i="10"/>
  <c r="IB223" i="10"/>
  <c r="IB222" i="10"/>
  <c r="IB221" i="10"/>
  <c r="IB220" i="10"/>
  <c r="IB219" i="10"/>
  <c r="IB218" i="10"/>
  <c r="IB217" i="10"/>
  <c r="IB216" i="10"/>
  <c r="IB215" i="10"/>
  <c r="IB214" i="10"/>
  <c r="IB213" i="10"/>
  <c r="IB212" i="10"/>
  <c r="IB211" i="10"/>
  <c r="IB210" i="10"/>
  <c r="IB209" i="10"/>
  <c r="IB208" i="10"/>
  <c r="IB207" i="10"/>
  <c r="IB206" i="10"/>
  <c r="IB205" i="10"/>
  <c r="IB204" i="10"/>
  <c r="IB203" i="10"/>
  <c r="IB202" i="10"/>
  <c r="IB201" i="10"/>
  <c r="IB200" i="10"/>
  <c r="IB199" i="10"/>
  <c r="IB198" i="10"/>
  <c r="IB197" i="10"/>
  <c r="IB196" i="10"/>
  <c r="IB195" i="10"/>
  <c r="IB194" i="10"/>
  <c r="IB193" i="10"/>
  <c r="IB192" i="10"/>
  <c r="IB191" i="10"/>
  <c r="IB190" i="10"/>
  <c r="IB189" i="10"/>
  <c r="IB188" i="10"/>
  <c r="IB187" i="10"/>
  <c r="IB186" i="10"/>
  <c r="IB185" i="10"/>
  <c r="IB184" i="10"/>
  <c r="IB183" i="10"/>
  <c r="IB182" i="10"/>
  <c r="IB181" i="10"/>
  <c r="IB180" i="10"/>
  <c r="IB179" i="10"/>
  <c r="IB178" i="10"/>
  <c r="IB177" i="10"/>
  <c r="IB176" i="10"/>
  <c r="IB175" i="10"/>
  <c r="IB174" i="10"/>
  <c r="IB173" i="10"/>
  <c r="IB172" i="10"/>
  <c r="IB171" i="10"/>
  <c r="IB170" i="10"/>
  <c r="IB169" i="10"/>
  <c r="IB168" i="10"/>
  <c r="IB167" i="10"/>
  <c r="IB166" i="10"/>
  <c r="IB165" i="10"/>
  <c r="IB164" i="10"/>
  <c r="IB163" i="10"/>
  <c r="IB162" i="10"/>
  <c r="IB161" i="10"/>
  <c r="IB160" i="10"/>
  <c r="IB159" i="10"/>
  <c r="IB158" i="10"/>
  <c r="IB157" i="10"/>
  <c r="IB156" i="10"/>
  <c r="IB155" i="10"/>
  <c r="IB154" i="10"/>
  <c r="IB153" i="10"/>
  <c r="IB152" i="10"/>
  <c r="IB151" i="10"/>
  <c r="IB150" i="10"/>
  <c r="IB149" i="10"/>
  <c r="IB148" i="10"/>
  <c r="IB147" i="10"/>
  <c r="IB146" i="10"/>
  <c r="IB145" i="10"/>
  <c r="IB144" i="10"/>
  <c r="IB143" i="10"/>
  <c r="IB142" i="10"/>
  <c r="IB141" i="10"/>
  <c r="IB140" i="10"/>
  <c r="IB139" i="10"/>
  <c r="IB138" i="10"/>
  <c r="IB137" i="10"/>
  <c r="IB136" i="10"/>
  <c r="IB135" i="10"/>
  <c r="IB134" i="10"/>
  <c r="IB133" i="10"/>
  <c r="IB132" i="10"/>
  <c r="IB131" i="10"/>
  <c r="IB130" i="10"/>
  <c r="IB129" i="10"/>
  <c r="IB128" i="10"/>
  <c r="IB127" i="10"/>
  <c r="IB126" i="10"/>
  <c r="IB125" i="10"/>
  <c r="IB124" i="10"/>
  <c r="IB123" i="10"/>
  <c r="IB122" i="10"/>
  <c r="IB121" i="10"/>
  <c r="IB120" i="10"/>
  <c r="IB119" i="10"/>
  <c r="IB118" i="10"/>
  <c r="IB117" i="10"/>
  <c r="IB116" i="10"/>
  <c r="IB115" i="10"/>
  <c r="IB114" i="10"/>
  <c r="IB113" i="10"/>
  <c r="IB112" i="10"/>
  <c r="IB111" i="10"/>
  <c r="IB110" i="10"/>
  <c r="IB109" i="10"/>
  <c r="IB108" i="10"/>
  <c r="IB107" i="10"/>
  <c r="IB106" i="10"/>
  <c r="IB105" i="10"/>
  <c r="IB104" i="10"/>
  <c r="IB103" i="10"/>
  <c r="IB102" i="10"/>
  <c r="IB101" i="10"/>
  <c r="IB100" i="10"/>
  <c r="IB99" i="10"/>
  <c r="IB98" i="10"/>
  <c r="IB97" i="10"/>
  <c r="IB96" i="10"/>
  <c r="IB95" i="10"/>
  <c r="IB94" i="10"/>
  <c r="IB93" i="10"/>
  <c r="IB92" i="10"/>
  <c r="IB91" i="10"/>
  <c r="IB90" i="10"/>
  <c r="IB89" i="10"/>
  <c r="IB88" i="10"/>
  <c r="IB87" i="10"/>
  <c r="IB86" i="10"/>
  <c r="IB85" i="10"/>
  <c r="IB84" i="10"/>
  <c r="IB83" i="10"/>
  <c r="IB82" i="10"/>
  <c r="IB81" i="10"/>
  <c r="IB80" i="10"/>
  <c r="IB79" i="10"/>
  <c r="IB78" i="10"/>
  <c r="IB77" i="10"/>
  <c r="IB76" i="10"/>
  <c r="IB75" i="10"/>
  <c r="IB74" i="10"/>
  <c r="IB73" i="10"/>
  <c r="IB72" i="10"/>
  <c r="IB71" i="10"/>
  <c r="IB70" i="10"/>
  <c r="IB69" i="10"/>
  <c r="IB68" i="10"/>
  <c r="IB67" i="10"/>
  <c r="IB66" i="10"/>
  <c r="IB65" i="10"/>
  <c r="IB64" i="10"/>
  <c r="IB63" i="10"/>
  <c r="IB62" i="10"/>
  <c r="IB61" i="10"/>
  <c r="IB60" i="10"/>
  <c r="IB59" i="10"/>
  <c r="P59" i="10"/>
  <c r="O59" i="10"/>
  <c r="N59" i="10"/>
  <c r="M59" i="10"/>
  <c r="I59" i="10"/>
  <c r="IB58" i="10"/>
  <c r="P58" i="10"/>
  <c r="O58" i="10"/>
  <c r="N58" i="10"/>
  <c r="M58" i="10"/>
  <c r="I58" i="10"/>
  <c r="IB57" i="10"/>
  <c r="P57" i="10"/>
  <c r="O57" i="10"/>
  <c r="N57" i="10"/>
  <c r="M57" i="10"/>
  <c r="M60" i="10" s="1"/>
  <c r="I57" i="10"/>
  <c r="IB56" i="10"/>
  <c r="IB55" i="10"/>
  <c r="IB54" i="10"/>
  <c r="IB53" i="10"/>
  <c r="P53" i="10"/>
  <c r="O53" i="10"/>
  <c r="N53" i="10"/>
  <c r="M53" i="10"/>
  <c r="I53" i="10"/>
  <c r="IB52" i="10"/>
  <c r="P52" i="10"/>
  <c r="O52" i="10"/>
  <c r="N52" i="10"/>
  <c r="M52" i="10"/>
  <c r="I52" i="10"/>
  <c r="IB51" i="10"/>
  <c r="P51" i="10"/>
  <c r="O51" i="10"/>
  <c r="N51" i="10"/>
  <c r="M51" i="10"/>
  <c r="I51" i="10"/>
  <c r="IB50" i="10"/>
  <c r="P50" i="10"/>
  <c r="O50" i="10"/>
  <c r="N50" i="10"/>
  <c r="M50" i="10"/>
  <c r="I50" i="10"/>
  <c r="IB49" i="10"/>
  <c r="P49" i="10"/>
  <c r="O49" i="10"/>
  <c r="N49" i="10"/>
  <c r="M49" i="10"/>
  <c r="I49" i="10"/>
  <c r="IB48" i="10"/>
  <c r="P48" i="10"/>
  <c r="O48" i="10"/>
  <c r="N48" i="10"/>
  <c r="M48" i="10"/>
  <c r="I48" i="10"/>
  <c r="IB47" i="10"/>
  <c r="P47" i="10"/>
  <c r="O47" i="10"/>
  <c r="N47" i="10"/>
  <c r="M47" i="10"/>
  <c r="I47" i="10"/>
  <c r="IB46" i="10"/>
  <c r="IB45" i="10"/>
  <c r="IB44" i="10"/>
  <c r="IB43" i="10"/>
  <c r="P43" i="10"/>
  <c r="O43" i="10"/>
  <c r="N43" i="10"/>
  <c r="M43" i="10"/>
  <c r="I43" i="10"/>
  <c r="IB42" i="10"/>
  <c r="P42" i="10"/>
  <c r="O42" i="10"/>
  <c r="N42" i="10"/>
  <c r="M42" i="10"/>
  <c r="I42" i="10"/>
  <c r="IB41" i="10"/>
  <c r="P41" i="10"/>
  <c r="O41" i="10"/>
  <c r="N41" i="10"/>
  <c r="M41" i="10"/>
  <c r="I41" i="10"/>
  <c r="IB40" i="10"/>
  <c r="P40" i="10"/>
  <c r="O40" i="10"/>
  <c r="N40" i="10"/>
  <c r="M40" i="10"/>
  <c r="I40" i="10"/>
  <c r="IB39" i="10"/>
  <c r="P39" i="10"/>
  <c r="O39" i="10"/>
  <c r="N39" i="10"/>
  <c r="M39" i="10"/>
  <c r="I39" i="10"/>
  <c r="IB38" i="10"/>
  <c r="IB37" i="10"/>
  <c r="IB36" i="10"/>
  <c r="IB35" i="10"/>
  <c r="P35" i="10"/>
  <c r="O35" i="10"/>
  <c r="N35" i="10"/>
  <c r="M35" i="10"/>
  <c r="I35" i="10"/>
  <c r="IB34" i="10"/>
  <c r="P34" i="10"/>
  <c r="O34" i="10"/>
  <c r="N34" i="10"/>
  <c r="M34" i="10"/>
  <c r="I34" i="10"/>
  <c r="IB33" i="10"/>
  <c r="P33" i="10"/>
  <c r="O33" i="10"/>
  <c r="N33" i="10"/>
  <c r="M33" i="10"/>
  <c r="I33" i="10"/>
  <c r="IB32" i="10"/>
  <c r="P32" i="10"/>
  <c r="O32" i="10"/>
  <c r="N32" i="10"/>
  <c r="M32" i="10"/>
  <c r="I32" i="10"/>
  <c r="IB31" i="10"/>
  <c r="P31" i="10"/>
  <c r="O31" i="10"/>
  <c r="N31" i="10"/>
  <c r="M31" i="10"/>
  <c r="I31" i="10"/>
  <c r="IB30" i="10"/>
  <c r="P30" i="10"/>
  <c r="O30" i="10"/>
  <c r="N30" i="10"/>
  <c r="M30" i="10"/>
  <c r="I30" i="10"/>
  <c r="IB29" i="10"/>
  <c r="P29" i="10"/>
  <c r="O29" i="10"/>
  <c r="N29" i="10"/>
  <c r="M29" i="10"/>
  <c r="I29" i="10"/>
  <c r="IB28" i="10"/>
  <c r="P28" i="10"/>
  <c r="O28" i="10"/>
  <c r="N28" i="10"/>
  <c r="N36" i="10" s="1"/>
  <c r="M28" i="10"/>
  <c r="I28" i="10"/>
  <c r="IB27" i="10"/>
  <c r="IB26" i="10"/>
  <c r="IB25" i="10"/>
  <c r="IB24" i="10"/>
  <c r="P24" i="10"/>
  <c r="O24" i="10"/>
  <c r="N24" i="10"/>
  <c r="M24" i="10"/>
  <c r="I24" i="10"/>
  <c r="IB23" i="10"/>
  <c r="P23" i="10"/>
  <c r="O23" i="10"/>
  <c r="N23" i="10"/>
  <c r="M23" i="10"/>
  <c r="I23" i="10"/>
  <c r="IB22" i="10"/>
  <c r="P22" i="10"/>
  <c r="O22" i="10"/>
  <c r="O25" i="10" s="1"/>
  <c r="N22" i="10"/>
  <c r="M22" i="10"/>
  <c r="I22" i="10"/>
  <c r="IB21" i="10"/>
  <c r="IB20" i="10"/>
  <c r="IB19" i="10"/>
  <c r="IB18" i="10"/>
  <c r="P18" i="10"/>
  <c r="O18" i="10"/>
  <c r="N18" i="10"/>
  <c r="M18" i="10"/>
  <c r="I18" i="10"/>
  <c r="IB17" i="10"/>
  <c r="P17" i="10"/>
  <c r="O17" i="10"/>
  <c r="N17" i="10"/>
  <c r="M17" i="10"/>
  <c r="I17" i="10"/>
  <c r="IB16" i="10"/>
  <c r="P16" i="10"/>
  <c r="O16" i="10"/>
  <c r="N16" i="10"/>
  <c r="M16" i="10"/>
  <c r="I16" i="10"/>
  <c r="IB15" i="10"/>
  <c r="P15" i="10"/>
  <c r="O15" i="10"/>
  <c r="N15" i="10"/>
  <c r="M15" i="10"/>
  <c r="I15" i="10"/>
  <c r="IB14" i="10"/>
  <c r="P14" i="10"/>
  <c r="O14" i="10"/>
  <c r="N14" i="10"/>
  <c r="M14" i="10"/>
  <c r="I14" i="10"/>
  <c r="IB13" i="10"/>
  <c r="P13" i="10"/>
  <c r="O13" i="10"/>
  <c r="N13" i="10"/>
  <c r="M13" i="10"/>
  <c r="I13" i="10"/>
  <c r="IB12" i="10"/>
  <c r="P12" i="10"/>
  <c r="O12" i="10"/>
  <c r="N12" i="10"/>
  <c r="M12" i="10"/>
  <c r="I12" i="10"/>
  <c r="IB11" i="10"/>
  <c r="IB10" i="10"/>
  <c r="IB9" i="10"/>
  <c r="IB8" i="10"/>
  <c r="IB7" i="10"/>
  <c r="IB6" i="10"/>
  <c r="IA6" i="10"/>
  <c r="E6" i="10"/>
  <c r="IB299" i="9"/>
  <c r="IB298" i="9"/>
  <c r="IB297" i="9"/>
  <c r="IB296" i="9"/>
  <c r="IB295" i="9"/>
  <c r="IB294" i="9"/>
  <c r="IB293" i="9"/>
  <c r="IB292" i="9"/>
  <c r="IB291" i="9"/>
  <c r="IB290" i="9"/>
  <c r="IB289" i="9"/>
  <c r="IB288" i="9"/>
  <c r="IB287" i="9"/>
  <c r="IB286" i="9"/>
  <c r="IB285" i="9"/>
  <c r="IB284" i="9"/>
  <c r="IB283" i="9"/>
  <c r="IB282" i="9"/>
  <c r="IB281" i="9"/>
  <c r="IB280" i="9"/>
  <c r="IB279" i="9"/>
  <c r="IB278" i="9"/>
  <c r="IB277" i="9"/>
  <c r="IB276" i="9"/>
  <c r="IB275" i="9"/>
  <c r="IB274" i="9"/>
  <c r="IB273" i="9"/>
  <c r="IB272" i="9"/>
  <c r="IB271" i="9"/>
  <c r="IB270" i="9"/>
  <c r="IB269" i="9"/>
  <c r="IB268" i="9"/>
  <c r="IB267" i="9"/>
  <c r="IB266" i="9"/>
  <c r="IB265" i="9"/>
  <c r="IB264" i="9"/>
  <c r="IB263" i="9"/>
  <c r="IB262" i="9"/>
  <c r="IB261" i="9"/>
  <c r="IB260" i="9"/>
  <c r="IB259" i="9"/>
  <c r="IB258" i="9"/>
  <c r="IB257" i="9"/>
  <c r="IB256" i="9"/>
  <c r="IB255" i="9"/>
  <c r="IB254" i="9"/>
  <c r="IB253" i="9"/>
  <c r="IB252" i="9"/>
  <c r="IB251" i="9"/>
  <c r="IB250" i="9"/>
  <c r="IB249" i="9"/>
  <c r="IB248" i="9"/>
  <c r="IB247" i="9"/>
  <c r="IB246" i="9"/>
  <c r="IB245" i="9"/>
  <c r="IB244" i="9"/>
  <c r="IB243" i="9"/>
  <c r="IB242" i="9"/>
  <c r="IB241" i="9"/>
  <c r="IB240" i="9"/>
  <c r="IB239" i="9"/>
  <c r="IB238" i="9"/>
  <c r="IB237" i="9"/>
  <c r="IB236" i="9"/>
  <c r="IB235" i="9"/>
  <c r="IB234" i="9"/>
  <c r="IB233" i="9"/>
  <c r="IB232" i="9"/>
  <c r="IB231" i="9"/>
  <c r="IB230" i="9"/>
  <c r="IB229" i="9"/>
  <c r="IB228" i="9"/>
  <c r="IB227" i="9"/>
  <c r="IB226" i="9"/>
  <c r="IB225" i="9"/>
  <c r="IB224" i="9"/>
  <c r="IB223" i="9"/>
  <c r="IB222" i="9"/>
  <c r="IB221" i="9"/>
  <c r="IB220" i="9"/>
  <c r="IB219" i="9"/>
  <c r="IB218" i="9"/>
  <c r="IB217" i="9"/>
  <c r="IB216" i="9"/>
  <c r="IB215" i="9"/>
  <c r="IB214" i="9"/>
  <c r="IB213" i="9"/>
  <c r="IB212" i="9"/>
  <c r="IB211" i="9"/>
  <c r="IB210" i="9"/>
  <c r="IB209" i="9"/>
  <c r="IB208" i="9"/>
  <c r="IB207" i="9"/>
  <c r="IB206" i="9"/>
  <c r="IB205" i="9"/>
  <c r="IB204" i="9"/>
  <c r="IB203" i="9"/>
  <c r="IB202" i="9"/>
  <c r="IB201" i="9"/>
  <c r="IB200" i="9"/>
  <c r="IB199" i="9"/>
  <c r="IB198" i="9"/>
  <c r="IB197" i="9"/>
  <c r="IB196" i="9"/>
  <c r="IB195" i="9"/>
  <c r="IB194" i="9"/>
  <c r="IB193" i="9"/>
  <c r="IB192" i="9"/>
  <c r="IB191" i="9"/>
  <c r="IB190" i="9"/>
  <c r="IB189" i="9"/>
  <c r="IB188" i="9"/>
  <c r="IB187" i="9"/>
  <c r="IB186" i="9"/>
  <c r="IB185" i="9"/>
  <c r="IB184" i="9"/>
  <c r="IB183" i="9"/>
  <c r="IB182" i="9"/>
  <c r="IB181" i="9"/>
  <c r="IB180" i="9"/>
  <c r="IB179" i="9"/>
  <c r="IB178" i="9"/>
  <c r="IB177" i="9"/>
  <c r="IB176" i="9"/>
  <c r="IB175" i="9"/>
  <c r="IB174" i="9"/>
  <c r="IB173" i="9"/>
  <c r="IB172" i="9"/>
  <c r="IB171" i="9"/>
  <c r="IB170" i="9"/>
  <c r="IB169" i="9"/>
  <c r="IB168" i="9"/>
  <c r="IB167" i="9"/>
  <c r="IB166" i="9"/>
  <c r="IB165" i="9"/>
  <c r="IB164" i="9"/>
  <c r="IB163" i="9"/>
  <c r="IB162" i="9"/>
  <c r="IB161" i="9"/>
  <c r="IB160" i="9"/>
  <c r="IB159" i="9"/>
  <c r="IB158" i="9"/>
  <c r="IB157" i="9"/>
  <c r="IB156" i="9"/>
  <c r="IB155" i="9"/>
  <c r="IB154" i="9"/>
  <c r="IB153" i="9"/>
  <c r="IB152" i="9"/>
  <c r="IB151" i="9"/>
  <c r="IB150" i="9"/>
  <c r="IB149" i="9"/>
  <c r="IB148" i="9"/>
  <c r="IB147" i="9"/>
  <c r="IB146" i="9"/>
  <c r="IB145" i="9"/>
  <c r="IB144" i="9"/>
  <c r="IB143" i="9"/>
  <c r="IB142" i="9"/>
  <c r="IB141" i="9"/>
  <c r="IB140" i="9"/>
  <c r="IB139" i="9"/>
  <c r="IB138" i="9"/>
  <c r="IB137" i="9"/>
  <c r="IB136" i="9"/>
  <c r="IB135" i="9"/>
  <c r="IB134" i="9"/>
  <c r="IB133" i="9"/>
  <c r="IB132" i="9"/>
  <c r="IB131" i="9"/>
  <c r="IB130" i="9"/>
  <c r="IB129" i="9"/>
  <c r="IB128" i="9"/>
  <c r="IB127" i="9"/>
  <c r="IB126" i="9"/>
  <c r="IB125" i="9"/>
  <c r="IB124" i="9"/>
  <c r="IB123" i="9"/>
  <c r="IB122" i="9"/>
  <c r="IB121" i="9"/>
  <c r="IB120" i="9"/>
  <c r="IB119" i="9"/>
  <c r="IB118" i="9"/>
  <c r="IB117" i="9"/>
  <c r="IB116" i="9"/>
  <c r="IB115" i="9"/>
  <c r="IB114" i="9"/>
  <c r="IB113" i="9"/>
  <c r="IB112" i="9"/>
  <c r="IB111" i="9"/>
  <c r="IB110" i="9"/>
  <c r="IB109" i="9"/>
  <c r="IB108" i="9"/>
  <c r="IB107" i="9"/>
  <c r="IB106" i="9"/>
  <c r="IB105" i="9"/>
  <c r="IB104" i="9"/>
  <c r="IB103" i="9"/>
  <c r="IB102" i="9"/>
  <c r="IB101" i="9"/>
  <c r="IB100" i="9"/>
  <c r="IB99" i="9"/>
  <c r="IB98" i="9"/>
  <c r="IB97" i="9"/>
  <c r="IB96" i="9"/>
  <c r="IB95" i="9"/>
  <c r="IB94" i="9"/>
  <c r="IB93" i="9"/>
  <c r="IB92" i="9"/>
  <c r="IB91" i="9"/>
  <c r="IB90" i="9"/>
  <c r="IB89" i="9"/>
  <c r="IB88" i="9"/>
  <c r="IB87" i="9"/>
  <c r="IB86" i="9"/>
  <c r="IB85" i="9"/>
  <c r="IB84" i="9"/>
  <c r="IB83" i="9"/>
  <c r="IB82" i="9"/>
  <c r="IB81" i="9"/>
  <c r="IB80" i="9"/>
  <c r="IB79" i="9"/>
  <c r="IB78" i="9"/>
  <c r="IB77" i="9"/>
  <c r="IB76" i="9"/>
  <c r="IB75" i="9"/>
  <c r="IB74" i="9"/>
  <c r="IB73" i="9"/>
  <c r="IB72" i="9"/>
  <c r="IB71" i="9"/>
  <c r="IB70" i="9"/>
  <c r="IB69" i="9"/>
  <c r="IB68" i="9"/>
  <c r="IB67" i="9"/>
  <c r="IB66" i="9"/>
  <c r="IB65" i="9"/>
  <c r="IB64" i="9"/>
  <c r="IB63" i="9"/>
  <c r="IB62" i="9"/>
  <c r="IB61" i="9"/>
  <c r="IB60" i="9"/>
  <c r="IB59" i="9"/>
  <c r="IB58" i="9"/>
  <c r="IB57" i="9"/>
  <c r="P57" i="9"/>
  <c r="O57" i="9"/>
  <c r="N57" i="9"/>
  <c r="M57" i="9"/>
  <c r="I57" i="9"/>
  <c r="IB56" i="9"/>
  <c r="P56" i="9"/>
  <c r="O56" i="9"/>
  <c r="N56" i="9"/>
  <c r="M56" i="9"/>
  <c r="I56" i="9"/>
  <c r="IB55" i="9"/>
  <c r="P55" i="9"/>
  <c r="O55" i="9"/>
  <c r="N55" i="9"/>
  <c r="M55" i="9"/>
  <c r="I55" i="9"/>
  <c r="IB54" i="9"/>
  <c r="IB53" i="9"/>
  <c r="IB52" i="9"/>
  <c r="IB51" i="9"/>
  <c r="P51" i="9"/>
  <c r="O51" i="9"/>
  <c r="N51" i="9"/>
  <c r="M51" i="9"/>
  <c r="I51" i="9"/>
  <c r="IB50" i="9"/>
  <c r="P50" i="9"/>
  <c r="O50" i="9"/>
  <c r="N50" i="9"/>
  <c r="M50" i="9"/>
  <c r="I50" i="9"/>
  <c r="IB49" i="9"/>
  <c r="P49" i="9"/>
  <c r="O49" i="9"/>
  <c r="N49" i="9"/>
  <c r="M49" i="9"/>
  <c r="I49" i="9"/>
  <c r="IB48" i="9"/>
  <c r="P48" i="9"/>
  <c r="O48" i="9"/>
  <c r="N48" i="9"/>
  <c r="M48" i="9"/>
  <c r="I48" i="9"/>
  <c r="IB47" i="9"/>
  <c r="P47" i="9"/>
  <c r="O47" i="9"/>
  <c r="N47" i="9"/>
  <c r="M47" i="9"/>
  <c r="I47" i="9"/>
  <c r="IB46" i="9"/>
  <c r="P46" i="9"/>
  <c r="O46" i="9"/>
  <c r="N46" i="9"/>
  <c r="M46" i="9"/>
  <c r="I46" i="9"/>
  <c r="IB45" i="9"/>
  <c r="P45" i="9"/>
  <c r="O45" i="9"/>
  <c r="N45" i="9"/>
  <c r="M45" i="9"/>
  <c r="I45" i="9"/>
  <c r="IB44" i="9"/>
  <c r="IB43" i="9"/>
  <c r="IB42" i="9"/>
  <c r="IB41" i="9"/>
  <c r="P41" i="9"/>
  <c r="O41" i="9"/>
  <c r="N41" i="9"/>
  <c r="M41" i="9"/>
  <c r="I41" i="9"/>
  <c r="IB40" i="9"/>
  <c r="P40" i="9"/>
  <c r="O40" i="9"/>
  <c r="N40" i="9"/>
  <c r="M40" i="9"/>
  <c r="I40" i="9"/>
  <c r="IB39" i="9"/>
  <c r="P39" i="9"/>
  <c r="O39" i="9"/>
  <c r="N39" i="9"/>
  <c r="M39" i="9"/>
  <c r="I39" i="9"/>
  <c r="IB38" i="9"/>
  <c r="P38" i="9"/>
  <c r="O38" i="9"/>
  <c r="N38" i="9"/>
  <c r="M38" i="9"/>
  <c r="I38" i="9"/>
  <c r="IB37" i="9"/>
  <c r="P37" i="9"/>
  <c r="O37" i="9"/>
  <c r="N37" i="9"/>
  <c r="M37" i="9"/>
  <c r="I37" i="9"/>
  <c r="IB36" i="9"/>
  <c r="IB35" i="9"/>
  <c r="IB34" i="9"/>
  <c r="IB33" i="9"/>
  <c r="P33" i="9"/>
  <c r="O33" i="9"/>
  <c r="N33" i="9"/>
  <c r="M33" i="9"/>
  <c r="I33" i="9"/>
  <c r="IB32" i="9"/>
  <c r="P32" i="9"/>
  <c r="O32" i="9"/>
  <c r="N32" i="9"/>
  <c r="M32" i="9"/>
  <c r="I32" i="9"/>
  <c r="IB31" i="9"/>
  <c r="P31" i="9"/>
  <c r="O31" i="9"/>
  <c r="N31" i="9"/>
  <c r="M31" i="9"/>
  <c r="IB30" i="9"/>
  <c r="P30" i="9"/>
  <c r="O30" i="9"/>
  <c r="N30" i="9"/>
  <c r="M30" i="9"/>
  <c r="IB29" i="9"/>
  <c r="P29" i="9"/>
  <c r="O29" i="9"/>
  <c r="N29" i="9"/>
  <c r="M29" i="9"/>
  <c r="IB28" i="9"/>
  <c r="P28" i="9"/>
  <c r="O28" i="9"/>
  <c r="N28" i="9"/>
  <c r="M28" i="9"/>
  <c r="I28" i="9"/>
  <c r="IB27" i="9"/>
  <c r="P27" i="9"/>
  <c r="O27" i="9"/>
  <c r="N27" i="9"/>
  <c r="M27" i="9"/>
  <c r="I27" i="9"/>
  <c r="IB26" i="9"/>
  <c r="IB25" i="9"/>
  <c r="IB24" i="9"/>
  <c r="IB23" i="9"/>
  <c r="P23" i="9"/>
  <c r="O23" i="9"/>
  <c r="N23" i="9"/>
  <c r="M23" i="9"/>
  <c r="I23" i="9"/>
  <c r="IB22" i="9"/>
  <c r="P22" i="9"/>
  <c r="O22" i="9"/>
  <c r="N22" i="9"/>
  <c r="M22" i="9"/>
  <c r="I22" i="9"/>
  <c r="IB21" i="9"/>
  <c r="P21" i="9"/>
  <c r="O21" i="9"/>
  <c r="N21" i="9"/>
  <c r="M21" i="9"/>
  <c r="I21" i="9"/>
  <c r="IB20" i="9"/>
  <c r="IB19" i="9"/>
  <c r="IB18" i="9"/>
  <c r="IB17" i="9"/>
  <c r="P17" i="9"/>
  <c r="O17" i="9"/>
  <c r="N17" i="9"/>
  <c r="M17" i="9"/>
  <c r="I17" i="9"/>
  <c r="IB16" i="9"/>
  <c r="P16" i="9"/>
  <c r="O16" i="9"/>
  <c r="N16" i="9"/>
  <c r="M16" i="9"/>
  <c r="I16" i="9"/>
  <c r="IB15" i="9"/>
  <c r="P15" i="9"/>
  <c r="O15" i="9"/>
  <c r="N15" i="9"/>
  <c r="M15" i="9"/>
  <c r="IB14" i="9"/>
  <c r="P14" i="9"/>
  <c r="O14" i="9"/>
  <c r="N14" i="9"/>
  <c r="M14" i="9"/>
  <c r="IB13" i="9"/>
  <c r="P13" i="9"/>
  <c r="O13" i="9"/>
  <c r="N13" i="9"/>
  <c r="M13" i="9"/>
  <c r="I13" i="9"/>
  <c r="IB12" i="9"/>
  <c r="P12" i="9"/>
  <c r="O12" i="9"/>
  <c r="N12" i="9"/>
  <c r="M12" i="9"/>
  <c r="I12" i="9"/>
  <c r="IB11" i="9"/>
  <c r="IB10" i="9"/>
  <c r="IB9" i="9"/>
  <c r="IB8" i="9"/>
  <c r="IB7" i="9"/>
  <c r="IB6" i="9"/>
  <c r="IA6" i="9"/>
  <c r="E6" i="9"/>
  <c r="IB301" i="8"/>
  <c r="IB300" i="8"/>
  <c r="IB299" i="8"/>
  <c r="IB298" i="8"/>
  <c r="IB297" i="8"/>
  <c r="IB296" i="8"/>
  <c r="IB295" i="8"/>
  <c r="IB294" i="8"/>
  <c r="IB293" i="8"/>
  <c r="IB292" i="8"/>
  <c r="IB291" i="8"/>
  <c r="IB290" i="8"/>
  <c r="IB289" i="8"/>
  <c r="IB288" i="8"/>
  <c r="IB287" i="8"/>
  <c r="IB286" i="8"/>
  <c r="IB285" i="8"/>
  <c r="IB284" i="8"/>
  <c r="IB283" i="8"/>
  <c r="IB282" i="8"/>
  <c r="IB281" i="8"/>
  <c r="IB280" i="8"/>
  <c r="IB279" i="8"/>
  <c r="IB278" i="8"/>
  <c r="IB277" i="8"/>
  <c r="IB276" i="8"/>
  <c r="IB275" i="8"/>
  <c r="IB274" i="8"/>
  <c r="IB273" i="8"/>
  <c r="IB272" i="8"/>
  <c r="IB271" i="8"/>
  <c r="IB270" i="8"/>
  <c r="IB269" i="8"/>
  <c r="IB268" i="8"/>
  <c r="IB267" i="8"/>
  <c r="IB266" i="8"/>
  <c r="IB265" i="8"/>
  <c r="IB264" i="8"/>
  <c r="IB263" i="8"/>
  <c r="IB262" i="8"/>
  <c r="IB261" i="8"/>
  <c r="IB260" i="8"/>
  <c r="IB259" i="8"/>
  <c r="IB258" i="8"/>
  <c r="IB257" i="8"/>
  <c r="IB256" i="8"/>
  <c r="IB255" i="8"/>
  <c r="IB254" i="8"/>
  <c r="IB253" i="8"/>
  <c r="IB252" i="8"/>
  <c r="IB251" i="8"/>
  <c r="IB250" i="8"/>
  <c r="IB249" i="8"/>
  <c r="IB248" i="8"/>
  <c r="IB247" i="8"/>
  <c r="IB246" i="8"/>
  <c r="IB245" i="8"/>
  <c r="IB244" i="8"/>
  <c r="IB243" i="8"/>
  <c r="IB242" i="8"/>
  <c r="IB241" i="8"/>
  <c r="IB240" i="8"/>
  <c r="IB239" i="8"/>
  <c r="IB238" i="8"/>
  <c r="IB237" i="8"/>
  <c r="IB236" i="8"/>
  <c r="IB235" i="8"/>
  <c r="IB234" i="8"/>
  <c r="IB233" i="8"/>
  <c r="IB232" i="8"/>
  <c r="IB231" i="8"/>
  <c r="IB230" i="8"/>
  <c r="IB229" i="8"/>
  <c r="IB228" i="8"/>
  <c r="IB227" i="8"/>
  <c r="IB226" i="8"/>
  <c r="IB225" i="8"/>
  <c r="IB224" i="8"/>
  <c r="IB223" i="8"/>
  <c r="IB222" i="8"/>
  <c r="IB221" i="8"/>
  <c r="IB220" i="8"/>
  <c r="IB219" i="8"/>
  <c r="IB218" i="8"/>
  <c r="IB217" i="8"/>
  <c r="IB216" i="8"/>
  <c r="IB215" i="8"/>
  <c r="IB214" i="8"/>
  <c r="IB213" i="8"/>
  <c r="IB212" i="8"/>
  <c r="IB211" i="8"/>
  <c r="IB210" i="8"/>
  <c r="IB209" i="8"/>
  <c r="IB208" i="8"/>
  <c r="IB207" i="8"/>
  <c r="IB206" i="8"/>
  <c r="IB205" i="8"/>
  <c r="IB204" i="8"/>
  <c r="IB203" i="8"/>
  <c r="IB202" i="8"/>
  <c r="IB201" i="8"/>
  <c r="IB200" i="8"/>
  <c r="IB199" i="8"/>
  <c r="IB198" i="8"/>
  <c r="IB197" i="8"/>
  <c r="IB196" i="8"/>
  <c r="IB195" i="8"/>
  <c r="IB194" i="8"/>
  <c r="IB193" i="8"/>
  <c r="IB192" i="8"/>
  <c r="IB191" i="8"/>
  <c r="IB190" i="8"/>
  <c r="IB189" i="8"/>
  <c r="IB188" i="8"/>
  <c r="IB187" i="8"/>
  <c r="IB186" i="8"/>
  <c r="IB185" i="8"/>
  <c r="IB184" i="8"/>
  <c r="IB183" i="8"/>
  <c r="IB182" i="8"/>
  <c r="IB181" i="8"/>
  <c r="IB180" i="8"/>
  <c r="IB179" i="8"/>
  <c r="IB178" i="8"/>
  <c r="IB177" i="8"/>
  <c r="IB176" i="8"/>
  <c r="IB175" i="8"/>
  <c r="IB174" i="8"/>
  <c r="IB173" i="8"/>
  <c r="IB172" i="8"/>
  <c r="IB171" i="8"/>
  <c r="IB170" i="8"/>
  <c r="IB169" i="8"/>
  <c r="IB168" i="8"/>
  <c r="IB167" i="8"/>
  <c r="IB166" i="8"/>
  <c r="IB165" i="8"/>
  <c r="IB164" i="8"/>
  <c r="IB163" i="8"/>
  <c r="IB162" i="8"/>
  <c r="IB161" i="8"/>
  <c r="IB160" i="8"/>
  <c r="IB159" i="8"/>
  <c r="IB158" i="8"/>
  <c r="IB157" i="8"/>
  <c r="IB156" i="8"/>
  <c r="IB155" i="8"/>
  <c r="IB154" i="8"/>
  <c r="IB153" i="8"/>
  <c r="IB152" i="8"/>
  <c r="IB151" i="8"/>
  <c r="IB150" i="8"/>
  <c r="IB149" i="8"/>
  <c r="IB148" i="8"/>
  <c r="IB147" i="8"/>
  <c r="IB146" i="8"/>
  <c r="IB145" i="8"/>
  <c r="IB144" i="8"/>
  <c r="IB143" i="8"/>
  <c r="IB142" i="8"/>
  <c r="IB141" i="8"/>
  <c r="IB140" i="8"/>
  <c r="IB139" i="8"/>
  <c r="IB138" i="8"/>
  <c r="IB137" i="8"/>
  <c r="IB136" i="8"/>
  <c r="IB135" i="8"/>
  <c r="IB134" i="8"/>
  <c r="IB133" i="8"/>
  <c r="IB132" i="8"/>
  <c r="IB131" i="8"/>
  <c r="IB130" i="8"/>
  <c r="IB129" i="8"/>
  <c r="IB128" i="8"/>
  <c r="IB127" i="8"/>
  <c r="IB126" i="8"/>
  <c r="IB125" i="8"/>
  <c r="IB124" i="8"/>
  <c r="IB123" i="8"/>
  <c r="IB122" i="8"/>
  <c r="IB121" i="8"/>
  <c r="IB120" i="8"/>
  <c r="IB119" i="8"/>
  <c r="IB118" i="8"/>
  <c r="IB117" i="8"/>
  <c r="IB116" i="8"/>
  <c r="IB115" i="8"/>
  <c r="IB114" i="8"/>
  <c r="IB113" i="8"/>
  <c r="IB112" i="8"/>
  <c r="IB111" i="8"/>
  <c r="IB110" i="8"/>
  <c r="IB109" i="8"/>
  <c r="IB108" i="8"/>
  <c r="IB107" i="8"/>
  <c r="IB106" i="8"/>
  <c r="IB105" i="8"/>
  <c r="IB104" i="8"/>
  <c r="IB103" i="8"/>
  <c r="IB102" i="8"/>
  <c r="IB101" i="8"/>
  <c r="IB100" i="8"/>
  <c r="IB99" i="8"/>
  <c r="IB98" i="8"/>
  <c r="IB97" i="8"/>
  <c r="IB96" i="8"/>
  <c r="IB95" i="8"/>
  <c r="IB94" i="8"/>
  <c r="IB93" i="8"/>
  <c r="IB92" i="8"/>
  <c r="IB91" i="8"/>
  <c r="IB90" i="8"/>
  <c r="IB89" i="8"/>
  <c r="IB88" i="8"/>
  <c r="IB87" i="8"/>
  <c r="IB86" i="8"/>
  <c r="IB85" i="8"/>
  <c r="IB84" i="8"/>
  <c r="IB83" i="8"/>
  <c r="IB82" i="8"/>
  <c r="IB81" i="8"/>
  <c r="IB80" i="8"/>
  <c r="IB79" i="8"/>
  <c r="IB78" i="8"/>
  <c r="IB77" i="8"/>
  <c r="IB76" i="8"/>
  <c r="IB75" i="8"/>
  <c r="IB74" i="8"/>
  <c r="IB73" i="8"/>
  <c r="IB72" i="8"/>
  <c r="IB71" i="8"/>
  <c r="IB70" i="8"/>
  <c r="IB69" i="8"/>
  <c r="IB68" i="8"/>
  <c r="IB67" i="8"/>
  <c r="IB66" i="8"/>
  <c r="IB65" i="8"/>
  <c r="IB64" i="8"/>
  <c r="IB63" i="8"/>
  <c r="IB62" i="8"/>
  <c r="IB61" i="8"/>
  <c r="IB60" i="8"/>
  <c r="IB59" i="8"/>
  <c r="P59" i="8"/>
  <c r="O59" i="8"/>
  <c r="N59" i="8"/>
  <c r="M59" i="8"/>
  <c r="I59" i="8"/>
  <c r="IB58" i="8"/>
  <c r="P58" i="8"/>
  <c r="O58" i="8"/>
  <c r="N58" i="8"/>
  <c r="M58" i="8"/>
  <c r="I58" i="8"/>
  <c r="IB57" i="8"/>
  <c r="P57" i="8"/>
  <c r="O57" i="8"/>
  <c r="N57" i="8"/>
  <c r="M57" i="8"/>
  <c r="I57" i="8"/>
  <c r="IB56" i="8"/>
  <c r="IB55" i="8"/>
  <c r="IB54" i="8"/>
  <c r="IB53" i="8"/>
  <c r="P53" i="8"/>
  <c r="O53" i="8"/>
  <c r="N53" i="8"/>
  <c r="M53" i="8"/>
  <c r="I53" i="8"/>
  <c r="IB52" i="8"/>
  <c r="P52" i="8"/>
  <c r="O52" i="8"/>
  <c r="N52" i="8"/>
  <c r="M52" i="8"/>
  <c r="I52" i="8"/>
  <c r="IB51" i="8"/>
  <c r="P51" i="8"/>
  <c r="O51" i="8"/>
  <c r="N51" i="8"/>
  <c r="M51" i="8"/>
  <c r="I51" i="8"/>
  <c r="IB50" i="8"/>
  <c r="P50" i="8"/>
  <c r="O50" i="8"/>
  <c r="N50" i="8"/>
  <c r="M50" i="8"/>
  <c r="I50" i="8"/>
  <c r="IB49" i="8"/>
  <c r="P49" i="8"/>
  <c r="O49" i="8"/>
  <c r="N49" i="8"/>
  <c r="M49" i="8"/>
  <c r="I49" i="8"/>
  <c r="IB48" i="8"/>
  <c r="P48" i="8"/>
  <c r="O48" i="8"/>
  <c r="N48" i="8"/>
  <c r="M48" i="8"/>
  <c r="I48" i="8"/>
  <c r="IB47" i="8"/>
  <c r="P47" i="8"/>
  <c r="O47" i="8"/>
  <c r="N47" i="8"/>
  <c r="M47" i="8"/>
  <c r="I47" i="8"/>
  <c r="IB46" i="8"/>
  <c r="IB45" i="8"/>
  <c r="IB44" i="8"/>
  <c r="IB43" i="8"/>
  <c r="P43" i="8"/>
  <c r="O43" i="8"/>
  <c r="N43" i="8"/>
  <c r="M43" i="8"/>
  <c r="I43" i="8"/>
  <c r="IB42" i="8"/>
  <c r="P42" i="8"/>
  <c r="O42" i="8"/>
  <c r="N42" i="8"/>
  <c r="M42" i="8"/>
  <c r="I42" i="8"/>
  <c r="IB41" i="8"/>
  <c r="P41" i="8"/>
  <c r="O41" i="8"/>
  <c r="N41" i="8"/>
  <c r="M41" i="8"/>
  <c r="I41" i="8"/>
  <c r="IB40" i="8"/>
  <c r="P40" i="8"/>
  <c r="O40" i="8"/>
  <c r="N40" i="8"/>
  <c r="M40" i="8"/>
  <c r="I40" i="8"/>
  <c r="IB39" i="8"/>
  <c r="P39" i="8"/>
  <c r="O39" i="8"/>
  <c r="N39" i="8"/>
  <c r="M39" i="8"/>
  <c r="I39" i="8"/>
  <c r="IB38" i="8"/>
  <c r="IB37" i="8"/>
  <c r="IB36" i="8"/>
  <c r="IB35" i="8"/>
  <c r="P35" i="8"/>
  <c r="O35" i="8"/>
  <c r="N35" i="8"/>
  <c r="M35" i="8"/>
  <c r="I35" i="8"/>
  <c r="IB34" i="8"/>
  <c r="P34" i="8"/>
  <c r="O34" i="8"/>
  <c r="N34" i="8"/>
  <c r="M34" i="8"/>
  <c r="I34" i="8"/>
  <c r="IB33" i="8"/>
  <c r="P33" i="8"/>
  <c r="O33" i="8"/>
  <c r="N33" i="8"/>
  <c r="M33" i="8"/>
  <c r="IB32" i="8"/>
  <c r="P32" i="8"/>
  <c r="O32" i="8"/>
  <c r="N32" i="8"/>
  <c r="M32" i="8"/>
  <c r="IB31" i="8"/>
  <c r="P31" i="8"/>
  <c r="O31" i="8"/>
  <c r="N31" i="8"/>
  <c r="M31" i="8"/>
  <c r="IB30" i="8"/>
  <c r="P30" i="8"/>
  <c r="O30" i="8"/>
  <c r="N30" i="8"/>
  <c r="M30" i="8"/>
  <c r="IB29" i="8"/>
  <c r="P29" i="8"/>
  <c r="O29" i="8"/>
  <c r="N29" i="8"/>
  <c r="M29" i="8"/>
  <c r="I29" i="8"/>
  <c r="IB28" i="8"/>
  <c r="P28" i="8"/>
  <c r="O28" i="8"/>
  <c r="N28" i="8"/>
  <c r="M28" i="8"/>
  <c r="I28" i="8"/>
  <c r="IB27" i="8"/>
  <c r="IB26" i="8"/>
  <c r="IB25" i="8"/>
  <c r="IB24" i="8"/>
  <c r="P24" i="8"/>
  <c r="O24" i="8"/>
  <c r="N24" i="8"/>
  <c r="M24" i="8"/>
  <c r="I24" i="8"/>
  <c r="IB23" i="8"/>
  <c r="P23" i="8"/>
  <c r="O23" i="8"/>
  <c r="N23" i="8"/>
  <c r="M23" i="8"/>
  <c r="I23" i="8"/>
  <c r="IB22" i="8"/>
  <c r="P22" i="8"/>
  <c r="O22" i="8"/>
  <c r="N22" i="8"/>
  <c r="M22" i="8"/>
  <c r="I22" i="8"/>
  <c r="IB21" i="8"/>
  <c r="IB20" i="8"/>
  <c r="IB19" i="8"/>
  <c r="IB18" i="8"/>
  <c r="P18" i="8"/>
  <c r="O18" i="8"/>
  <c r="N18" i="8"/>
  <c r="M18" i="8"/>
  <c r="I18" i="8"/>
  <c r="IB17" i="8"/>
  <c r="P17" i="8"/>
  <c r="O17" i="8"/>
  <c r="N17" i="8"/>
  <c r="M17" i="8"/>
  <c r="I17" i="8"/>
  <c r="IB16" i="8"/>
  <c r="P16" i="8"/>
  <c r="O16" i="8"/>
  <c r="N16" i="8"/>
  <c r="M16" i="8"/>
  <c r="IB15" i="8"/>
  <c r="P15" i="8"/>
  <c r="O15" i="8"/>
  <c r="N15" i="8"/>
  <c r="M15" i="8"/>
  <c r="IB14" i="8"/>
  <c r="P14" i="8"/>
  <c r="O14" i="8"/>
  <c r="N14" i="8"/>
  <c r="M14" i="8"/>
  <c r="IB13" i="8"/>
  <c r="P13" i="8"/>
  <c r="O13" i="8"/>
  <c r="N13" i="8"/>
  <c r="M13" i="8"/>
  <c r="I13" i="8"/>
  <c r="IB12" i="8"/>
  <c r="P12" i="8"/>
  <c r="O12" i="8"/>
  <c r="N12" i="8"/>
  <c r="M12" i="8"/>
  <c r="I12" i="8"/>
  <c r="IB11" i="8"/>
  <c r="IB10" i="8"/>
  <c r="IB9" i="8"/>
  <c r="IB8" i="8"/>
  <c r="IB7" i="8"/>
  <c r="IB6" i="8"/>
  <c r="IA6" i="8"/>
  <c r="E6" i="8"/>
  <c r="IB300" i="7"/>
  <c r="IB299" i="7"/>
  <c r="IB298" i="7"/>
  <c r="IB297" i="7"/>
  <c r="IB296" i="7"/>
  <c r="IB295" i="7"/>
  <c r="IB294" i="7"/>
  <c r="IB293" i="7"/>
  <c r="IB292" i="7"/>
  <c r="IB291" i="7"/>
  <c r="IB290" i="7"/>
  <c r="IB289" i="7"/>
  <c r="IB288" i="7"/>
  <c r="IB287" i="7"/>
  <c r="IB286" i="7"/>
  <c r="IB285" i="7"/>
  <c r="IB284" i="7"/>
  <c r="IB283" i="7"/>
  <c r="IB282" i="7"/>
  <c r="IB281" i="7"/>
  <c r="IB280" i="7"/>
  <c r="IB279" i="7"/>
  <c r="IB278" i="7"/>
  <c r="IB277" i="7"/>
  <c r="IB276" i="7"/>
  <c r="IB275" i="7"/>
  <c r="IB274" i="7"/>
  <c r="IB273" i="7"/>
  <c r="IB272" i="7"/>
  <c r="IB271" i="7"/>
  <c r="IB270" i="7"/>
  <c r="IB269" i="7"/>
  <c r="IB268" i="7"/>
  <c r="IB267" i="7"/>
  <c r="IB266" i="7"/>
  <c r="IB265" i="7"/>
  <c r="IB264" i="7"/>
  <c r="IB263" i="7"/>
  <c r="IB262" i="7"/>
  <c r="IB261" i="7"/>
  <c r="IB260" i="7"/>
  <c r="IB259" i="7"/>
  <c r="IB258" i="7"/>
  <c r="IB257" i="7"/>
  <c r="IB256" i="7"/>
  <c r="IB255" i="7"/>
  <c r="IB254" i="7"/>
  <c r="IB253" i="7"/>
  <c r="IB252" i="7"/>
  <c r="IB251" i="7"/>
  <c r="IB250" i="7"/>
  <c r="IB249" i="7"/>
  <c r="IB248" i="7"/>
  <c r="IB247" i="7"/>
  <c r="IB246" i="7"/>
  <c r="IB245" i="7"/>
  <c r="IB244" i="7"/>
  <c r="IB243" i="7"/>
  <c r="IB242" i="7"/>
  <c r="IB241" i="7"/>
  <c r="IB240" i="7"/>
  <c r="IB239" i="7"/>
  <c r="IB238" i="7"/>
  <c r="IB237" i="7"/>
  <c r="IB236" i="7"/>
  <c r="IB235" i="7"/>
  <c r="IB234" i="7"/>
  <c r="IB233" i="7"/>
  <c r="IB232" i="7"/>
  <c r="IB231" i="7"/>
  <c r="IB230" i="7"/>
  <c r="IB229" i="7"/>
  <c r="IB228" i="7"/>
  <c r="IB227" i="7"/>
  <c r="IB226" i="7"/>
  <c r="IB225" i="7"/>
  <c r="IB224" i="7"/>
  <c r="IB223" i="7"/>
  <c r="IB222" i="7"/>
  <c r="IB221" i="7"/>
  <c r="IB220" i="7"/>
  <c r="IB219" i="7"/>
  <c r="IB218" i="7"/>
  <c r="IB217" i="7"/>
  <c r="IB216" i="7"/>
  <c r="IB215" i="7"/>
  <c r="IB214" i="7"/>
  <c r="IB213" i="7"/>
  <c r="IB212" i="7"/>
  <c r="IB211" i="7"/>
  <c r="IB210" i="7"/>
  <c r="IB209" i="7"/>
  <c r="IB208" i="7"/>
  <c r="IB207" i="7"/>
  <c r="IB206" i="7"/>
  <c r="IB205" i="7"/>
  <c r="IB204" i="7"/>
  <c r="IB203" i="7"/>
  <c r="IB202" i="7"/>
  <c r="IB201" i="7"/>
  <c r="IB200" i="7"/>
  <c r="IB199" i="7"/>
  <c r="IB198" i="7"/>
  <c r="IB197" i="7"/>
  <c r="IB196" i="7"/>
  <c r="IB195" i="7"/>
  <c r="IB194" i="7"/>
  <c r="IB193" i="7"/>
  <c r="IB192" i="7"/>
  <c r="IB191" i="7"/>
  <c r="IB190" i="7"/>
  <c r="IB189" i="7"/>
  <c r="IB188" i="7"/>
  <c r="IB187" i="7"/>
  <c r="IB186" i="7"/>
  <c r="IB185" i="7"/>
  <c r="IB184" i="7"/>
  <c r="IB183" i="7"/>
  <c r="IB182" i="7"/>
  <c r="IB181" i="7"/>
  <c r="IB180" i="7"/>
  <c r="IB179" i="7"/>
  <c r="IB178" i="7"/>
  <c r="IB177" i="7"/>
  <c r="IB176" i="7"/>
  <c r="IB175" i="7"/>
  <c r="IB174" i="7"/>
  <c r="IB173" i="7"/>
  <c r="IB172" i="7"/>
  <c r="IB171" i="7"/>
  <c r="IB170" i="7"/>
  <c r="IB169" i="7"/>
  <c r="IB168" i="7"/>
  <c r="IB167" i="7"/>
  <c r="IB166" i="7"/>
  <c r="IB165" i="7"/>
  <c r="IB164" i="7"/>
  <c r="IB163" i="7"/>
  <c r="IB162" i="7"/>
  <c r="IB161" i="7"/>
  <c r="IB160" i="7"/>
  <c r="IB159" i="7"/>
  <c r="IB158" i="7"/>
  <c r="IB157" i="7"/>
  <c r="IB156" i="7"/>
  <c r="IB155" i="7"/>
  <c r="IB154" i="7"/>
  <c r="IB153" i="7"/>
  <c r="IB152" i="7"/>
  <c r="IB151" i="7"/>
  <c r="IB150" i="7"/>
  <c r="IB149" i="7"/>
  <c r="IB148" i="7"/>
  <c r="IB147" i="7"/>
  <c r="IB146" i="7"/>
  <c r="IB145" i="7"/>
  <c r="IB144" i="7"/>
  <c r="IB143" i="7"/>
  <c r="IB142" i="7"/>
  <c r="IB141" i="7"/>
  <c r="IB140" i="7"/>
  <c r="IB139" i="7"/>
  <c r="IB138" i="7"/>
  <c r="IB137" i="7"/>
  <c r="IB136" i="7"/>
  <c r="IB135" i="7"/>
  <c r="IB134" i="7"/>
  <c r="IB133" i="7"/>
  <c r="IB132" i="7"/>
  <c r="IB131" i="7"/>
  <c r="IB130" i="7"/>
  <c r="IB129" i="7"/>
  <c r="IB128" i="7"/>
  <c r="IB127" i="7"/>
  <c r="IB126" i="7"/>
  <c r="IB125" i="7"/>
  <c r="IB124" i="7"/>
  <c r="IB123" i="7"/>
  <c r="IB122" i="7"/>
  <c r="IB121" i="7"/>
  <c r="IB120" i="7"/>
  <c r="IB119" i="7"/>
  <c r="IB118" i="7"/>
  <c r="IB117" i="7"/>
  <c r="IB116" i="7"/>
  <c r="IB115" i="7"/>
  <c r="IB114" i="7"/>
  <c r="IB113" i="7"/>
  <c r="IB112" i="7"/>
  <c r="IB111" i="7"/>
  <c r="IB110" i="7"/>
  <c r="IB109" i="7"/>
  <c r="IB108" i="7"/>
  <c r="IB107" i="7"/>
  <c r="IB106" i="7"/>
  <c r="IB105" i="7"/>
  <c r="IB104" i="7"/>
  <c r="IB103" i="7"/>
  <c r="IB102" i="7"/>
  <c r="IB101" i="7"/>
  <c r="IB100" i="7"/>
  <c r="IB99" i="7"/>
  <c r="IB98" i="7"/>
  <c r="IB97" i="7"/>
  <c r="IB96" i="7"/>
  <c r="IB95" i="7"/>
  <c r="IB94" i="7"/>
  <c r="IB93" i="7"/>
  <c r="IB92" i="7"/>
  <c r="IB91" i="7"/>
  <c r="IB90" i="7"/>
  <c r="IB89" i="7"/>
  <c r="IB88" i="7"/>
  <c r="IB87" i="7"/>
  <c r="IB86" i="7"/>
  <c r="IB85" i="7"/>
  <c r="IB84" i="7"/>
  <c r="IB83" i="7"/>
  <c r="IB82" i="7"/>
  <c r="IB81" i="7"/>
  <c r="IB80" i="7"/>
  <c r="IB79" i="7"/>
  <c r="IB78" i="7"/>
  <c r="IB77" i="7"/>
  <c r="IB76" i="7"/>
  <c r="IB75" i="7"/>
  <c r="IB74" i="7"/>
  <c r="IB73" i="7"/>
  <c r="IB72" i="7"/>
  <c r="IB71" i="7"/>
  <c r="IB70" i="7"/>
  <c r="IB69" i="7"/>
  <c r="IB68" i="7"/>
  <c r="IB67" i="7"/>
  <c r="IB66" i="7"/>
  <c r="IB65" i="7"/>
  <c r="IB64" i="7"/>
  <c r="IB63" i="7"/>
  <c r="IB62" i="7"/>
  <c r="IB61" i="7"/>
  <c r="IB60" i="7"/>
  <c r="IB59" i="7"/>
  <c r="IB58" i="7"/>
  <c r="P58" i="7"/>
  <c r="O58" i="7"/>
  <c r="N58" i="7"/>
  <c r="M58" i="7"/>
  <c r="I58" i="7"/>
  <c r="IB57" i="7"/>
  <c r="P57" i="7"/>
  <c r="O57" i="7"/>
  <c r="N57" i="7"/>
  <c r="M57" i="7"/>
  <c r="I57" i="7"/>
  <c r="IB56" i="7"/>
  <c r="P56" i="7"/>
  <c r="O56" i="7"/>
  <c r="N56" i="7"/>
  <c r="M56" i="7"/>
  <c r="I56" i="7"/>
  <c r="IB55" i="7"/>
  <c r="IB54" i="7"/>
  <c r="IB53" i="7"/>
  <c r="IB52" i="7"/>
  <c r="P52" i="7"/>
  <c r="O52" i="7"/>
  <c r="N52" i="7"/>
  <c r="M52" i="7"/>
  <c r="I52" i="7"/>
  <c r="IB51" i="7"/>
  <c r="P51" i="7"/>
  <c r="O51" i="7"/>
  <c r="N51" i="7"/>
  <c r="M51" i="7"/>
  <c r="I51" i="7"/>
  <c r="IB50" i="7"/>
  <c r="P50" i="7"/>
  <c r="O50" i="7"/>
  <c r="N50" i="7"/>
  <c r="M50" i="7"/>
  <c r="I50" i="7"/>
  <c r="IB49" i="7"/>
  <c r="P49" i="7"/>
  <c r="O49" i="7"/>
  <c r="N49" i="7"/>
  <c r="M49" i="7"/>
  <c r="I49" i="7"/>
  <c r="IB48" i="7"/>
  <c r="P48" i="7"/>
  <c r="O48" i="7"/>
  <c r="N48" i="7"/>
  <c r="M48" i="7"/>
  <c r="I48" i="7"/>
  <c r="IB47" i="7"/>
  <c r="P47" i="7"/>
  <c r="O47" i="7"/>
  <c r="N47" i="7"/>
  <c r="M47" i="7"/>
  <c r="I47" i="7"/>
  <c r="IB46" i="7"/>
  <c r="P46" i="7"/>
  <c r="O46" i="7"/>
  <c r="N46" i="7"/>
  <c r="M46" i="7"/>
  <c r="I46" i="7"/>
  <c r="IB45" i="7"/>
  <c r="IB44" i="7"/>
  <c r="IB43" i="7"/>
  <c r="IB42" i="7"/>
  <c r="P42" i="7"/>
  <c r="O42" i="7"/>
  <c r="N42" i="7"/>
  <c r="M42" i="7"/>
  <c r="I42" i="7"/>
  <c r="IB41" i="7"/>
  <c r="P41" i="7"/>
  <c r="O41" i="7"/>
  <c r="N41" i="7"/>
  <c r="M41" i="7"/>
  <c r="I41" i="7"/>
  <c r="IB40" i="7"/>
  <c r="P40" i="7"/>
  <c r="O40" i="7"/>
  <c r="N40" i="7"/>
  <c r="M40" i="7"/>
  <c r="I40" i="7"/>
  <c r="IB39" i="7"/>
  <c r="P39" i="7"/>
  <c r="O39" i="7"/>
  <c r="N39" i="7"/>
  <c r="M39" i="7"/>
  <c r="I39" i="7"/>
  <c r="IB38" i="7"/>
  <c r="P38" i="7"/>
  <c r="O38" i="7"/>
  <c r="N38" i="7"/>
  <c r="M38" i="7"/>
  <c r="I38" i="7"/>
  <c r="IB37" i="7"/>
  <c r="IB36" i="7"/>
  <c r="IB35" i="7"/>
  <c r="IB34" i="7"/>
  <c r="P34" i="7"/>
  <c r="O34" i="7"/>
  <c r="N34" i="7"/>
  <c r="M34" i="7"/>
  <c r="I34" i="7"/>
  <c r="IB33" i="7"/>
  <c r="P33" i="7"/>
  <c r="O33" i="7"/>
  <c r="N33" i="7"/>
  <c r="M33" i="7"/>
  <c r="I33" i="7"/>
  <c r="IB32" i="7"/>
  <c r="P32" i="7"/>
  <c r="O32" i="7"/>
  <c r="N32" i="7"/>
  <c r="M32" i="7"/>
  <c r="IB31" i="7"/>
  <c r="P31" i="7"/>
  <c r="O31" i="7"/>
  <c r="N31" i="7"/>
  <c r="M31" i="7"/>
  <c r="IB30" i="7"/>
  <c r="P30" i="7"/>
  <c r="O30" i="7"/>
  <c r="N30" i="7"/>
  <c r="M30" i="7"/>
  <c r="I30" i="7"/>
  <c r="IB29" i="7"/>
  <c r="P29" i="7"/>
  <c r="O29" i="7"/>
  <c r="N29" i="7"/>
  <c r="M29" i="7"/>
  <c r="IB28" i="7"/>
  <c r="P28" i="7"/>
  <c r="O28" i="7"/>
  <c r="N28" i="7"/>
  <c r="M28" i="7"/>
  <c r="IB27" i="7"/>
  <c r="P27" i="7"/>
  <c r="O27" i="7"/>
  <c r="N27" i="7"/>
  <c r="M27" i="7"/>
  <c r="I27" i="7"/>
  <c r="IB26" i="7"/>
  <c r="IB25" i="7"/>
  <c r="IB24" i="7"/>
  <c r="IB23" i="7"/>
  <c r="P23" i="7"/>
  <c r="O23" i="7"/>
  <c r="N23" i="7"/>
  <c r="M23" i="7"/>
  <c r="I23" i="7"/>
  <c r="IB22" i="7"/>
  <c r="P22" i="7"/>
  <c r="O22" i="7"/>
  <c r="N22" i="7"/>
  <c r="M22" i="7"/>
  <c r="I22" i="7"/>
  <c r="IB21" i="7"/>
  <c r="P21" i="7"/>
  <c r="O21" i="7"/>
  <c r="N21" i="7"/>
  <c r="M21" i="7"/>
  <c r="I21" i="7"/>
  <c r="IB20" i="7"/>
  <c r="IB19" i="7"/>
  <c r="IB18" i="7"/>
  <c r="IB16" i="7"/>
  <c r="P16" i="7"/>
  <c r="O16" i="7"/>
  <c r="N16" i="7"/>
  <c r="M16" i="7"/>
  <c r="I16" i="7"/>
  <c r="IB15" i="7"/>
  <c r="P15" i="7"/>
  <c r="O15" i="7"/>
  <c r="N15" i="7"/>
  <c r="M15" i="7"/>
  <c r="IB14" i="7"/>
  <c r="P14" i="7"/>
  <c r="O14" i="7"/>
  <c r="N14" i="7"/>
  <c r="M14" i="7"/>
  <c r="IB13" i="7"/>
  <c r="P13" i="7"/>
  <c r="O13" i="7"/>
  <c r="N13" i="7"/>
  <c r="M13" i="7"/>
  <c r="I13" i="7"/>
  <c r="IB12" i="7"/>
  <c r="P12" i="7"/>
  <c r="O12" i="7"/>
  <c r="N12" i="7"/>
  <c r="M12" i="7"/>
  <c r="I12" i="7"/>
  <c r="IB11" i="7"/>
  <c r="IB10" i="7"/>
  <c r="IB9" i="7"/>
  <c r="IB8" i="7"/>
  <c r="IB7" i="7"/>
  <c r="IB6" i="7"/>
  <c r="IA6" i="7"/>
  <c r="E6" i="7"/>
  <c r="IB301" i="6"/>
  <c r="IB300" i="6"/>
  <c r="IB299" i="6"/>
  <c r="IB298" i="6"/>
  <c r="IB297" i="6"/>
  <c r="IB296" i="6"/>
  <c r="IB295" i="6"/>
  <c r="IB294" i="6"/>
  <c r="IB293" i="6"/>
  <c r="IB292" i="6"/>
  <c r="IB291" i="6"/>
  <c r="IB290" i="6"/>
  <c r="IB289" i="6"/>
  <c r="IB288" i="6"/>
  <c r="IB287" i="6"/>
  <c r="IB286" i="6"/>
  <c r="IB285" i="6"/>
  <c r="IB284" i="6"/>
  <c r="IB283" i="6"/>
  <c r="IB282" i="6"/>
  <c r="IB281" i="6"/>
  <c r="IB280" i="6"/>
  <c r="IB279" i="6"/>
  <c r="IB278" i="6"/>
  <c r="IB277" i="6"/>
  <c r="IB276" i="6"/>
  <c r="IB275" i="6"/>
  <c r="IB274" i="6"/>
  <c r="IB273" i="6"/>
  <c r="IB272" i="6"/>
  <c r="IB271" i="6"/>
  <c r="IB270" i="6"/>
  <c r="IB269" i="6"/>
  <c r="IB268" i="6"/>
  <c r="IB267" i="6"/>
  <c r="IB266" i="6"/>
  <c r="IB265" i="6"/>
  <c r="IB264" i="6"/>
  <c r="IB263" i="6"/>
  <c r="IB262" i="6"/>
  <c r="IB261" i="6"/>
  <c r="IB260" i="6"/>
  <c r="IB259" i="6"/>
  <c r="IB258" i="6"/>
  <c r="IB257" i="6"/>
  <c r="IB256" i="6"/>
  <c r="IB255" i="6"/>
  <c r="IB254" i="6"/>
  <c r="IB253" i="6"/>
  <c r="IB252" i="6"/>
  <c r="IB251" i="6"/>
  <c r="IB250" i="6"/>
  <c r="IB249" i="6"/>
  <c r="IB248" i="6"/>
  <c r="IB247" i="6"/>
  <c r="IB246" i="6"/>
  <c r="IB245" i="6"/>
  <c r="IB244" i="6"/>
  <c r="IB243" i="6"/>
  <c r="IB242" i="6"/>
  <c r="IB241" i="6"/>
  <c r="IB240" i="6"/>
  <c r="IB239" i="6"/>
  <c r="IB238" i="6"/>
  <c r="IB237" i="6"/>
  <c r="IB236" i="6"/>
  <c r="IB235" i="6"/>
  <c r="IB234" i="6"/>
  <c r="IB233" i="6"/>
  <c r="IB232" i="6"/>
  <c r="IB231" i="6"/>
  <c r="IB230" i="6"/>
  <c r="IB229" i="6"/>
  <c r="IB228" i="6"/>
  <c r="IB227" i="6"/>
  <c r="IB226" i="6"/>
  <c r="IB225" i="6"/>
  <c r="IB224" i="6"/>
  <c r="IB223" i="6"/>
  <c r="IB222" i="6"/>
  <c r="IB221" i="6"/>
  <c r="IB220" i="6"/>
  <c r="IB219" i="6"/>
  <c r="IB218" i="6"/>
  <c r="IB217" i="6"/>
  <c r="IB216" i="6"/>
  <c r="IB215" i="6"/>
  <c r="IB214" i="6"/>
  <c r="IB213" i="6"/>
  <c r="IB212" i="6"/>
  <c r="IB211" i="6"/>
  <c r="IB210" i="6"/>
  <c r="IB209" i="6"/>
  <c r="IB208" i="6"/>
  <c r="IB207" i="6"/>
  <c r="IB206" i="6"/>
  <c r="IB205" i="6"/>
  <c r="IB204" i="6"/>
  <c r="IB203" i="6"/>
  <c r="IB202" i="6"/>
  <c r="IB201" i="6"/>
  <c r="IB200" i="6"/>
  <c r="IB199" i="6"/>
  <c r="IB198" i="6"/>
  <c r="IB197" i="6"/>
  <c r="IB196" i="6"/>
  <c r="IB195" i="6"/>
  <c r="IB194" i="6"/>
  <c r="IB193" i="6"/>
  <c r="IB192" i="6"/>
  <c r="IB191" i="6"/>
  <c r="IB190" i="6"/>
  <c r="IB189" i="6"/>
  <c r="IB188" i="6"/>
  <c r="IB187" i="6"/>
  <c r="IB186" i="6"/>
  <c r="IB185" i="6"/>
  <c r="IB184" i="6"/>
  <c r="IB183" i="6"/>
  <c r="IB182" i="6"/>
  <c r="IB181" i="6"/>
  <c r="IB180" i="6"/>
  <c r="IB179" i="6"/>
  <c r="IB178" i="6"/>
  <c r="IB177" i="6"/>
  <c r="IB176" i="6"/>
  <c r="IB175" i="6"/>
  <c r="IB174" i="6"/>
  <c r="IB173" i="6"/>
  <c r="IB172" i="6"/>
  <c r="IB171" i="6"/>
  <c r="IB170" i="6"/>
  <c r="IB169" i="6"/>
  <c r="IB168" i="6"/>
  <c r="IB167" i="6"/>
  <c r="IB166" i="6"/>
  <c r="IB165" i="6"/>
  <c r="IB164" i="6"/>
  <c r="IB163" i="6"/>
  <c r="IB162" i="6"/>
  <c r="IB161" i="6"/>
  <c r="IB160" i="6"/>
  <c r="IB159" i="6"/>
  <c r="IB158" i="6"/>
  <c r="IB157" i="6"/>
  <c r="IB156" i="6"/>
  <c r="IB155" i="6"/>
  <c r="IB154" i="6"/>
  <c r="IB153" i="6"/>
  <c r="IB152" i="6"/>
  <c r="IB151" i="6"/>
  <c r="IB150" i="6"/>
  <c r="IB149" i="6"/>
  <c r="IB148" i="6"/>
  <c r="IB147" i="6"/>
  <c r="IB146" i="6"/>
  <c r="IB145" i="6"/>
  <c r="IB144" i="6"/>
  <c r="IB143" i="6"/>
  <c r="IB142" i="6"/>
  <c r="IB141" i="6"/>
  <c r="IB140" i="6"/>
  <c r="IB139" i="6"/>
  <c r="IB138" i="6"/>
  <c r="IB137" i="6"/>
  <c r="IB136" i="6"/>
  <c r="IB135" i="6"/>
  <c r="IB134" i="6"/>
  <c r="IB133" i="6"/>
  <c r="IB132" i="6"/>
  <c r="IB131" i="6"/>
  <c r="IB130" i="6"/>
  <c r="IB129" i="6"/>
  <c r="IB128" i="6"/>
  <c r="IB127" i="6"/>
  <c r="IB126" i="6"/>
  <c r="IB125" i="6"/>
  <c r="IB124" i="6"/>
  <c r="IB123" i="6"/>
  <c r="IB122" i="6"/>
  <c r="IB121" i="6"/>
  <c r="IB120" i="6"/>
  <c r="IB119" i="6"/>
  <c r="IB118" i="6"/>
  <c r="IB117" i="6"/>
  <c r="IB116" i="6"/>
  <c r="IB115" i="6"/>
  <c r="IB114" i="6"/>
  <c r="IB113" i="6"/>
  <c r="IB112" i="6"/>
  <c r="IB111" i="6"/>
  <c r="IB110" i="6"/>
  <c r="IB109" i="6"/>
  <c r="IB108" i="6"/>
  <c r="IB107" i="6"/>
  <c r="IB106" i="6"/>
  <c r="IB105" i="6"/>
  <c r="IB104" i="6"/>
  <c r="IB103" i="6"/>
  <c r="IB102" i="6"/>
  <c r="IB101" i="6"/>
  <c r="IB100" i="6"/>
  <c r="IB99" i="6"/>
  <c r="IB98" i="6"/>
  <c r="IB97" i="6"/>
  <c r="IB96" i="6"/>
  <c r="IB95" i="6"/>
  <c r="IB94" i="6"/>
  <c r="IB93" i="6"/>
  <c r="IB92" i="6"/>
  <c r="IB91" i="6"/>
  <c r="IB90" i="6"/>
  <c r="IB89" i="6"/>
  <c r="IB88" i="6"/>
  <c r="IB87" i="6"/>
  <c r="IB86" i="6"/>
  <c r="IB85" i="6"/>
  <c r="IB84" i="6"/>
  <c r="IB83" i="6"/>
  <c r="IB82" i="6"/>
  <c r="IB81" i="6"/>
  <c r="IB80" i="6"/>
  <c r="IB79" i="6"/>
  <c r="IB78" i="6"/>
  <c r="IB77" i="6"/>
  <c r="IB76" i="6"/>
  <c r="IB75" i="6"/>
  <c r="IB74" i="6"/>
  <c r="IB73" i="6"/>
  <c r="IB72" i="6"/>
  <c r="IB71" i="6"/>
  <c r="IB70" i="6"/>
  <c r="IB69" i="6"/>
  <c r="IB68" i="6"/>
  <c r="IB67" i="6"/>
  <c r="IB66" i="6"/>
  <c r="IB65" i="6"/>
  <c r="IB64" i="6"/>
  <c r="IB63" i="6"/>
  <c r="IB62" i="6"/>
  <c r="IB61" i="6"/>
  <c r="IB60" i="6"/>
  <c r="IB59" i="6"/>
  <c r="P59" i="6"/>
  <c r="O59" i="6"/>
  <c r="N59" i="6"/>
  <c r="M59" i="6"/>
  <c r="I59" i="6"/>
  <c r="IB58" i="6"/>
  <c r="P58" i="6"/>
  <c r="O58" i="6"/>
  <c r="N58" i="6"/>
  <c r="M58" i="6"/>
  <c r="I58" i="6"/>
  <c r="IB57" i="6"/>
  <c r="P57" i="6"/>
  <c r="O57" i="6"/>
  <c r="N57" i="6"/>
  <c r="M57" i="6"/>
  <c r="I57" i="6"/>
  <c r="IB56" i="6"/>
  <c r="IB55" i="6"/>
  <c r="IB54" i="6"/>
  <c r="IB53" i="6"/>
  <c r="P53" i="6"/>
  <c r="O53" i="6"/>
  <c r="N53" i="6"/>
  <c r="M53" i="6"/>
  <c r="I53" i="6"/>
  <c r="IB52" i="6"/>
  <c r="P52" i="6"/>
  <c r="O52" i="6"/>
  <c r="N52" i="6"/>
  <c r="M52" i="6"/>
  <c r="I52" i="6"/>
  <c r="IB51" i="6"/>
  <c r="P51" i="6"/>
  <c r="O51" i="6"/>
  <c r="N51" i="6"/>
  <c r="M51" i="6"/>
  <c r="I51" i="6"/>
  <c r="IB50" i="6"/>
  <c r="P50" i="6"/>
  <c r="O50" i="6"/>
  <c r="N50" i="6"/>
  <c r="M50" i="6"/>
  <c r="I50" i="6"/>
  <c r="IB49" i="6"/>
  <c r="P49" i="6"/>
  <c r="O49" i="6"/>
  <c r="N49" i="6"/>
  <c r="M49" i="6"/>
  <c r="I49" i="6"/>
  <c r="IB48" i="6"/>
  <c r="P48" i="6"/>
  <c r="O48" i="6"/>
  <c r="N48" i="6"/>
  <c r="M48" i="6"/>
  <c r="I48" i="6"/>
  <c r="IB47" i="6"/>
  <c r="P47" i="6"/>
  <c r="O47" i="6"/>
  <c r="N47" i="6"/>
  <c r="M47" i="6"/>
  <c r="I47" i="6"/>
  <c r="IB46" i="6"/>
  <c r="IB45" i="6"/>
  <c r="IB44" i="6"/>
  <c r="IB43" i="6"/>
  <c r="P43" i="6"/>
  <c r="O43" i="6"/>
  <c r="N43" i="6"/>
  <c r="M43" i="6"/>
  <c r="I43" i="6"/>
  <c r="IB42" i="6"/>
  <c r="P42" i="6"/>
  <c r="O42" i="6"/>
  <c r="N42" i="6"/>
  <c r="M42" i="6"/>
  <c r="I42" i="6"/>
  <c r="IB41" i="6"/>
  <c r="P41" i="6"/>
  <c r="O41" i="6"/>
  <c r="N41" i="6"/>
  <c r="M41" i="6"/>
  <c r="I41" i="6"/>
  <c r="IB40" i="6"/>
  <c r="P40" i="6"/>
  <c r="O40" i="6"/>
  <c r="N40" i="6"/>
  <c r="M40" i="6"/>
  <c r="I40" i="6"/>
  <c r="IB39" i="6"/>
  <c r="P39" i="6"/>
  <c r="O39" i="6"/>
  <c r="N39" i="6"/>
  <c r="M39" i="6"/>
  <c r="I39" i="6"/>
  <c r="IB38" i="6"/>
  <c r="IB37" i="6"/>
  <c r="IB36" i="6"/>
  <c r="IB35" i="6"/>
  <c r="P35" i="6"/>
  <c r="O35" i="6"/>
  <c r="N35" i="6"/>
  <c r="M35" i="6"/>
  <c r="I35" i="6"/>
  <c r="IB34" i="6"/>
  <c r="P34" i="6"/>
  <c r="O34" i="6"/>
  <c r="N34" i="6"/>
  <c r="M34" i="6"/>
  <c r="I34" i="6"/>
  <c r="IB33" i="6"/>
  <c r="P33" i="6"/>
  <c r="O33" i="6"/>
  <c r="N33" i="6"/>
  <c r="M33" i="6"/>
  <c r="I33" i="6"/>
  <c r="IB32" i="6"/>
  <c r="P32" i="6"/>
  <c r="O32" i="6"/>
  <c r="N32" i="6"/>
  <c r="M32" i="6"/>
  <c r="I32" i="6"/>
  <c r="IB31" i="6"/>
  <c r="P31" i="6"/>
  <c r="O31" i="6"/>
  <c r="N31" i="6"/>
  <c r="M31" i="6"/>
  <c r="I31" i="6"/>
  <c r="IB30" i="6"/>
  <c r="P30" i="6"/>
  <c r="O30" i="6"/>
  <c r="N30" i="6"/>
  <c r="M30" i="6"/>
  <c r="I30" i="6"/>
  <c r="IB29" i="6"/>
  <c r="P29" i="6"/>
  <c r="O29" i="6"/>
  <c r="N29" i="6"/>
  <c r="M29" i="6"/>
  <c r="I29" i="6"/>
  <c r="IB28" i="6"/>
  <c r="P28" i="6"/>
  <c r="O28" i="6"/>
  <c r="N28" i="6"/>
  <c r="M28" i="6"/>
  <c r="I28" i="6"/>
  <c r="IB27" i="6"/>
  <c r="IB26" i="6"/>
  <c r="IB25" i="6"/>
  <c r="IB24" i="6"/>
  <c r="P24" i="6"/>
  <c r="O24" i="6"/>
  <c r="N24" i="6"/>
  <c r="M24" i="6"/>
  <c r="I24" i="6"/>
  <c r="IB23" i="6"/>
  <c r="P23" i="6"/>
  <c r="O23" i="6"/>
  <c r="N23" i="6"/>
  <c r="M23" i="6"/>
  <c r="I23" i="6"/>
  <c r="IB22" i="6"/>
  <c r="P22" i="6"/>
  <c r="O22" i="6"/>
  <c r="N22" i="6"/>
  <c r="M22" i="6"/>
  <c r="M25" i="6" s="1"/>
  <c r="I22" i="6"/>
  <c r="IB21" i="6"/>
  <c r="IB20" i="6"/>
  <c r="IB19" i="6"/>
  <c r="IB18" i="6"/>
  <c r="P18" i="6"/>
  <c r="O18" i="6"/>
  <c r="N18" i="6"/>
  <c r="M18" i="6"/>
  <c r="I18" i="6"/>
  <c r="IB17" i="6"/>
  <c r="P17" i="6"/>
  <c r="O17" i="6"/>
  <c r="N17" i="6"/>
  <c r="M17" i="6"/>
  <c r="I17" i="6"/>
  <c r="IB16" i="6"/>
  <c r="P16" i="6"/>
  <c r="O16" i="6"/>
  <c r="N16" i="6"/>
  <c r="M16" i="6"/>
  <c r="I16" i="6"/>
  <c r="IB15" i="6"/>
  <c r="P15" i="6"/>
  <c r="O15" i="6"/>
  <c r="N15" i="6"/>
  <c r="M15" i="6"/>
  <c r="I15" i="6"/>
  <c r="IB14" i="6"/>
  <c r="P14" i="6"/>
  <c r="O14" i="6"/>
  <c r="N14" i="6"/>
  <c r="M14" i="6"/>
  <c r="I14" i="6"/>
  <c r="IB13" i="6"/>
  <c r="P13" i="6"/>
  <c r="O13" i="6"/>
  <c r="N13" i="6"/>
  <c r="M13" i="6"/>
  <c r="I13" i="6"/>
  <c r="IB12" i="6"/>
  <c r="P12" i="6"/>
  <c r="O12" i="6"/>
  <c r="N12" i="6"/>
  <c r="N19" i="6" s="1"/>
  <c r="M12" i="6"/>
  <c r="I12" i="6"/>
  <c r="IB11" i="6"/>
  <c r="IB10" i="6"/>
  <c r="IB9" i="6"/>
  <c r="IB8" i="6"/>
  <c r="IB7" i="6"/>
  <c r="IB6" i="6"/>
  <c r="IA6" i="6"/>
  <c r="E6" i="6"/>
  <c r="M23" i="4"/>
  <c r="N23" i="4"/>
  <c r="O23" i="4"/>
  <c r="P23" i="4"/>
  <c r="M24" i="4"/>
  <c r="N24" i="4"/>
  <c r="O24" i="4"/>
  <c r="P24" i="4"/>
  <c r="N22" i="4"/>
  <c r="O22" i="4"/>
  <c r="P22" i="4"/>
  <c r="M22" i="4"/>
  <c r="M29" i="4"/>
  <c r="N29" i="4"/>
  <c r="O29" i="4"/>
  <c r="P29" i="4"/>
  <c r="M30" i="4"/>
  <c r="N30" i="4"/>
  <c r="O30" i="4"/>
  <c r="P30" i="4"/>
  <c r="M31" i="4"/>
  <c r="N31" i="4"/>
  <c r="O31" i="4"/>
  <c r="P31" i="4"/>
  <c r="M32" i="4"/>
  <c r="N32" i="4"/>
  <c r="O32" i="4"/>
  <c r="P32" i="4"/>
  <c r="M33" i="4"/>
  <c r="N33" i="4"/>
  <c r="O33" i="4"/>
  <c r="P33" i="4"/>
  <c r="M34" i="4"/>
  <c r="N34" i="4"/>
  <c r="O34" i="4"/>
  <c r="P34" i="4"/>
  <c r="M35" i="4"/>
  <c r="N35" i="4"/>
  <c r="O35" i="4"/>
  <c r="P35" i="4"/>
  <c r="N28" i="4"/>
  <c r="O28" i="4"/>
  <c r="P28" i="4"/>
  <c r="M28" i="4"/>
  <c r="M40" i="4"/>
  <c r="N40" i="4"/>
  <c r="O40" i="4"/>
  <c r="P40" i="4"/>
  <c r="M41" i="4"/>
  <c r="N41" i="4"/>
  <c r="O41" i="4"/>
  <c r="P41" i="4"/>
  <c r="M42" i="4"/>
  <c r="N42" i="4"/>
  <c r="O42" i="4"/>
  <c r="P42" i="4"/>
  <c r="M43" i="4"/>
  <c r="N43" i="4"/>
  <c r="O43" i="4"/>
  <c r="P43" i="4"/>
  <c r="N39" i="4"/>
  <c r="O39" i="4"/>
  <c r="P39" i="4"/>
  <c r="M39" i="4"/>
  <c r="M48" i="4"/>
  <c r="N48" i="4"/>
  <c r="O48" i="4"/>
  <c r="P48" i="4"/>
  <c r="M49" i="4"/>
  <c r="N49" i="4"/>
  <c r="O49" i="4"/>
  <c r="P49" i="4"/>
  <c r="M50" i="4"/>
  <c r="N50" i="4"/>
  <c r="O50" i="4"/>
  <c r="P50" i="4"/>
  <c r="M51" i="4"/>
  <c r="N51" i="4"/>
  <c r="O51" i="4"/>
  <c r="P51" i="4"/>
  <c r="M52" i="4"/>
  <c r="N52" i="4"/>
  <c r="O52" i="4"/>
  <c r="P52" i="4"/>
  <c r="M53" i="4"/>
  <c r="N53" i="4"/>
  <c r="O53" i="4"/>
  <c r="P53" i="4"/>
  <c r="N47" i="4"/>
  <c r="O47" i="4"/>
  <c r="P47" i="4"/>
  <c r="M47" i="4"/>
  <c r="M58" i="4"/>
  <c r="N58" i="4"/>
  <c r="O58" i="4"/>
  <c r="P58" i="4"/>
  <c r="M59" i="4"/>
  <c r="N59" i="4"/>
  <c r="O59" i="4"/>
  <c r="P59" i="4"/>
  <c r="N57" i="4"/>
  <c r="O57" i="4"/>
  <c r="P57" i="4"/>
  <c r="M57" i="4"/>
  <c r="M15" i="4"/>
  <c r="N15" i="4"/>
  <c r="O15" i="4"/>
  <c r="P15" i="4"/>
  <c r="M16" i="4"/>
  <c r="N16" i="4"/>
  <c r="O16" i="4"/>
  <c r="P16" i="4"/>
  <c r="M17" i="4"/>
  <c r="N17" i="4"/>
  <c r="O17" i="4"/>
  <c r="P17" i="4"/>
  <c r="M18" i="4"/>
  <c r="N18" i="4"/>
  <c r="O18" i="4"/>
  <c r="P18" i="4"/>
  <c r="M13" i="4"/>
  <c r="N13" i="4"/>
  <c r="O13" i="4"/>
  <c r="P13" i="4"/>
  <c r="M14" i="4"/>
  <c r="N14" i="4"/>
  <c r="O14" i="4"/>
  <c r="P14" i="4"/>
  <c r="N12" i="4"/>
  <c r="O12" i="4"/>
  <c r="P12" i="4"/>
  <c r="M12" i="4"/>
  <c r="I58" i="4"/>
  <c r="I59" i="4"/>
  <c r="I57" i="4"/>
  <c r="I48" i="4"/>
  <c r="I49" i="4"/>
  <c r="I50" i="4"/>
  <c r="I51" i="4"/>
  <c r="I52" i="4"/>
  <c r="I53" i="4"/>
  <c r="I47" i="4"/>
  <c r="I40" i="4"/>
  <c r="I41" i="4"/>
  <c r="I42" i="4"/>
  <c r="I43" i="4"/>
  <c r="I39" i="4"/>
  <c r="I29" i="4"/>
  <c r="I30" i="4"/>
  <c r="I31" i="4"/>
  <c r="I32" i="4"/>
  <c r="I33" i="4"/>
  <c r="I34" i="4"/>
  <c r="I35" i="4"/>
  <c r="I28" i="4"/>
  <c r="I23" i="4"/>
  <c r="I24" i="4"/>
  <c r="I22" i="4"/>
  <c r="I13" i="4"/>
  <c r="I14" i="4"/>
  <c r="I15" i="4"/>
  <c r="I16" i="4"/>
  <c r="I17" i="4"/>
  <c r="I18" i="4"/>
  <c r="I12" i="4"/>
  <c r="M19" i="12" l="1"/>
  <c r="P25" i="12"/>
  <c r="O54" i="12"/>
  <c r="N60" i="12"/>
  <c r="P19" i="18"/>
  <c r="O19" i="10"/>
  <c r="N25" i="10"/>
  <c r="I25" i="10"/>
  <c r="P44" i="10"/>
  <c r="M54" i="10"/>
  <c r="P60" i="10"/>
  <c r="I25" i="11"/>
  <c r="M60" i="4"/>
  <c r="P19" i="4"/>
  <c r="I60" i="6"/>
  <c r="N19" i="11"/>
  <c r="M25" i="11"/>
  <c r="O44" i="11"/>
  <c r="P54" i="11"/>
  <c r="O60" i="11"/>
  <c r="I19" i="18"/>
  <c r="P36" i="18"/>
  <c r="M44" i="18"/>
  <c r="O60" i="18"/>
  <c r="I60" i="10"/>
  <c r="I25" i="12"/>
  <c r="M44" i="4"/>
  <c r="N25" i="6"/>
  <c r="M54" i="6"/>
  <c r="P60" i="6"/>
  <c r="O60" i="4"/>
  <c r="N36" i="6"/>
  <c r="I36" i="6"/>
  <c r="O44" i="6"/>
  <c r="M60" i="6"/>
  <c r="N25" i="11"/>
  <c r="M36" i="11"/>
  <c r="N44" i="11"/>
  <c r="P60" i="11"/>
  <c r="I60" i="18"/>
  <c r="I19" i="21"/>
  <c r="N53" i="14"/>
  <c r="O25" i="14"/>
  <c r="P26" i="19"/>
  <c r="N43" i="19"/>
  <c r="O53" i="19"/>
  <c r="N59" i="19"/>
  <c r="P36" i="24"/>
  <c r="M44" i="24"/>
  <c r="O60" i="24"/>
  <c r="O25" i="22"/>
  <c r="N54" i="22"/>
  <c r="M60" i="22"/>
  <c r="N19" i="15"/>
  <c r="M25" i="15"/>
  <c r="O44" i="15"/>
  <c r="P54" i="15"/>
  <c r="O60" i="15"/>
  <c r="O19" i="25"/>
  <c r="N25" i="25"/>
  <c r="I60" i="25"/>
  <c r="I24" i="16"/>
  <c r="O25" i="17"/>
  <c r="N54" i="17"/>
  <c r="M60" i="17"/>
  <c r="M24" i="23"/>
  <c r="P52" i="23"/>
  <c r="O58" i="23"/>
  <c r="O35" i="14"/>
  <c r="P43" i="14"/>
  <c r="N59" i="14"/>
  <c r="I60" i="24"/>
  <c r="M34" i="23"/>
  <c r="I58" i="23"/>
  <c r="P58" i="23"/>
  <c r="O19" i="22"/>
  <c r="N25" i="22"/>
  <c r="I60" i="22"/>
  <c r="M18" i="9"/>
  <c r="I58" i="9"/>
  <c r="P20" i="19"/>
  <c r="O26" i="19"/>
  <c r="O19" i="17"/>
  <c r="N25" i="17"/>
  <c r="I60" i="17"/>
  <c r="O34" i="16"/>
  <c r="P42" i="16"/>
  <c r="N58" i="16"/>
  <c r="N25" i="15"/>
  <c r="M36" i="15"/>
  <c r="N44" i="15"/>
  <c r="P60" i="15"/>
  <c r="I19" i="24"/>
  <c r="I24" i="9"/>
  <c r="M24" i="9"/>
  <c r="P52" i="9"/>
  <c r="O36" i="20"/>
  <c r="P44" i="20"/>
  <c r="N60" i="20"/>
  <c r="I59" i="19"/>
  <c r="I25" i="15"/>
  <c r="I59" i="14"/>
  <c r="P36" i="13"/>
  <c r="M44" i="13"/>
  <c r="O60" i="13"/>
  <c r="O19" i="14"/>
  <c r="P18" i="16"/>
  <c r="O24" i="16"/>
  <c r="P24" i="16"/>
  <c r="N52" i="16"/>
  <c r="M58" i="16"/>
  <c r="O36" i="17"/>
  <c r="P44" i="17"/>
  <c r="N60" i="17"/>
  <c r="P35" i="19"/>
  <c r="M43" i="19"/>
  <c r="O59" i="19"/>
  <c r="O19" i="20"/>
  <c r="N25" i="20"/>
  <c r="I60" i="20"/>
  <c r="O25" i="20"/>
  <c r="N54" i="20"/>
  <c r="M60" i="20"/>
  <c r="M34" i="9"/>
  <c r="P58" i="9"/>
  <c r="O36" i="22"/>
  <c r="P44" i="22"/>
  <c r="N60" i="22"/>
  <c r="I24" i="23"/>
  <c r="M18" i="23"/>
  <c r="P24" i="23"/>
  <c r="P25" i="24"/>
  <c r="N44" i="24"/>
  <c r="O54" i="24"/>
  <c r="N60" i="24"/>
  <c r="P19" i="24"/>
  <c r="O25" i="24"/>
  <c r="O25" i="25"/>
  <c r="N54" i="25"/>
  <c r="M60" i="25"/>
  <c r="O36" i="25"/>
  <c r="P44" i="25"/>
  <c r="N60" i="25"/>
  <c r="I19" i="13"/>
  <c r="P25" i="13"/>
  <c r="N44" i="13"/>
  <c r="O54" i="13"/>
  <c r="N60" i="13"/>
  <c r="P19" i="13"/>
  <c r="O25" i="13"/>
  <c r="I60" i="13"/>
  <c r="I60" i="34"/>
  <c r="N36" i="28"/>
  <c r="O44" i="28"/>
  <c r="M60" i="28"/>
  <c r="O19" i="27"/>
  <c r="N19" i="4"/>
  <c r="O54" i="4"/>
  <c r="O44" i="4"/>
  <c r="O36" i="4"/>
  <c r="O25" i="4"/>
  <c r="I44" i="6"/>
  <c r="M19" i="6"/>
  <c r="I25" i="6"/>
  <c r="P54" i="6"/>
  <c r="P19" i="6"/>
  <c r="I19" i="6"/>
  <c r="P25" i="6"/>
  <c r="P36" i="6"/>
  <c r="M44" i="6"/>
  <c r="N44" i="6"/>
  <c r="N62" i="6" s="1"/>
  <c r="O54" i="6"/>
  <c r="O60" i="6"/>
  <c r="I54" i="6"/>
  <c r="M36" i="6"/>
  <c r="O19" i="6"/>
  <c r="O25" i="6"/>
  <c r="O36" i="6"/>
  <c r="O62" i="6" s="1"/>
  <c r="P44" i="6"/>
  <c r="N54" i="6"/>
  <c r="N60" i="6"/>
  <c r="N19" i="10"/>
  <c r="M36" i="10"/>
  <c r="N44" i="10"/>
  <c r="O44" i="10"/>
  <c r="P54" i="10"/>
  <c r="M19" i="10"/>
  <c r="I19" i="10"/>
  <c r="M25" i="10"/>
  <c r="P36" i="10"/>
  <c r="M44" i="10"/>
  <c r="M62" i="10" s="1"/>
  <c r="O54" i="10"/>
  <c r="O60" i="10"/>
  <c r="I44" i="10"/>
  <c r="I54" i="10"/>
  <c r="P19" i="10"/>
  <c r="P25" i="10"/>
  <c r="I36" i="10"/>
  <c r="O36" i="10"/>
  <c r="O62" i="10" s="1"/>
  <c r="N54" i="10"/>
  <c r="N60" i="10"/>
  <c r="M19" i="11"/>
  <c r="I19" i="11"/>
  <c r="P36" i="11"/>
  <c r="P19" i="11"/>
  <c r="P25" i="11"/>
  <c r="I36" i="11"/>
  <c r="O36" i="11"/>
  <c r="P44" i="11"/>
  <c r="N54" i="11"/>
  <c r="N60" i="11"/>
  <c r="N62" i="11" s="1"/>
  <c r="M44" i="11"/>
  <c r="O54" i="11"/>
  <c r="O19" i="11"/>
  <c r="O25" i="11"/>
  <c r="N36" i="11"/>
  <c r="I44" i="11"/>
  <c r="M54" i="11"/>
  <c r="M62" i="11" s="1"/>
  <c r="I54" i="11"/>
  <c r="M60" i="11"/>
  <c r="I60" i="11"/>
  <c r="I36" i="12"/>
  <c r="O19" i="12"/>
  <c r="O25" i="12"/>
  <c r="N36" i="12"/>
  <c r="I44" i="12"/>
  <c r="M54" i="12"/>
  <c r="I54" i="12"/>
  <c r="M60" i="12"/>
  <c r="I60" i="12"/>
  <c r="I19" i="12"/>
  <c r="P19" i="12"/>
  <c r="O36" i="12"/>
  <c r="P44" i="12"/>
  <c r="N54" i="12"/>
  <c r="N19" i="12"/>
  <c r="N25" i="12"/>
  <c r="M36" i="12"/>
  <c r="N44" i="12"/>
  <c r="O44" i="12"/>
  <c r="P54" i="12"/>
  <c r="P60" i="12"/>
  <c r="P62" i="12" s="1"/>
  <c r="N54" i="13"/>
  <c r="N19" i="13"/>
  <c r="N25" i="13"/>
  <c r="N36" i="13"/>
  <c r="I36" i="13"/>
  <c r="O44" i="13"/>
  <c r="I44" i="13"/>
  <c r="M54" i="13"/>
  <c r="I54" i="13"/>
  <c r="M60" i="13"/>
  <c r="O19" i="13"/>
  <c r="O36" i="13"/>
  <c r="P44" i="13"/>
  <c r="M19" i="13"/>
  <c r="M25" i="13"/>
  <c r="I25" i="13"/>
  <c r="M36" i="13"/>
  <c r="P54" i="13"/>
  <c r="P60" i="13"/>
  <c r="N19" i="14"/>
  <c r="N25" i="14"/>
  <c r="N35" i="14"/>
  <c r="O43" i="14"/>
  <c r="I43" i="14"/>
  <c r="M53" i="14"/>
  <c r="I53" i="14"/>
  <c r="M59" i="14"/>
  <c r="M19" i="14"/>
  <c r="M25" i="14"/>
  <c r="I25" i="14"/>
  <c r="M35" i="14"/>
  <c r="P53" i="14"/>
  <c r="P59" i="14"/>
  <c r="P19" i="14"/>
  <c r="P25" i="14"/>
  <c r="P35" i="14"/>
  <c r="M43" i="14"/>
  <c r="N43" i="14"/>
  <c r="O53" i="14"/>
  <c r="O59" i="14"/>
  <c r="M19" i="15"/>
  <c r="I19" i="15"/>
  <c r="M44" i="15"/>
  <c r="P19" i="15"/>
  <c r="P25" i="15"/>
  <c r="O36" i="15"/>
  <c r="N54" i="15"/>
  <c r="N60" i="15"/>
  <c r="P36" i="15"/>
  <c r="O54" i="15"/>
  <c r="O19" i="15"/>
  <c r="O25" i="15"/>
  <c r="N36" i="15"/>
  <c r="P44" i="15"/>
  <c r="I44" i="15"/>
  <c r="M54" i="15"/>
  <c r="I54" i="15"/>
  <c r="M60" i="15"/>
  <c r="I60" i="15"/>
  <c r="O18" i="16"/>
  <c r="N34" i="16"/>
  <c r="I42" i="16"/>
  <c r="M52" i="16"/>
  <c r="I52" i="16"/>
  <c r="I58" i="16"/>
  <c r="N18" i="16"/>
  <c r="N24" i="16"/>
  <c r="M34" i="16"/>
  <c r="N42" i="16"/>
  <c r="O42" i="16"/>
  <c r="P52" i="16"/>
  <c r="P58" i="16"/>
  <c r="M18" i="16"/>
  <c r="M24" i="16"/>
  <c r="P34" i="16"/>
  <c r="M42" i="16"/>
  <c r="O52" i="16"/>
  <c r="O58" i="16"/>
  <c r="N19" i="17"/>
  <c r="I36" i="17"/>
  <c r="I44" i="17"/>
  <c r="M19" i="17"/>
  <c r="M25" i="17"/>
  <c r="I25" i="17"/>
  <c r="M36" i="17"/>
  <c r="P54" i="17"/>
  <c r="P60" i="17"/>
  <c r="N36" i="17"/>
  <c r="O44" i="17"/>
  <c r="M54" i="17"/>
  <c r="I54" i="17"/>
  <c r="P19" i="17"/>
  <c r="I19" i="17"/>
  <c r="P25" i="17"/>
  <c r="P36" i="17"/>
  <c r="M44" i="17"/>
  <c r="N44" i="17"/>
  <c r="O54" i="17"/>
  <c r="O60" i="17"/>
  <c r="O20" i="19"/>
  <c r="O35" i="19"/>
  <c r="M20" i="19"/>
  <c r="M26" i="19"/>
  <c r="I26" i="19"/>
  <c r="M35" i="19"/>
  <c r="P53" i="19"/>
  <c r="P59" i="19"/>
  <c r="P43" i="19"/>
  <c r="N53" i="19"/>
  <c r="N20" i="19"/>
  <c r="N26" i="19"/>
  <c r="N35" i="19"/>
  <c r="O43" i="19"/>
  <c r="I43" i="19"/>
  <c r="M53" i="19"/>
  <c r="I53" i="19"/>
  <c r="M59" i="19"/>
  <c r="N19" i="18"/>
  <c r="N25" i="18"/>
  <c r="N36" i="18"/>
  <c r="I36" i="18"/>
  <c r="O44" i="18"/>
  <c r="I44" i="18"/>
  <c r="M54" i="18"/>
  <c r="I54" i="18"/>
  <c r="I62" i="18" s="1"/>
  <c r="M60" i="18"/>
  <c r="M19" i="18"/>
  <c r="M25" i="18"/>
  <c r="I25" i="18"/>
  <c r="M36" i="18"/>
  <c r="P54" i="18"/>
  <c r="P60" i="18"/>
  <c r="O19" i="18"/>
  <c r="O25" i="18"/>
  <c r="O36" i="18"/>
  <c r="P44" i="18"/>
  <c r="N54" i="18"/>
  <c r="N62" i="18" s="1"/>
  <c r="N60" i="18"/>
  <c r="N19" i="20"/>
  <c r="N36" i="20"/>
  <c r="O44" i="20"/>
  <c r="I44" i="20"/>
  <c r="P19" i="20"/>
  <c r="I19" i="20"/>
  <c r="P25" i="20"/>
  <c r="P36" i="20"/>
  <c r="M44" i="20"/>
  <c r="N44" i="20"/>
  <c r="O54" i="20"/>
  <c r="O60" i="20"/>
  <c r="I36" i="20"/>
  <c r="M54" i="20"/>
  <c r="I54" i="20"/>
  <c r="M19" i="20"/>
  <c r="M25" i="20"/>
  <c r="I25" i="20"/>
  <c r="M36" i="20"/>
  <c r="P54" i="20"/>
  <c r="P60" i="20"/>
  <c r="N18" i="9"/>
  <c r="N24" i="9"/>
  <c r="N34" i="9"/>
  <c r="O42" i="9"/>
  <c r="I42" i="9"/>
  <c r="M52" i="9"/>
  <c r="I52" i="9"/>
  <c r="M58" i="9"/>
  <c r="P18" i="9"/>
  <c r="P24" i="9"/>
  <c r="P34" i="9"/>
  <c r="M42" i="9"/>
  <c r="N42" i="9"/>
  <c r="O52" i="9"/>
  <c r="O58" i="9"/>
  <c r="O18" i="9"/>
  <c r="O24" i="9"/>
  <c r="O34" i="9"/>
  <c r="P42" i="9"/>
  <c r="N52" i="9"/>
  <c r="N58" i="9"/>
  <c r="N19" i="22"/>
  <c r="N36" i="22"/>
  <c r="P19" i="22"/>
  <c r="I19" i="22"/>
  <c r="P25" i="22"/>
  <c r="P36" i="22"/>
  <c r="M44" i="22"/>
  <c r="N44" i="22"/>
  <c r="O54" i="22"/>
  <c r="O60" i="22"/>
  <c r="O44" i="22"/>
  <c r="I44" i="22"/>
  <c r="M54" i="22"/>
  <c r="I54" i="22"/>
  <c r="M19" i="22"/>
  <c r="M25" i="22"/>
  <c r="I25" i="22"/>
  <c r="M36" i="22"/>
  <c r="P54" i="22"/>
  <c r="P60" i="22"/>
  <c r="P18" i="23"/>
  <c r="P34" i="23"/>
  <c r="N42" i="23"/>
  <c r="O52" i="23"/>
  <c r="N18" i="23"/>
  <c r="N24" i="23"/>
  <c r="N34" i="23"/>
  <c r="O42" i="23"/>
  <c r="I42" i="23"/>
  <c r="M52" i="23"/>
  <c r="I52" i="23"/>
  <c r="M58" i="23"/>
  <c r="M42" i="23"/>
  <c r="O18" i="23"/>
  <c r="O24" i="23"/>
  <c r="O34" i="23"/>
  <c r="P42" i="23"/>
  <c r="N52" i="23"/>
  <c r="N58" i="23"/>
  <c r="O19" i="24"/>
  <c r="O36" i="24"/>
  <c r="P44" i="24"/>
  <c r="N54" i="24"/>
  <c r="M19" i="24"/>
  <c r="M25" i="24"/>
  <c r="I25" i="24"/>
  <c r="M36" i="24"/>
  <c r="P54" i="24"/>
  <c r="P60" i="24"/>
  <c r="N19" i="24"/>
  <c r="N25" i="24"/>
  <c r="N36" i="24"/>
  <c r="I36" i="24"/>
  <c r="O44" i="24"/>
  <c r="I44" i="24"/>
  <c r="M54" i="24"/>
  <c r="I54" i="24"/>
  <c r="M60" i="24"/>
  <c r="I36" i="25"/>
  <c r="O44" i="25"/>
  <c r="I44" i="25"/>
  <c r="I54" i="25"/>
  <c r="P19" i="25"/>
  <c r="I19" i="25"/>
  <c r="P25" i="25"/>
  <c r="P36" i="25"/>
  <c r="M44" i="25"/>
  <c r="N44" i="25"/>
  <c r="O54" i="25"/>
  <c r="O60" i="25"/>
  <c r="N19" i="25"/>
  <c r="N36" i="25"/>
  <c r="M54" i="25"/>
  <c r="M19" i="25"/>
  <c r="M25" i="25"/>
  <c r="I25" i="25"/>
  <c r="M36" i="25"/>
  <c r="P54" i="25"/>
  <c r="P60" i="25"/>
  <c r="O25" i="27"/>
  <c r="M60" i="27"/>
  <c r="O36" i="27"/>
  <c r="P44" i="27"/>
  <c r="N60" i="27"/>
  <c r="P25" i="26"/>
  <c r="I25" i="26"/>
  <c r="N60" i="26"/>
  <c r="P24" i="7"/>
  <c r="I60" i="31"/>
  <c r="P52" i="33"/>
  <c r="O58" i="33"/>
  <c r="N25" i="28"/>
  <c r="M54" i="28"/>
  <c r="P60" i="28"/>
  <c r="I60" i="32"/>
  <c r="O60" i="32"/>
  <c r="I58" i="33"/>
  <c r="P58" i="33"/>
  <c r="I60" i="21"/>
  <c r="I59" i="7"/>
  <c r="P25" i="31"/>
  <c r="N19" i="28"/>
  <c r="P25" i="33"/>
  <c r="O60" i="31"/>
  <c r="O59" i="7"/>
  <c r="P18" i="7"/>
  <c r="N43" i="7"/>
  <c r="P35" i="7"/>
  <c r="M43" i="7"/>
  <c r="O53" i="7"/>
  <c r="O24" i="7"/>
  <c r="N59" i="7"/>
  <c r="M19" i="31"/>
  <c r="M25" i="31"/>
  <c r="M36" i="31"/>
  <c r="P54" i="31"/>
  <c r="P60" i="31"/>
  <c r="I60" i="35"/>
  <c r="O60" i="35"/>
  <c r="O19" i="34"/>
  <c r="O25" i="34"/>
  <c r="O36" i="34"/>
  <c r="P44" i="34"/>
  <c r="N54" i="34"/>
  <c r="N60" i="34"/>
  <c r="M60" i="34"/>
  <c r="P19" i="33"/>
  <c r="M42" i="33"/>
  <c r="O19" i="33"/>
  <c r="O25" i="33"/>
  <c r="O34" i="33"/>
  <c r="P42" i="33"/>
  <c r="N58" i="33"/>
  <c r="P34" i="33"/>
  <c r="N19" i="33"/>
  <c r="N25" i="33"/>
  <c r="N34" i="33"/>
  <c r="O42" i="33"/>
  <c r="M58" i="33"/>
  <c r="M19" i="32"/>
  <c r="M25" i="32"/>
  <c r="I25" i="32"/>
  <c r="M36" i="32"/>
  <c r="P54" i="32"/>
  <c r="P60" i="32"/>
  <c r="P17" i="29"/>
  <c r="P23" i="29"/>
  <c r="P33" i="29"/>
  <c r="M41" i="29"/>
  <c r="O51" i="29"/>
  <c r="I57" i="29"/>
  <c r="O57" i="29"/>
  <c r="O23" i="29"/>
  <c r="N57" i="29"/>
  <c r="I36" i="26"/>
  <c r="P44" i="26"/>
  <c r="N54" i="26"/>
  <c r="P19" i="26"/>
  <c r="O36" i="26"/>
  <c r="M60" i="26"/>
  <c r="N36" i="27"/>
  <c r="P19" i="27"/>
  <c r="P25" i="27"/>
  <c r="P36" i="27"/>
  <c r="M44" i="27"/>
  <c r="N44" i="27"/>
  <c r="O54" i="27"/>
  <c r="I60" i="27"/>
  <c r="O60" i="27"/>
  <c r="N19" i="27"/>
  <c r="P60" i="27"/>
  <c r="P60" i="8"/>
  <c r="N19" i="8"/>
  <c r="N25" i="8"/>
  <c r="N36" i="8"/>
  <c r="O44" i="8"/>
  <c r="M54" i="8"/>
  <c r="M60" i="8"/>
  <c r="O19" i="21"/>
  <c r="O25" i="21"/>
  <c r="O36" i="21"/>
  <c r="P44" i="21"/>
  <c r="N54" i="21"/>
  <c r="N60" i="21"/>
  <c r="N25" i="21"/>
  <c r="M60" i="21"/>
  <c r="P19" i="35"/>
  <c r="I19" i="35"/>
  <c r="P25" i="35"/>
  <c r="P36" i="35"/>
  <c r="M44" i="35"/>
  <c r="N44" i="35"/>
  <c r="O54" i="35"/>
  <c r="O25" i="35"/>
  <c r="N60" i="35"/>
  <c r="N52" i="33"/>
  <c r="M52" i="33"/>
  <c r="N42" i="33"/>
  <c r="P24" i="30"/>
  <c r="I58" i="30"/>
  <c r="O58" i="30"/>
  <c r="I60" i="28"/>
  <c r="N25" i="27"/>
  <c r="O44" i="27"/>
  <c r="M54" i="27"/>
  <c r="M36" i="27"/>
  <c r="P54" i="27"/>
  <c r="N54" i="27"/>
  <c r="O19" i="26"/>
  <c r="O25" i="26"/>
  <c r="N36" i="26"/>
  <c r="I44" i="26"/>
  <c r="M54" i="26"/>
  <c r="I54" i="26"/>
  <c r="I60" i="26"/>
  <c r="N19" i="26"/>
  <c r="N25" i="26"/>
  <c r="M36" i="26"/>
  <c r="N44" i="26"/>
  <c r="O44" i="26"/>
  <c r="P54" i="26"/>
  <c r="P60" i="26"/>
  <c r="M19" i="26"/>
  <c r="I19" i="26"/>
  <c r="M25" i="26"/>
  <c r="P36" i="26"/>
  <c r="M44" i="26"/>
  <c r="O54" i="26"/>
  <c r="O60" i="26"/>
  <c r="I36" i="27"/>
  <c r="I44" i="27"/>
  <c r="I54" i="27"/>
  <c r="M19" i="27"/>
  <c r="M25" i="27"/>
  <c r="I25" i="27"/>
  <c r="I19" i="27"/>
  <c r="M25" i="28"/>
  <c r="O17" i="29"/>
  <c r="O33" i="29"/>
  <c r="P41" i="29"/>
  <c r="N51" i="29"/>
  <c r="N17" i="29"/>
  <c r="N23" i="29"/>
  <c r="N33" i="29"/>
  <c r="O41" i="29"/>
  <c r="M51" i="29"/>
  <c r="M57" i="29"/>
  <c r="M23" i="29"/>
  <c r="M33" i="29"/>
  <c r="P51" i="29"/>
  <c r="P57" i="29"/>
  <c r="O24" i="30"/>
  <c r="N58" i="30"/>
  <c r="P18" i="30"/>
  <c r="P34" i="30"/>
  <c r="M42" i="30"/>
  <c r="N42" i="30"/>
  <c r="O52" i="30"/>
  <c r="P25" i="32"/>
  <c r="O52" i="33"/>
  <c r="N19" i="34"/>
  <c r="N25" i="34"/>
  <c r="N36" i="34"/>
  <c r="I36" i="34"/>
  <c r="O44" i="34"/>
  <c r="I44" i="34"/>
  <c r="M54" i="34"/>
  <c r="I54" i="34"/>
  <c r="M19" i="34"/>
  <c r="M25" i="34"/>
  <c r="I25" i="34"/>
  <c r="M36" i="34"/>
  <c r="P54" i="34"/>
  <c r="P60" i="34"/>
  <c r="P19" i="34"/>
  <c r="I19" i="34"/>
  <c r="P25" i="34"/>
  <c r="P36" i="34"/>
  <c r="M44" i="34"/>
  <c r="N44" i="34"/>
  <c r="O54" i="34"/>
  <c r="O60" i="34"/>
  <c r="N19" i="35"/>
  <c r="N25" i="35"/>
  <c r="N36" i="35"/>
  <c r="I36" i="35"/>
  <c r="O44" i="35"/>
  <c r="I44" i="35"/>
  <c r="M54" i="35"/>
  <c r="I54" i="35"/>
  <c r="M60" i="35"/>
  <c r="M19" i="35"/>
  <c r="M25" i="35"/>
  <c r="I25" i="35"/>
  <c r="M36" i="35"/>
  <c r="P54" i="35"/>
  <c r="P60" i="35"/>
  <c r="O19" i="35"/>
  <c r="O36" i="35"/>
  <c r="P44" i="35"/>
  <c r="N54" i="35"/>
  <c r="N19" i="31"/>
  <c r="N25" i="31"/>
  <c r="N36" i="31"/>
  <c r="O44" i="31"/>
  <c r="M54" i="31"/>
  <c r="M60" i="31"/>
  <c r="P19" i="31"/>
  <c r="P36" i="31"/>
  <c r="M44" i="31"/>
  <c r="N44" i="31"/>
  <c r="O54" i="31"/>
  <c r="O19" i="31"/>
  <c r="O25" i="31"/>
  <c r="P44" i="31"/>
  <c r="N54" i="31"/>
  <c r="N60" i="31"/>
  <c r="O19" i="8"/>
  <c r="O25" i="8"/>
  <c r="O36" i="8"/>
  <c r="P44" i="8"/>
  <c r="N54" i="8"/>
  <c r="N60" i="8"/>
  <c r="M25" i="8"/>
  <c r="M36" i="8"/>
  <c r="P54" i="8"/>
  <c r="P19" i="8"/>
  <c r="P25" i="8"/>
  <c r="P36" i="8"/>
  <c r="M44" i="8"/>
  <c r="N44" i="8"/>
  <c r="O54" i="8"/>
  <c r="I60" i="8"/>
  <c r="O60" i="8"/>
  <c r="I44" i="28"/>
  <c r="I54" i="28"/>
  <c r="M19" i="28"/>
  <c r="I25" i="28"/>
  <c r="M36" i="28"/>
  <c r="P54" i="28"/>
  <c r="P19" i="28"/>
  <c r="P25" i="28"/>
  <c r="P36" i="28"/>
  <c r="M44" i="28"/>
  <c r="N44" i="28"/>
  <c r="O54" i="28"/>
  <c r="O60" i="28"/>
  <c r="O19" i="28"/>
  <c r="O25" i="28"/>
  <c r="O36" i="28"/>
  <c r="P44" i="28"/>
  <c r="N54" i="28"/>
  <c r="N60" i="28"/>
  <c r="M17" i="29"/>
  <c r="I23" i="29"/>
  <c r="N41" i="29"/>
  <c r="I41" i="29"/>
  <c r="I51" i="29"/>
  <c r="O18" i="30"/>
  <c r="O34" i="30"/>
  <c r="P42" i="30"/>
  <c r="N52" i="30"/>
  <c r="N18" i="30"/>
  <c r="N24" i="30"/>
  <c r="N34" i="30"/>
  <c r="O42" i="30"/>
  <c r="I42" i="30"/>
  <c r="M52" i="30"/>
  <c r="I52" i="30"/>
  <c r="M58" i="30"/>
  <c r="M18" i="30"/>
  <c r="M24" i="30"/>
  <c r="I24" i="30"/>
  <c r="M34" i="30"/>
  <c r="P52" i="30"/>
  <c r="P58" i="30"/>
  <c r="P19" i="32"/>
  <c r="I19" i="32"/>
  <c r="P36" i="32"/>
  <c r="M44" i="32"/>
  <c r="N44" i="32"/>
  <c r="O54" i="32"/>
  <c r="O19" i="32"/>
  <c r="O25" i="32"/>
  <c r="O36" i="32"/>
  <c r="P44" i="32"/>
  <c r="N54" i="32"/>
  <c r="N60" i="32"/>
  <c r="N19" i="32"/>
  <c r="N25" i="32"/>
  <c r="N36" i="32"/>
  <c r="I36" i="32"/>
  <c r="O44" i="32"/>
  <c r="I44" i="32"/>
  <c r="M54" i="32"/>
  <c r="I54" i="32"/>
  <c r="M60" i="32"/>
  <c r="I19" i="33"/>
  <c r="I42" i="33"/>
  <c r="I52" i="33"/>
  <c r="M19" i="33"/>
  <c r="M25" i="33"/>
  <c r="I25" i="33"/>
  <c r="M34" i="33"/>
  <c r="I36" i="31"/>
  <c r="I44" i="31"/>
  <c r="I54" i="31"/>
  <c r="I25" i="31"/>
  <c r="O36" i="31"/>
  <c r="N19" i="21"/>
  <c r="N36" i="21"/>
  <c r="O44" i="21"/>
  <c r="I44" i="21"/>
  <c r="M54" i="21"/>
  <c r="I54" i="21"/>
  <c r="M19" i="21"/>
  <c r="M25" i="21"/>
  <c r="I25" i="21"/>
  <c r="M36" i="21"/>
  <c r="P54" i="21"/>
  <c r="P60" i="21"/>
  <c r="P19" i="21"/>
  <c r="P25" i="21"/>
  <c r="P36" i="21"/>
  <c r="M44" i="21"/>
  <c r="N44" i="21"/>
  <c r="O54" i="21"/>
  <c r="O60" i="21"/>
  <c r="O18" i="7"/>
  <c r="O35" i="7"/>
  <c r="P43" i="7"/>
  <c r="N53" i="7"/>
  <c r="N18" i="7"/>
  <c r="N24" i="7"/>
  <c r="N35" i="7"/>
  <c r="I35" i="7"/>
  <c r="O43" i="7"/>
  <c r="I43" i="7"/>
  <c r="M53" i="7"/>
  <c r="I53" i="7"/>
  <c r="M59" i="7"/>
  <c r="M18" i="7"/>
  <c r="M24" i="7"/>
  <c r="I24" i="7"/>
  <c r="M35" i="7"/>
  <c r="P53" i="7"/>
  <c r="P59" i="7"/>
  <c r="I36" i="8"/>
  <c r="I44" i="8"/>
  <c r="I54" i="8"/>
  <c r="M19" i="8"/>
  <c r="I25" i="8"/>
  <c r="I19" i="8"/>
  <c r="I62" i="11"/>
  <c r="N60" i="4"/>
  <c r="N44" i="4"/>
  <c r="I44" i="4"/>
  <c r="O19" i="4"/>
  <c r="M19" i="4"/>
  <c r="M54" i="4"/>
  <c r="N36" i="4"/>
  <c r="N25" i="4"/>
  <c r="M36" i="4"/>
  <c r="I36" i="4"/>
  <c r="N54" i="4"/>
  <c r="I25" i="4"/>
  <c r="I19" i="4"/>
  <c r="P60" i="4"/>
  <c r="P54" i="4"/>
  <c r="P44" i="4"/>
  <c r="P36" i="4"/>
  <c r="P25" i="4"/>
  <c r="M25" i="4"/>
  <c r="I60" i="4"/>
  <c r="I54" i="4"/>
  <c r="M62" i="12" l="1"/>
  <c r="I62" i="12"/>
  <c r="O62" i="11"/>
  <c r="P62" i="11"/>
  <c r="I62" i="10"/>
  <c r="N62" i="10"/>
  <c r="I62" i="6"/>
  <c r="M62" i="6"/>
  <c r="P62" i="10"/>
  <c r="O62" i="12"/>
  <c r="P62" i="18"/>
  <c r="M62" i="18"/>
  <c r="O62" i="18"/>
  <c r="O62" i="4"/>
  <c r="N62" i="12"/>
  <c r="P62" i="6"/>
  <c r="I62" i="25"/>
  <c r="M62" i="20"/>
  <c r="O62" i="24"/>
  <c r="I60" i="9"/>
  <c r="I61" i="14"/>
  <c r="O60" i="16"/>
  <c r="P60" i="16"/>
  <c r="P61" i="19"/>
  <c r="P62" i="20"/>
  <c r="O60" i="23"/>
  <c r="P60" i="23"/>
  <c r="O62" i="22"/>
  <c r="I62" i="17"/>
  <c r="M60" i="16"/>
  <c r="P62" i="15"/>
  <c r="N61" i="14"/>
  <c r="O62" i="25"/>
  <c r="N62" i="24"/>
  <c r="I62" i="24"/>
  <c r="P62" i="22"/>
  <c r="I62" i="22"/>
  <c r="N62" i="22"/>
  <c r="O60" i="9"/>
  <c r="O62" i="20"/>
  <c r="M61" i="19"/>
  <c r="O61" i="19"/>
  <c r="I60" i="16"/>
  <c r="I62" i="15"/>
  <c r="P61" i="14"/>
  <c r="P62" i="13"/>
  <c r="M61" i="14"/>
  <c r="O61" i="14"/>
  <c r="M62" i="15"/>
  <c r="O62" i="15"/>
  <c r="N62" i="15"/>
  <c r="N60" i="16"/>
  <c r="O62" i="17"/>
  <c r="P62" i="17"/>
  <c r="M62" i="17"/>
  <c r="N62" i="17"/>
  <c r="N61" i="19"/>
  <c r="N62" i="20"/>
  <c r="I62" i="20"/>
  <c r="N60" i="9"/>
  <c r="M60" i="9"/>
  <c r="P60" i="9"/>
  <c r="M62" i="22"/>
  <c r="M60" i="23"/>
  <c r="I60" i="23"/>
  <c r="N60" i="23"/>
  <c r="P62" i="24"/>
  <c r="M62" i="24"/>
  <c r="N62" i="25"/>
  <c r="M62" i="25"/>
  <c r="P62" i="25"/>
  <c r="O62" i="13"/>
  <c r="N62" i="13"/>
  <c r="M62" i="13"/>
  <c r="I62" i="13"/>
  <c r="O62" i="34"/>
  <c r="O62" i="27"/>
  <c r="I62" i="34"/>
  <c r="N62" i="26"/>
  <c r="I62" i="26"/>
  <c r="P62" i="35"/>
  <c r="I62" i="35"/>
  <c r="I62" i="27"/>
  <c r="M62" i="27"/>
  <c r="N62" i="27"/>
  <c r="P62" i="27"/>
  <c r="N62" i="31"/>
  <c r="N60" i="33"/>
  <c r="P60" i="33"/>
  <c r="M62" i="28"/>
  <c r="I62" i="32"/>
  <c r="M60" i="33"/>
  <c r="O62" i="31"/>
  <c r="M62" i="31"/>
  <c r="P61" i="7"/>
  <c r="I61" i="7"/>
  <c r="I62" i="8"/>
  <c r="N62" i="8"/>
  <c r="P62" i="28"/>
  <c r="N59" i="29"/>
  <c r="M60" i="30"/>
  <c r="O60" i="33"/>
  <c r="P62" i="31"/>
  <c r="N61" i="7"/>
  <c r="M62" i="8"/>
  <c r="P62" i="8"/>
  <c r="O62" i="8"/>
  <c r="N62" i="35"/>
  <c r="M62" i="34"/>
  <c r="I60" i="33"/>
  <c r="I60" i="30"/>
  <c r="N60" i="30"/>
  <c r="P60" i="30"/>
  <c r="O60" i="30"/>
  <c r="P59" i="29"/>
  <c r="N62" i="28"/>
  <c r="O62" i="28"/>
  <c r="I62" i="28"/>
  <c r="O62" i="26"/>
  <c r="P62" i="26"/>
  <c r="O61" i="7"/>
  <c r="O62" i="21"/>
  <c r="M62" i="35"/>
  <c r="O62" i="35"/>
  <c r="P62" i="34"/>
  <c r="N62" i="34"/>
  <c r="N62" i="32"/>
  <c r="I59" i="29"/>
  <c r="M59" i="29"/>
  <c r="O59" i="29"/>
  <c r="M62" i="26"/>
  <c r="M62" i="32"/>
  <c r="O62" i="32"/>
  <c r="P62" i="32"/>
  <c r="I62" i="31"/>
  <c r="P62" i="21"/>
  <c r="M62" i="21"/>
  <c r="I62" i="21"/>
  <c r="N62" i="21"/>
  <c r="M61" i="7"/>
  <c r="M62" i="4"/>
  <c r="N62" i="4"/>
  <c r="P62" i="4"/>
  <c r="I62" i="4"/>
  <c r="IB301" i="4" l="1"/>
  <c r="IB300" i="4"/>
  <c r="IB299" i="4"/>
  <c r="IB298" i="4"/>
  <c r="IB297" i="4"/>
  <c r="IB296" i="4"/>
  <c r="IB295" i="4"/>
  <c r="IB294" i="4"/>
  <c r="IB293" i="4"/>
  <c r="IB292" i="4"/>
  <c r="IB291" i="4"/>
  <c r="IB290" i="4"/>
  <c r="IB289" i="4"/>
  <c r="IB288" i="4"/>
  <c r="IB287" i="4"/>
  <c r="IB286" i="4"/>
  <c r="IB285" i="4"/>
  <c r="IB284" i="4"/>
  <c r="IB283" i="4"/>
  <c r="IB282" i="4"/>
  <c r="IB281" i="4"/>
  <c r="IB280" i="4"/>
  <c r="IB279" i="4"/>
  <c r="IB278" i="4"/>
  <c r="IB277" i="4"/>
  <c r="IB276" i="4"/>
  <c r="IB275" i="4"/>
  <c r="IB274" i="4"/>
  <c r="IB273" i="4"/>
  <c r="IB272" i="4"/>
  <c r="IB271" i="4"/>
  <c r="IB270" i="4"/>
  <c r="IB269" i="4"/>
  <c r="IB268" i="4"/>
  <c r="IB267" i="4"/>
  <c r="IB266" i="4"/>
  <c r="IB265" i="4"/>
  <c r="IB264" i="4"/>
  <c r="IB263" i="4"/>
  <c r="IB262" i="4"/>
  <c r="IB261" i="4"/>
  <c r="IB260" i="4"/>
  <c r="IB259" i="4"/>
  <c r="IB258" i="4"/>
  <c r="IB257" i="4"/>
  <c r="IB256" i="4"/>
  <c r="IB255" i="4"/>
  <c r="IB254" i="4"/>
  <c r="IB253" i="4"/>
  <c r="IB252" i="4"/>
  <c r="IB251" i="4"/>
  <c r="IB250" i="4"/>
  <c r="IB249" i="4"/>
  <c r="IB248" i="4"/>
  <c r="IB247" i="4"/>
  <c r="IB246" i="4"/>
  <c r="IB245" i="4"/>
  <c r="IB244" i="4"/>
  <c r="IB243" i="4"/>
  <c r="IB242" i="4"/>
  <c r="IB241" i="4"/>
  <c r="IB240" i="4"/>
  <c r="IB239" i="4"/>
  <c r="IB238" i="4"/>
  <c r="IB237" i="4"/>
  <c r="IB236" i="4"/>
  <c r="IB235" i="4"/>
  <c r="IB234" i="4"/>
  <c r="IB233" i="4"/>
  <c r="IB232" i="4"/>
  <c r="IB231" i="4"/>
  <c r="IB230" i="4"/>
  <c r="IB229" i="4"/>
  <c r="IB228" i="4"/>
  <c r="IB227" i="4"/>
  <c r="IB226" i="4"/>
  <c r="IB225" i="4"/>
  <c r="IB224" i="4"/>
  <c r="IB223" i="4"/>
  <c r="IB222" i="4"/>
  <c r="IB221" i="4"/>
  <c r="IB220" i="4"/>
  <c r="IB219" i="4"/>
  <c r="IB218" i="4"/>
  <c r="IB217" i="4"/>
  <c r="IB216" i="4"/>
  <c r="IB215" i="4"/>
  <c r="IB214" i="4"/>
  <c r="IB213" i="4"/>
  <c r="IB212" i="4"/>
  <c r="IB211" i="4"/>
  <c r="IB210" i="4"/>
  <c r="IB209" i="4"/>
  <c r="IB208" i="4"/>
  <c r="IB207" i="4"/>
  <c r="IB206" i="4"/>
  <c r="IB205" i="4"/>
  <c r="IB204" i="4"/>
  <c r="IB203" i="4"/>
  <c r="IB202" i="4"/>
  <c r="IB201" i="4"/>
  <c r="IB200" i="4"/>
  <c r="IB199" i="4"/>
  <c r="IB198" i="4"/>
  <c r="IB197" i="4"/>
  <c r="IB196" i="4"/>
  <c r="IB195" i="4"/>
  <c r="IB194" i="4"/>
  <c r="IB193" i="4"/>
  <c r="IB192" i="4"/>
  <c r="IB191" i="4"/>
  <c r="IB190" i="4"/>
  <c r="IB189" i="4"/>
  <c r="IB188" i="4"/>
  <c r="IB187" i="4"/>
  <c r="IB186" i="4"/>
  <c r="IB185" i="4"/>
  <c r="IB184" i="4"/>
  <c r="IB183" i="4"/>
  <c r="IB182" i="4"/>
  <c r="IB181" i="4"/>
  <c r="IB180" i="4"/>
  <c r="IB179" i="4"/>
  <c r="IB178" i="4"/>
  <c r="IB177" i="4"/>
  <c r="IB176" i="4"/>
  <c r="IB175" i="4"/>
  <c r="IB174" i="4"/>
  <c r="IB173" i="4"/>
  <c r="IB172" i="4"/>
  <c r="IB171" i="4"/>
  <c r="IB170" i="4"/>
  <c r="IB169" i="4"/>
  <c r="IB168" i="4"/>
  <c r="IB167" i="4"/>
  <c r="IB166" i="4"/>
  <c r="IB165" i="4"/>
  <c r="IB164" i="4"/>
  <c r="IB163" i="4"/>
  <c r="IB162" i="4"/>
  <c r="IB161" i="4"/>
  <c r="IB160" i="4"/>
  <c r="IB159" i="4"/>
  <c r="IB158" i="4"/>
  <c r="IB157" i="4"/>
  <c r="IB156" i="4"/>
  <c r="IB155" i="4"/>
  <c r="IB154" i="4"/>
  <c r="IB153" i="4"/>
  <c r="IB152" i="4"/>
  <c r="IB151" i="4"/>
  <c r="IB150" i="4"/>
  <c r="IB149" i="4"/>
  <c r="IB148" i="4"/>
  <c r="IB147" i="4"/>
  <c r="IB146" i="4"/>
  <c r="IB145" i="4"/>
  <c r="IB144" i="4"/>
  <c r="IB143" i="4"/>
  <c r="IB142" i="4"/>
  <c r="IB141" i="4"/>
  <c r="IB140" i="4"/>
  <c r="IB139" i="4"/>
  <c r="IB138" i="4"/>
  <c r="IB137" i="4"/>
  <c r="IB136" i="4"/>
  <c r="IB135" i="4"/>
  <c r="IB134" i="4"/>
  <c r="IB133" i="4"/>
  <c r="IB132" i="4"/>
  <c r="IB131" i="4"/>
  <c r="IB130" i="4"/>
  <c r="IB129" i="4"/>
  <c r="IB128" i="4"/>
  <c r="IB127" i="4"/>
  <c r="IB126" i="4"/>
  <c r="IB125" i="4"/>
  <c r="IB124" i="4"/>
  <c r="IB123" i="4"/>
  <c r="IB122" i="4"/>
  <c r="IB121" i="4"/>
  <c r="IB120" i="4"/>
  <c r="IB119" i="4"/>
  <c r="IB118" i="4"/>
  <c r="IB117" i="4"/>
  <c r="IB116" i="4"/>
  <c r="IB115" i="4"/>
  <c r="IB114" i="4"/>
  <c r="IB113" i="4"/>
  <c r="IB112" i="4"/>
  <c r="IB111" i="4"/>
  <c r="IB110" i="4"/>
  <c r="IB109" i="4"/>
  <c r="IB108" i="4"/>
  <c r="IB107" i="4"/>
  <c r="IB106" i="4"/>
  <c r="IB105" i="4"/>
  <c r="IB104" i="4"/>
  <c r="IB103" i="4"/>
  <c r="IB102" i="4"/>
  <c r="IB101" i="4"/>
  <c r="IB100" i="4"/>
  <c r="IB99" i="4"/>
  <c r="IB98" i="4"/>
  <c r="IB97" i="4"/>
  <c r="IB96" i="4"/>
  <c r="IB95" i="4"/>
  <c r="IB94" i="4"/>
  <c r="IB93" i="4"/>
  <c r="IB92" i="4"/>
  <c r="IB91" i="4"/>
  <c r="IB90" i="4"/>
  <c r="IB89" i="4"/>
  <c r="IB88" i="4"/>
  <c r="IB87" i="4"/>
  <c r="IB86" i="4"/>
  <c r="IB85" i="4"/>
  <c r="IB84" i="4"/>
  <c r="IB83" i="4"/>
  <c r="IB82" i="4"/>
  <c r="IB81" i="4"/>
  <c r="IB80" i="4"/>
  <c r="IB79" i="4"/>
  <c r="IB78" i="4"/>
  <c r="IB77" i="4"/>
  <c r="IB76" i="4"/>
  <c r="IB75" i="4"/>
  <c r="IB74" i="4"/>
  <c r="IB73" i="4"/>
  <c r="IB72" i="4"/>
  <c r="IB71" i="4"/>
  <c r="IB70" i="4"/>
  <c r="IB69" i="4"/>
  <c r="IB68" i="4"/>
  <c r="IB67" i="4"/>
  <c r="IB66" i="4"/>
  <c r="IB65" i="4"/>
  <c r="IB64" i="4"/>
  <c r="IB63" i="4"/>
  <c r="IB62" i="4"/>
  <c r="IB61" i="4"/>
  <c r="IB60" i="4"/>
  <c r="IB59" i="4"/>
  <c r="IB58" i="4"/>
  <c r="IB57" i="4"/>
  <c r="IB56" i="4"/>
  <c r="IB55" i="4"/>
  <c r="IB54" i="4"/>
  <c r="IB53" i="4"/>
  <c r="IB52" i="4"/>
  <c r="IB51" i="4"/>
  <c r="IB50" i="4"/>
  <c r="IB49" i="4"/>
  <c r="IB48" i="4"/>
  <c r="IB47" i="4"/>
  <c r="IB46" i="4"/>
  <c r="IB45" i="4"/>
  <c r="IB44" i="4"/>
  <c r="IB43" i="4"/>
  <c r="IB42" i="4"/>
  <c r="IB41" i="4"/>
  <c r="IB40" i="4"/>
  <c r="IB39" i="4"/>
  <c r="IB38" i="4"/>
  <c r="IB37" i="4"/>
  <c r="IB36" i="4"/>
  <c r="IB35" i="4"/>
  <c r="IB34" i="4"/>
  <c r="IB33" i="4"/>
  <c r="IB32" i="4"/>
  <c r="IB31" i="4"/>
  <c r="IB30" i="4"/>
  <c r="IB29" i="4"/>
  <c r="IB28" i="4"/>
  <c r="IB27" i="4"/>
  <c r="IB26" i="4"/>
  <c r="IB25" i="4"/>
  <c r="IB24" i="4"/>
  <c r="IB23" i="4"/>
  <c r="IB22" i="4"/>
  <c r="IB21" i="4"/>
  <c r="IB20" i="4"/>
  <c r="IB19" i="4"/>
  <c r="IB18" i="4"/>
  <c r="IB17" i="4"/>
  <c r="IB16" i="4"/>
  <c r="IB15" i="4"/>
  <c r="IB14" i="4"/>
  <c r="IB13" i="4"/>
  <c r="IB12" i="4"/>
  <c r="IB11" i="4"/>
  <c r="IB10" i="4"/>
  <c r="IB9" i="4"/>
  <c r="IB8" i="4"/>
  <c r="IB7" i="4"/>
  <c r="IB6" i="4"/>
  <c r="IA6" i="4"/>
</calcChain>
</file>

<file path=xl/comments1.xml><?xml version="1.0" encoding="utf-8"?>
<comments xmlns="http://schemas.openxmlformats.org/spreadsheetml/2006/main">
  <authors>
    <author>Автор</author>
  </authors>
  <commentList>
    <comment ref="D15" authorId="0" shapeId="0">
      <text>
        <r>
          <rPr>
            <b/>
            <sz val="8"/>
            <color indexed="81"/>
            <rFont val="Tahoma"/>
            <family val="2"/>
            <charset val="204"/>
          </rPr>
          <t>кисломолочки 180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5" authorId="0" shapeId="0">
      <text>
        <r>
          <rPr>
            <b/>
            <sz val="8"/>
            <color indexed="81"/>
            <rFont val="Tahoma"/>
            <family val="2"/>
            <charset val="204"/>
          </rPr>
          <t>кисломолочки 180</t>
        </r>
      </text>
    </comment>
    <comment ref="AQ15" authorId="0" shapeId="0">
      <text>
        <r>
          <rPr>
            <b/>
            <sz val="8"/>
            <color indexed="81"/>
            <rFont val="Tahoma"/>
            <family val="2"/>
            <charset val="204"/>
          </rPr>
          <t>кисломолочки 150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15" authorId="0" shapeId="0">
      <text>
        <r>
          <rPr>
            <b/>
            <sz val="8"/>
            <color indexed="81"/>
            <rFont val="Tahoma"/>
            <family val="2"/>
            <charset val="204"/>
          </rPr>
          <t>кисломолочки 180</t>
        </r>
      </text>
    </comment>
    <comment ref="AQ15" authorId="0" shapeId="0">
      <text>
        <r>
          <rPr>
            <b/>
            <sz val="8"/>
            <color indexed="81"/>
            <rFont val="Tahoma"/>
            <family val="2"/>
            <charset val="204"/>
          </rPr>
          <t>кисломолочки 180</t>
        </r>
      </text>
    </comment>
  </commentList>
</comments>
</file>

<file path=xl/sharedStrings.xml><?xml version="1.0" encoding="utf-8"?>
<sst xmlns="http://schemas.openxmlformats.org/spreadsheetml/2006/main" count="3044" uniqueCount="416">
  <si>
    <t xml:space="preserve">                                                                                                       Утверждаю:</t>
  </si>
  <si>
    <t>Меню садик</t>
  </si>
  <si>
    <t>1-1</t>
  </si>
  <si>
    <t>Выход</t>
  </si>
  <si>
    <t>№ карт</t>
  </si>
  <si>
    <t>Б</t>
  </si>
  <si>
    <t>Ж</t>
  </si>
  <si>
    <t>У</t>
  </si>
  <si>
    <t>Ккал</t>
  </si>
  <si>
    <t>Цена</t>
  </si>
  <si>
    <t xml:space="preserve">Завтрак: </t>
  </si>
  <si>
    <t>Всего за завтрак:</t>
  </si>
  <si>
    <t xml:space="preserve">2-ой завтрак: </t>
  </si>
  <si>
    <t>Всего за 2-ой завтрак:</t>
  </si>
  <si>
    <t>Обед:</t>
  </si>
  <si>
    <t xml:space="preserve">Всего в обед:  </t>
  </si>
  <si>
    <t>Полдник:</t>
  </si>
  <si>
    <t>Всего за полдник:</t>
  </si>
  <si>
    <t>Ужин1:</t>
  </si>
  <si>
    <t>Всего в ужин:</t>
  </si>
  <si>
    <t>Ужин2:</t>
  </si>
  <si>
    <t>Всего во 2-ой ужин:</t>
  </si>
  <si>
    <t>ИТОГО ЗА ДЕНЬ:</t>
  </si>
  <si>
    <t>2016г</t>
  </si>
  <si>
    <t>01.01</t>
  </si>
  <si>
    <t>02.01</t>
  </si>
  <si>
    <t>03.01</t>
  </si>
  <si>
    <t>04.01</t>
  </si>
  <si>
    <t>05.01</t>
  </si>
  <si>
    <t>06.01</t>
  </si>
  <si>
    <t>07.01</t>
  </si>
  <si>
    <t>08.01</t>
  </si>
  <si>
    <t>09.01</t>
  </si>
  <si>
    <t>10.01</t>
  </si>
  <si>
    <t>11.01</t>
  </si>
  <si>
    <t>12.01</t>
  </si>
  <si>
    <t>13.01</t>
  </si>
  <si>
    <t>14.01</t>
  </si>
  <si>
    <t>15.01</t>
  </si>
  <si>
    <t>16.01</t>
  </si>
  <si>
    <t>17.01</t>
  </si>
  <si>
    <t>18.01</t>
  </si>
  <si>
    <t>19.01</t>
  </si>
  <si>
    <t>20.01</t>
  </si>
  <si>
    <t>21.01</t>
  </si>
  <si>
    <t>22.01</t>
  </si>
  <si>
    <t>23.01</t>
  </si>
  <si>
    <t>24.01</t>
  </si>
  <si>
    <t>25.01</t>
  </si>
  <si>
    <t>26.01</t>
  </si>
  <si>
    <t>27.01</t>
  </si>
  <si>
    <t>29.01</t>
  </si>
  <si>
    <t>28.01</t>
  </si>
  <si>
    <t>30.01</t>
  </si>
  <si>
    <t>31.01</t>
  </si>
  <si>
    <t xml:space="preserve">                                                                                                       Руководитель </t>
  </si>
  <si>
    <t xml:space="preserve">                                                                                                        ____________________/ </t>
  </si>
  <si>
    <t>Зав. производством ______________________________</t>
  </si>
  <si>
    <t>Медработник____________________________________</t>
  </si>
  <si>
    <t>Заместитель руководителя_ ________________________</t>
  </si>
  <si>
    <t>1-2</t>
  </si>
  <si>
    <t>1-3</t>
  </si>
  <si>
    <t>1-4</t>
  </si>
  <si>
    <t>1-5</t>
  </si>
  <si>
    <t>1-6</t>
  </si>
  <si>
    <t>1-7</t>
  </si>
  <si>
    <t>2-1</t>
  </si>
  <si>
    <t>2-2</t>
  </si>
  <si>
    <t>2-3</t>
  </si>
  <si>
    <t>2-4</t>
  </si>
  <si>
    <t>2-5</t>
  </si>
  <si>
    <t>2-6</t>
  </si>
  <si>
    <t>2-7</t>
  </si>
  <si>
    <t>Хлеб ржаной</t>
  </si>
  <si>
    <t>Хлеб пшеничный</t>
  </si>
  <si>
    <t>Меню школа (с 7 до 11 лет)</t>
  </si>
  <si>
    <t>Масло сливочное</t>
  </si>
  <si>
    <t>Анализ накопительной ведомости  школа с 11 и старше лет</t>
  </si>
  <si>
    <t>кол-во дней рабочих</t>
  </si>
  <si>
    <t>%</t>
  </si>
  <si>
    <t>Наименование продуктов</t>
  </si>
  <si>
    <t>ед.изм.</t>
  </si>
  <si>
    <t>норма на 1-го ребёнка</t>
  </si>
  <si>
    <t>Норма за 10 дней</t>
  </si>
  <si>
    <t>Факт за месяц</t>
  </si>
  <si>
    <t>Норма за месяц</t>
  </si>
  <si>
    <t>Мясо (говядина)</t>
  </si>
  <si>
    <t>гр</t>
  </si>
  <si>
    <t>Какао/кофейный напиток</t>
  </si>
  <si>
    <t>Какао-порошок/кофейный напиток</t>
  </si>
  <si>
    <t>Овощи (+томат. паста)</t>
  </si>
  <si>
    <t xml:space="preserve">Овощи </t>
  </si>
  <si>
    <t>Картофель</t>
  </si>
  <si>
    <t xml:space="preserve">Колбасные изделия </t>
  </si>
  <si>
    <t>Крупы,бобовые</t>
  </si>
  <si>
    <t>Макаронные изд./лапша</t>
  </si>
  <si>
    <t>Масло растит-ое</t>
  </si>
  <si>
    <t>мл</t>
  </si>
  <si>
    <t>Рыба (минтай)</t>
  </si>
  <si>
    <t>Молочные продукты (молоко,кефир,ряженка,снежок и т.п.)</t>
  </si>
  <si>
    <t>Мука/мучные изделия</t>
  </si>
  <si>
    <t>Сыр</t>
  </si>
  <si>
    <t>Сахар</t>
  </si>
  <si>
    <t xml:space="preserve">Сухофрукты </t>
  </si>
  <si>
    <t>Сметана</t>
  </si>
  <si>
    <t>Творог</t>
  </si>
  <si>
    <t>Курица</t>
  </si>
  <si>
    <t>Чай в/с</t>
  </si>
  <si>
    <t>Фрукты свежие</t>
  </si>
  <si>
    <t>Фрукты(яблоки,апельсин,груша,банан)</t>
  </si>
  <si>
    <t>Яйцо</t>
  </si>
  <si>
    <t>шт</t>
  </si>
  <si>
    <t>Сок</t>
  </si>
  <si>
    <r>
      <t xml:space="preserve">Кондитерские изделия </t>
    </r>
    <r>
      <rPr>
        <sz val="8"/>
        <color indexed="8"/>
        <rFont val="Calibri"/>
        <family val="2"/>
        <charset val="204"/>
      </rPr>
      <t>(печенье,вафли и т.п.)</t>
    </r>
  </si>
  <si>
    <r>
      <t xml:space="preserve">Кондитерские изделия </t>
    </r>
    <r>
      <rPr>
        <sz val="8"/>
        <color indexed="8"/>
        <rFont val="Calibri"/>
        <family val="2"/>
        <charset val="204"/>
      </rPr>
      <t>(печенье,вафли,шоколад и т.п.)</t>
    </r>
  </si>
  <si>
    <t>Дрожжи</t>
  </si>
  <si>
    <t>Соль</t>
  </si>
  <si>
    <t>Кисель</t>
  </si>
  <si>
    <t>Маргарин</t>
  </si>
  <si>
    <t>Печень</t>
  </si>
  <si>
    <t>Белки</t>
  </si>
  <si>
    <t>Жиры</t>
  </si>
  <si>
    <t>Углеводы</t>
  </si>
  <si>
    <t>кКал</t>
  </si>
  <si>
    <t>Диетсестра ДОЛ "Акакуль"_______________________________________________________________________________________Мананникова Е.В.</t>
  </si>
  <si>
    <t>Начальник ДОЛ "Акакуль"________________________________________________________________________________________Ерёмина С.Е.</t>
  </si>
  <si>
    <t>При составлении десятидневного меню была использована литература:</t>
  </si>
  <si>
    <t>Сборник рецептур на продукцию для обучающихся во всех образовательных учреждениях</t>
  </si>
  <si>
    <t>Москва Дели принт 2011г.</t>
  </si>
  <si>
    <t>Сборник рецептур блюд и кулинарных изделий для предприятий общественного питания, 1996г.</t>
  </si>
  <si>
    <t>Сборник рецептур блюд и кулинарных изделий для предприятий общественного питания, 1994г.</t>
  </si>
  <si>
    <t>Сборник рецептур блюд и кулинарных изделий для предприятий общественного питания, 1999г.</t>
  </si>
  <si>
    <t>Сборник рецептур блюд и кулинарных изделий для предприятий общественного питания, 2001г.</t>
  </si>
  <si>
    <t>Сборник рецептур блюд и кулинарных изделий для предприятий общественного питания, 2004г.</t>
  </si>
  <si>
    <t>Сборник рецептур блюд и кулинарных изделий для предприятий общественного питания, 2005г.</t>
  </si>
  <si>
    <t>Сборник рецептур блюд и кулинарных изделий для предприятий общественного питания, 2006г.</t>
  </si>
  <si>
    <t>Сборник рецептур блюд и кулинарных изделий для предприятий общественного питания, 2007г.</t>
  </si>
  <si>
    <t>Сборник рецептур блюд и кулинарных изделий для предприятий общественного питания, 1983г.</t>
  </si>
  <si>
    <t>Справочник  "Химический состав пищевых продуктов"/Под ред. И.М. Скурихина, М.Н. Волгарева.-</t>
  </si>
  <si>
    <t>М.: ВО "Агропромиздат", 1987г.</t>
  </si>
  <si>
    <t>СанПиН 2.4.5.2409-08. «Санитарно – 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образования».</t>
  </si>
  <si>
    <t>Меню на 115 рублей 75 коп</t>
  </si>
  <si>
    <t>Анализ накопительной ведомости  школьный лагерь</t>
  </si>
  <si>
    <t>Меню</t>
  </si>
  <si>
    <t>1 НЕДЕЛЯ</t>
  </si>
  <si>
    <t>ПОНЕДЕЛЬНИК</t>
  </si>
  <si>
    <t>ПЯТНИЦА</t>
  </si>
  <si>
    <t>2 НЕДЕЛЯ</t>
  </si>
  <si>
    <t>ВТОРНИК</t>
  </si>
  <si>
    <t>СРЕДА</t>
  </si>
  <si>
    <t>ЧЕТВЕРГ</t>
  </si>
  <si>
    <t>СУББОТА</t>
  </si>
  <si>
    <t>ВОСКРЕСЕНЬЕ</t>
  </si>
  <si>
    <t>3-1</t>
  </si>
  <si>
    <t>3-2</t>
  </si>
  <si>
    <t>3-3</t>
  </si>
  <si>
    <t>3-4</t>
  </si>
  <si>
    <t>3-5</t>
  </si>
  <si>
    <t>3-6</t>
  </si>
  <si>
    <t>3-7</t>
  </si>
  <si>
    <t>4-1</t>
  </si>
  <si>
    <t>4-2</t>
  </si>
  <si>
    <t>4-3</t>
  </si>
  <si>
    <t>4-4</t>
  </si>
  <si>
    <t>4-5</t>
  </si>
  <si>
    <t>4-6</t>
  </si>
  <si>
    <t>4-7</t>
  </si>
  <si>
    <t xml:space="preserve">                                                                  Директор________________________</t>
  </si>
  <si>
    <t>4 НЕДЕЛЯ</t>
  </si>
  <si>
    <t>3 НЕДЕЛЯ</t>
  </si>
  <si>
    <t>5-1</t>
  </si>
  <si>
    <t>5-2</t>
  </si>
  <si>
    <t>5-3</t>
  </si>
  <si>
    <t>5 НЕДЕЛЯ</t>
  </si>
  <si>
    <t>0-1</t>
  </si>
  <si>
    <t xml:space="preserve">Меню </t>
  </si>
  <si>
    <t>СанПиН 2.4.1.3049-13. «Санитарно – 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образования».</t>
  </si>
  <si>
    <t>завтрак</t>
  </si>
  <si>
    <t>2-ой завтрак</t>
  </si>
  <si>
    <t>обед</t>
  </si>
  <si>
    <t>полдник</t>
  </si>
  <si>
    <t>ужин</t>
  </si>
  <si>
    <t>2-ой ужин</t>
  </si>
  <si>
    <t>Анализ накопительной ведомости</t>
  </si>
  <si>
    <t>Сыр порционный</t>
  </si>
  <si>
    <t>297/96</t>
  </si>
  <si>
    <t>Какао с молоком</t>
  </si>
  <si>
    <t>Макаронные изделия отварные</t>
  </si>
  <si>
    <t>250/10</t>
  </si>
  <si>
    <t>520/04</t>
  </si>
  <si>
    <t>163/05</t>
  </si>
  <si>
    <t>100/20</t>
  </si>
  <si>
    <t>День</t>
  </si>
  <si>
    <t>Фрукты</t>
  </si>
  <si>
    <t>норма на 1-го ребёнка 2-х разовое питание</t>
  </si>
  <si>
    <t>97/04</t>
  </si>
  <si>
    <t>311/04</t>
  </si>
  <si>
    <t>200</t>
  </si>
  <si>
    <t>50</t>
  </si>
  <si>
    <t>Салат Витаминный с кукурузой</t>
  </si>
  <si>
    <t>100</t>
  </si>
  <si>
    <t>49/11</t>
  </si>
  <si>
    <t>413/04</t>
  </si>
  <si>
    <t>516/04</t>
  </si>
  <si>
    <t>110/05</t>
  </si>
  <si>
    <t>693/04</t>
  </si>
  <si>
    <t>110/04</t>
  </si>
  <si>
    <t>Каша гречневая вязкая</t>
  </si>
  <si>
    <t>510/04</t>
  </si>
  <si>
    <t>Компот из смеси сухофруктов с вит.С</t>
  </si>
  <si>
    <t>639/04</t>
  </si>
  <si>
    <t>250</t>
  </si>
  <si>
    <t>139/04</t>
  </si>
  <si>
    <t>ттк72</t>
  </si>
  <si>
    <t>Напиток клюквенный</t>
  </si>
  <si>
    <t>ттк195</t>
  </si>
  <si>
    <t>Запеканка из творога со сгущ.молоком</t>
  </si>
  <si>
    <t>Напиток из плодов шиповника</t>
  </si>
  <si>
    <t>705/04</t>
  </si>
  <si>
    <t>Салат из зелёного горошка</t>
  </si>
  <si>
    <t>ттк79</t>
  </si>
  <si>
    <t>Азу</t>
  </si>
  <si>
    <t>300</t>
  </si>
  <si>
    <t>402/96</t>
  </si>
  <si>
    <t>Напиток из вишни</t>
  </si>
  <si>
    <t>ттк150</t>
  </si>
  <si>
    <t>25</t>
  </si>
  <si>
    <t>Салат из белокачаной капусты</t>
  </si>
  <si>
    <t>ттк191</t>
  </si>
  <si>
    <t>363/04</t>
  </si>
  <si>
    <t>ттк211</t>
  </si>
  <si>
    <t>Пюре картофельное</t>
  </si>
  <si>
    <t>Салат картофельный с кукурузой и морковью</t>
  </si>
  <si>
    <t>39/11</t>
  </si>
  <si>
    <t>Бигус с мясом</t>
  </si>
  <si>
    <t>ттк70</t>
  </si>
  <si>
    <t>Напиток из смородины</t>
  </si>
  <si>
    <t>Плов с мясом</t>
  </si>
  <si>
    <t>Напиток из брусники</t>
  </si>
  <si>
    <t>Салат из кукурузы консерв.</t>
  </si>
  <si>
    <t>ттк78</t>
  </si>
  <si>
    <t>Жаркое по-домашнему с мясом</t>
  </si>
  <si>
    <t>394/96</t>
  </si>
  <si>
    <t>Хлеб ржаной и пшеничный</t>
  </si>
  <si>
    <t>80/40</t>
  </si>
  <si>
    <t>Утверждаю:</t>
  </si>
  <si>
    <t xml:space="preserve">Примерное четырёхнедельное меню </t>
  </si>
  <si>
    <t>Чай с сахаром и лимоном</t>
  </si>
  <si>
    <t>200/7</t>
  </si>
  <si>
    <t>686/04</t>
  </si>
  <si>
    <t>Кондитерские изделия</t>
  </si>
  <si>
    <t>Фрукт свежий</t>
  </si>
  <si>
    <t>Сборник рецептур блюд и кулинарных изделий для предприятий общественного питания, 2003г.</t>
  </si>
  <si>
    <t>423/96</t>
  </si>
  <si>
    <t>Чай с сахаром и молоком</t>
  </si>
  <si>
    <t>630/04</t>
  </si>
  <si>
    <t>ттк147</t>
  </si>
  <si>
    <t>Чай с сахаром</t>
  </si>
  <si>
    <t>685/04</t>
  </si>
  <si>
    <t>Икра кабачковая</t>
  </si>
  <si>
    <t>36/05</t>
  </si>
  <si>
    <t>451/04</t>
  </si>
  <si>
    <t>ттк46</t>
  </si>
  <si>
    <t>Суп картофельный с бобовыми</t>
  </si>
  <si>
    <t>Борщ с капустой и картофелем со сметаной</t>
  </si>
  <si>
    <t>75/50</t>
  </si>
  <si>
    <t>60/50</t>
  </si>
  <si>
    <t>чай с сахаром</t>
  </si>
  <si>
    <t>сдоба обыкновенная</t>
  </si>
  <si>
    <t>суфле кура 70гр</t>
  </si>
  <si>
    <t>горбуша</t>
  </si>
  <si>
    <t>щи из квашенной капусты</t>
  </si>
  <si>
    <t>салат из капусты с помидорами</t>
  </si>
  <si>
    <t>макароны</t>
  </si>
  <si>
    <t>хлеб пшеничный</t>
  </si>
  <si>
    <t>печень тушёная в соусе</t>
  </si>
  <si>
    <t>рис отвар 150</t>
  </si>
  <si>
    <t>котлета из минтая</t>
  </si>
  <si>
    <t>сок</t>
  </si>
  <si>
    <t>100гр</t>
  </si>
  <si>
    <t>рис отварной</t>
  </si>
  <si>
    <t>салат капуста с огурцом</t>
  </si>
  <si>
    <t>минтай</t>
  </si>
  <si>
    <t>щи</t>
  </si>
  <si>
    <t>ттк28</t>
  </si>
  <si>
    <t>15</t>
  </si>
  <si>
    <t>Омлет натуральный с маслом сливочным</t>
  </si>
  <si>
    <t>Сосиска отварная</t>
  </si>
  <si>
    <t>Солянка по домашнему со сметаной</t>
  </si>
  <si>
    <t>228/05</t>
  </si>
  <si>
    <t>Пудинг из творога с повидлом</t>
  </si>
  <si>
    <t>200/10</t>
  </si>
  <si>
    <t>Горячий бутерброд с колбасой и сыром</t>
  </si>
  <si>
    <t>80</t>
  </si>
  <si>
    <t>ттк7</t>
  </si>
  <si>
    <t>30</t>
  </si>
  <si>
    <t>Салат из свеклы с зелёным горошком</t>
  </si>
  <si>
    <t>ттк239</t>
  </si>
  <si>
    <t>Сдоба</t>
  </si>
  <si>
    <t>Плов из филе грудки</t>
  </si>
  <si>
    <t>75/20</t>
  </si>
  <si>
    <t>344/03</t>
  </si>
  <si>
    <t>Рагу из филе грудки</t>
  </si>
  <si>
    <t>492/03</t>
  </si>
  <si>
    <t>Рис с овощами</t>
  </si>
  <si>
    <t>ттк135</t>
  </si>
  <si>
    <t>Шницель из филе грудки с соусом</t>
  </si>
  <si>
    <t>Сложный гарнир</t>
  </si>
  <si>
    <t>ттк395</t>
  </si>
  <si>
    <t>Картофель тушёный по-домашнему</t>
  </si>
  <si>
    <t>ттк94</t>
  </si>
  <si>
    <t>174/05</t>
  </si>
  <si>
    <t>Азу с мясом</t>
  </si>
  <si>
    <t>Котлета из филе грудки с соусом</t>
  </si>
  <si>
    <t>Круассан</t>
  </si>
  <si>
    <t>Каша молочная 5 злаков с маслом сливочным</t>
  </si>
  <si>
    <t>Каша молочная рисовая с маслом сливочным</t>
  </si>
  <si>
    <t>Салат из белокачаной капусты с морковью</t>
  </si>
  <si>
    <t>Тефтели мясные с соусом</t>
  </si>
  <si>
    <t>105/5</t>
  </si>
  <si>
    <t>Каша молочная "Дружба" с маслом сливочным</t>
  </si>
  <si>
    <t>Суп-харчо с тушёным мясом</t>
  </si>
  <si>
    <t>250/25</t>
  </si>
  <si>
    <t>173/03</t>
  </si>
  <si>
    <t>ттк329</t>
  </si>
  <si>
    <t>Ёжики из мяса с соусом</t>
  </si>
  <si>
    <t>Запеканка из творога с повидлом</t>
  </si>
  <si>
    <t>Биточки из филе грудки "Солнышко" с соусом</t>
  </si>
  <si>
    <t>Котлета мясная с соусом</t>
  </si>
  <si>
    <t>Каша молочная пшённая с маслом сливочным</t>
  </si>
  <si>
    <t>Пудинг из творога со сгущ.молоком</t>
  </si>
  <si>
    <t>Рыба тушёная с луком</t>
  </si>
  <si>
    <t>Наименование блюд</t>
  </si>
  <si>
    <t>выход</t>
  </si>
  <si>
    <t>№ТТК</t>
  </si>
  <si>
    <t>тип</t>
  </si>
  <si>
    <t>дни</t>
  </si>
  <si>
    <t>150</t>
  </si>
  <si>
    <t>Котлета "Школьная" мясная с соусом</t>
  </si>
  <si>
    <t>55</t>
  </si>
  <si>
    <t>Рыба, тушёная с овощами</t>
  </si>
  <si>
    <t>200/15</t>
  </si>
  <si>
    <t>ИП Гончаров В.М.</t>
  </si>
  <si>
    <t>для учащихся  школы</t>
  </si>
  <si>
    <t>_________________ Гончаров В.М.</t>
  </si>
  <si>
    <t>Напиток ягодный</t>
  </si>
  <si>
    <t>Котлета из филе грудки</t>
  </si>
  <si>
    <t>Хлеб пшеничный с маслом сливочным</t>
  </si>
  <si>
    <t xml:space="preserve">Чай с сахаром </t>
  </si>
  <si>
    <t>Суп картофельный с  бобовыми (на м/б)</t>
  </si>
  <si>
    <t>25.</t>
  </si>
  <si>
    <t>Запеканка из творога со сгущ. молоком</t>
  </si>
  <si>
    <t>Борщ с капустой и картофелем со сметаной ( на м/б)</t>
  </si>
  <si>
    <t>Суп рыбный (из сайры)</t>
  </si>
  <si>
    <t xml:space="preserve">Омлет натуральный </t>
  </si>
  <si>
    <t>340/2004</t>
  </si>
  <si>
    <t>Салат витаминый</t>
  </si>
  <si>
    <t>284</t>
  </si>
  <si>
    <t>200/5</t>
  </si>
  <si>
    <t>196</t>
  </si>
  <si>
    <t xml:space="preserve">Хлеб пшеничный </t>
  </si>
  <si>
    <t>423</t>
  </si>
  <si>
    <t>Макароные изделия отварные</t>
  </si>
  <si>
    <t>332/04</t>
  </si>
  <si>
    <t>Компот из смеси сухофруктов</t>
  </si>
  <si>
    <t>366/04</t>
  </si>
  <si>
    <t>Суп картофельный с лапшей домашней</t>
  </si>
  <si>
    <t>140/04</t>
  </si>
  <si>
    <t>Булочка сахарная</t>
  </si>
  <si>
    <t>Мерендинка</t>
  </si>
  <si>
    <t>175/08</t>
  </si>
  <si>
    <t>297/04</t>
  </si>
  <si>
    <t>Жаркое из птицы по-домашнему</t>
  </si>
  <si>
    <t>39</t>
  </si>
  <si>
    <t>150/10</t>
  </si>
  <si>
    <t>333/04</t>
  </si>
  <si>
    <t>ттк49</t>
  </si>
  <si>
    <t>Бигус "Школьный"</t>
  </si>
  <si>
    <t>Хлеб пшеничный с повидлом</t>
  </si>
  <si>
    <t>147/05</t>
  </si>
  <si>
    <t>Салат из свеклы</t>
  </si>
  <si>
    <t>64/03</t>
  </si>
  <si>
    <t>Гуляш из филе птицы</t>
  </si>
  <si>
    <t>437</t>
  </si>
  <si>
    <t>627</t>
  </si>
  <si>
    <t>Тефтели из говядины с соусом</t>
  </si>
  <si>
    <t>ттк423</t>
  </si>
  <si>
    <t>Пончик</t>
  </si>
  <si>
    <t>Салат из моркови</t>
  </si>
  <si>
    <t>71/97</t>
  </si>
  <si>
    <t>Фрикадельки рыбные с соусом</t>
  </si>
  <si>
    <t>302</t>
  </si>
  <si>
    <t>Каша гречневая с маслом</t>
  </si>
  <si>
    <t>182</t>
  </si>
  <si>
    <t>30.</t>
  </si>
  <si>
    <t>Хлеб пшеничный с  маслом</t>
  </si>
  <si>
    <t>1/04</t>
  </si>
  <si>
    <t>ттк87</t>
  </si>
  <si>
    <t>Рогалик с повидлом</t>
  </si>
  <si>
    <t>Салат микс</t>
  </si>
  <si>
    <t>ттк!</t>
  </si>
  <si>
    <t>153</t>
  </si>
  <si>
    <t xml:space="preserve">Жаркое по-домашнему (мясо свинина) </t>
  </si>
  <si>
    <t>Каша молочная "Дружба" с маслом</t>
  </si>
  <si>
    <t>Каша манная с маслом</t>
  </si>
  <si>
    <t>Макаронные изделия с сыром и маслом</t>
  </si>
  <si>
    <t>Каша рисовая молочная с маслом</t>
  </si>
  <si>
    <t>Макароные изделия отварные с маслом</t>
  </si>
  <si>
    <t>Каша молочная 5 злаков с маслом</t>
  </si>
  <si>
    <t>Каша молочная пшенная с маслом</t>
  </si>
  <si>
    <t xml:space="preserve">Роспотребнадзор </t>
  </si>
  <si>
    <t>Согласова</t>
  </si>
  <si>
    <t>но</t>
  </si>
  <si>
    <t xml:space="preserve">Кононенко </t>
  </si>
  <si>
    <t>150/20</t>
  </si>
  <si>
    <t>Соколова С.Г.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</si>
</sst>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р.&quot;"/>
    <numFmt numFmtId="165" formatCode="#,##0.00&quot;р.&quot;"/>
    <numFmt numFmtId="166" formatCode="0.0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0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7"/>
      <name val="Arial"/>
      <family val="2"/>
      <charset val="204"/>
    </font>
    <font>
      <sz val="8"/>
      <color indexed="8"/>
      <name val="Calibri"/>
      <family val="2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21"/>
      <name val="Arial"/>
      <family val="2"/>
      <charset val="204"/>
    </font>
    <font>
      <sz val="21"/>
      <name val="Arial"/>
      <family val="2"/>
      <charset val="204"/>
    </font>
    <font>
      <b/>
      <sz val="2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9" fontId="22" fillId="0" borderId="0" applyFont="0" applyFill="0" applyBorder="0" applyAlignment="0" applyProtection="0"/>
    <xf numFmtId="0" fontId="27" fillId="0" borderId="0"/>
  </cellStyleXfs>
  <cellXfs count="207">
    <xf numFmtId="0" fontId="0" fillId="0" borderId="0" xfId="0"/>
    <xf numFmtId="0" fontId="2" fillId="0" borderId="0" xfId="1" applyAlignment="1" applyProtection="1">
      <protection hidden="1"/>
    </xf>
    <xf numFmtId="0" fontId="3" fillId="0" borderId="0" xfId="1" applyFont="1" applyAlignment="1" applyProtection="1">
      <protection hidden="1"/>
    </xf>
    <xf numFmtId="0" fontId="2" fillId="0" borderId="0" xfId="1" applyProtection="1">
      <protection hidden="1"/>
    </xf>
    <xf numFmtId="0" fontId="4" fillId="0" borderId="0" xfId="0" applyFont="1"/>
    <xf numFmtId="0" fontId="2" fillId="0" borderId="0" xfId="1" applyFont="1" applyAlignment="1" applyProtection="1">
      <protection hidden="1"/>
    </xf>
    <xf numFmtId="14" fontId="7" fillId="0" borderId="0" xfId="2" applyNumberFormat="1" applyFont="1" applyProtection="1">
      <protection hidden="1"/>
    </xf>
    <xf numFmtId="0" fontId="2" fillId="0" borderId="0" xfId="1" applyFont="1" applyAlignment="1" applyProtection="1">
      <alignment horizontal="left"/>
      <protection hidden="1"/>
    </xf>
    <xf numFmtId="0" fontId="7" fillId="0" borderId="0" xfId="2" applyFont="1" applyProtection="1">
      <protection hidden="1"/>
    </xf>
    <xf numFmtId="16" fontId="8" fillId="0" borderId="1" xfId="1" applyNumberFormat="1" applyFont="1" applyBorder="1" applyAlignment="1" applyProtection="1">
      <alignment horizontal="center" vertical="top"/>
      <protection hidden="1"/>
    </xf>
    <xf numFmtId="0" fontId="9" fillId="0" borderId="2" xfId="1" applyFont="1" applyBorder="1" applyAlignment="1" applyProtection="1">
      <alignment horizontal="center" vertical="top" wrapText="1"/>
      <protection hidden="1"/>
    </xf>
    <xf numFmtId="0" fontId="2" fillId="2" borderId="0" xfId="1" applyFill="1" applyProtection="1">
      <protection hidden="1"/>
    </xf>
    <xf numFmtId="0" fontId="2" fillId="0" borderId="0" xfId="2" applyProtection="1"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9" fillId="0" borderId="3" xfId="1" applyFont="1" applyBorder="1" applyAlignment="1" applyProtection="1">
      <alignment horizontal="center" vertical="top" wrapText="1"/>
      <protection hidden="1"/>
    </xf>
    <xf numFmtId="16" fontId="9" fillId="0" borderId="4" xfId="1" applyNumberFormat="1" applyFont="1" applyBorder="1" applyAlignment="1" applyProtection="1">
      <alignment horizontal="center" vertical="top" wrapText="1"/>
      <protection hidden="1"/>
    </xf>
    <xf numFmtId="0" fontId="9" fillId="0" borderId="4" xfId="1" applyFont="1" applyBorder="1" applyAlignment="1" applyProtection="1">
      <alignment horizontal="center" vertical="top" wrapText="1"/>
      <protection hidden="1"/>
    </xf>
    <xf numFmtId="0" fontId="2" fillId="0" borderId="4" xfId="1" applyBorder="1" applyAlignment="1" applyProtection="1">
      <alignment horizontal="center" vertical="top" wrapText="1"/>
      <protection hidden="1"/>
    </xf>
    <xf numFmtId="0" fontId="8" fillId="0" borderId="1" xfId="1" applyFont="1" applyBorder="1" applyAlignment="1" applyProtection="1">
      <alignment vertical="top" wrapText="1"/>
      <protection hidden="1"/>
    </xf>
    <xf numFmtId="0" fontId="9" fillId="0" borderId="1" xfId="1" applyFont="1" applyBorder="1" applyAlignment="1" applyProtection="1">
      <alignment horizontal="center" vertical="top" wrapText="1"/>
      <protection hidden="1"/>
    </xf>
    <xf numFmtId="164" fontId="9" fillId="0" borderId="1" xfId="1" applyNumberFormat="1" applyFont="1" applyBorder="1" applyAlignment="1" applyProtection="1">
      <alignment horizontal="center" vertical="top" wrapText="1"/>
      <protection hidden="1"/>
    </xf>
    <xf numFmtId="0" fontId="2" fillId="0" borderId="5" xfId="1" applyNumberFormat="1" applyFont="1" applyBorder="1" applyProtection="1">
      <protection hidden="1"/>
    </xf>
    <xf numFmtId="0" fontId="10" fillId="0" borderId="5" xfId="1" applyNumberFormat="1" applyFont="1" applyBorder="1" applyAlignment="1" applyProtection="1">
      <alignment horizontal="center"/>
      <protection hidden="1"/>
    </xf>
    <xf numFmtId="49" fontId="2" fillId="0" borderId="5" xfId="1" applyNumberFormat="1" applyFont="1" applyBorder="1" applyAlignment="1" applyProtection="1">
      <alignment horizontal="center"/>
      <protection hidden="1"/>
    </xf>
    <xf numFmtId="2" fontId="2" fillId="0" borderId="5" xfId="1" applyNumberFormat="1" applyFont="1" applyBorder="1" applyAlignment="1" applyProtection="1">
      <alignment horizontal="center"/>
      <protection hidden="1"/>
    </xf>
    <xf numFmtId="165" fontId="2" fillId="0" borderId="1" xfId="1" applyNumberFormat="1" applyFont="1" applyBorder="1" applyAlignment="1" applyProtection="1">
      <alignment horizontal="center"/>
      <protection hidden="1"/>
    </xf>
    <xf numFmtId="0" fontId="8" fillId="0" borderId="1" xfId="1" applyFont="1" applyBorder="1" applyAlignment="1" applyProtection="1">
      <alignment horizontal="center" vertical="top" wrapText="1"/>
      <protection hidden="1"/>
    </xf>
    <xf numFmtId="49" fontId="9" fillId="0" borderId="1" xfId="1" applyNumberFormat="1" applyFont="1" applyBorder="1" applyAlignment="1" applyProtection="1">
      <alignment horizontal="center" vertical="top" wrapText="1"/>
      <protection hidden="1"/>
    </xf>
    <xf numFmtId="2" fontId="8" fillId="0" borderId="1" xfId="1" applyNumberFormat="1" applyFont="1" applyBorder="1" applyAlignment="1" applyProtection="1">
      <alignment horizontal="center" vertical="top" wrapText="1"/>
      <protection hidden="1"/>
    </xf>
    <xf numFmtId="165" fontId="8" fillId="0" borderId="1" xfId="1" applyNumberFormat="1" applyFont="1" applyBorder="1" applyAlignment="1" applyProtection="1">
      <alignment horizontal="center" vertical="top" wrapText="1"/>
      <protection hidden="1"/>
    </xf>
    <xf numFmtId="2" fontId="9" fillId="0" borderId="1" xfId="1" applyNumberFormat="1" applyFont="1" applyBorder="1" applyAlignment="1" applyProtection="1">
      <alignment horizontal="center" vertical="top" wrapText="1"/>
      <protection hidden="1"/>
    </xf>
    <xf numFmtId="165" fontId="9" fillId="0" borderId="1" xfId="1" applyNumberFormat="1" applyFont="1" applyBorder="1" applyAlignment="1" applyProtection="1">
      <alignment horizontal="center" vertical="top" wrapText="1"/>
      <protection hidden="1"/>
    </xf>
    <xf numFmtId="164" fontId="8" fillId="0" borderId="1" xfId="1" applyNumberFormat="1" applyFont="1" applyBorder="1" applyAlignment="1" applyProtection="1">
      <alignment horizontal="center" vertical="top" wrapText="1"/>
      <protection hidden="1"/>
    </xf>
    <xf numFmtId="0" fontId="2" fillId="0" borderId="1" xfId="1" applyBorder="1" applyAlignment="1" applyProtection="1">
      <alignment vertical="top" wrapText="1"/>
      <protection hidden="1"/>
    </xf>
    <xf numFmtId="0" fontId="2" fillId="0" borderId="1" xfId="1" applyBorder="1" applyAlignment="1" applyProtection="1">
      <alignment horizontal="center" vertical="top" wrapText="1"/>
      <protection hidden="1"/>
    </xf>
    <xf numFmtId="0" fontId="11" fillId="0" borderId="0" xfId="0" applyFont="1"/>
    <xf numFmtId="0" fontId="9" fillId="3" borderId="3" xfId="1" applyFont="1" applyFill="1" applyBorder="1" applyAlignment="1" applyProtection="1">
      <alignment horizontal="center" vertical="top" wrapText="1"/>
      <protection hidden="1"/>
    </xf>
    <xf numFmtId="0" fontId="2" fillId="0" borderId="1" xfId="1" applyBorder="1" applyAlignment="1" applyProtection="1">
      <alignment horizontal="left"/>
      <protection hidden="1"/>
    </xf>
    <xf numFmtId="0" fontId="2" fillId="4" borderId="1" xfId="1" applyFill="1" applyBorder="1" applyAlignment="1" applyProtection="1">
      <alignment horizontal="left"/>
      <protection hidden="1"/>
    </xf>
    <xf numFmtId="0" fontId="2" fillId="3" borderId="0" xfId="1" applyFill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49" fontId="0" fillId="0" borderId="1" xfId="0" applyNumberFormat="1" applyBorder="1"/>
    <xf numFmtId="49" fontId="6" fillId="0" borderId="0" xfId="0" applyNumberFormat="1" applyFont="1" applyAlignment="1" applyProtection="1">
      <alignment horizontal="right"/>
      <protection hidden="1"/>
    </xf>
    <xf numFmtId="0" fontId="6" fillId="0" borderId="0" xfId="0" applyNumberFormat="1" applyFont="1" applyAlignment="1" applyProtection="1">
      <alignment horizontal="right"/>
      <protection hidden="1"/>
    </xf>
    <xf numFmtId="0" fontId="2" fillId="0" borderId="9" xfId="2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2" fillId="0" borderId="4" xfId="2" applyBorder="1" applyAlignment="1" applyProtection="1">
      <alignment horizontal="center"/>
      <protection locked="0" hidden="1"/>
    </xf>
    <xf numFmtId="0" fontId="2" fillId="2" borderId="4" xfId="2" applyFill="1" applyBorder="1" applyProtection="1">
      <protection hidden="1"/>
    </xf>
    <xf numFmtId="0" fontId="2" fillId="0" borderId="0" xfId="2" applyFont="1" applyProtection="1">
      <protection hidden="1"/>
    </xf>
    <xf numFmtId="2" fontId="15" fillId="0" borderId="0" xfId="2" applyNumberFormat="1" applyFont="1" applyProtection="1">
      <protection hidden="1"/>
    </xf>
    <xf numFmtId="0" fontId="2" fillId="7" borderId="1" xfId="2" applyFont="1" applyFill="1" applyBorder="1" applyAlignment="1" applyProtection="1">
      <alignment horizontal="center"/>
      <protection locked="0"/>
    </xf>
    <xf numFmtId="0" fontId="16" fillId="6" borderId="1" xfId="2" applyFont="1" applyFill="1" applyBorder="1" applyAlignment="1" applyProtection="1">
      <alignment wrapText="1"/>
      <protection hidden="1"/>
    </xf>
    <xf numFmtId="0" fontId="12" fillId="0" borderId="1" xfId="2" applyFont="1" applyBorder="1" applyAlignment="1" applyProtection="1">
      <alignment horizontal="center" vertical="center"/>
      <protection hidden="1"/>
    </xf>
    <xf numFmtId="0" fontId="12" fillId="5" borderId="1" xfId="2" applyFont="1" applyFill="1" applyBorder="1" applyAlignment="1">
      <alignment horizontal="center" vertical="center"/>
    </xf>
    <xf numFmtId="166" fontId="12" fillId="8" borderId="1" xfId="2" applyNumberFormat="1" applyFont="1" applyFill="1" applyBorder="1" applyAlignment="1" applyProtection="1">
      <alignment horizontal="center" vertical="center"/>
      <protection hidden="1"/>
    </xf>
    <xf numFmtId="166" fontId="12" fillId="0" borderId="1" xfId="2" applyNumberFormat="1" applyFont="1" applyFill="1" applyBorder="1" applyAlignment="1" applyProtection="1">
      <alignment horizontal="center" vertical="center"/>
      <protection hidden="1"/>
    </xf>
    <xf numFmtId="166" fontId="17" fillId="0" borderId="1" xfId="2" applyNumberFormat="1" applyFont="1" applyFill="1" applyBorder="1" applyAlignment="1" applyProtection="1">
      <alignment horizontal="center" vertical="center"/>
      <protection hidden="1"/>
    </xf>
    <xf numFmtId="2" fontId="12" fillId="9" borderId="1" xfId="2" applyNumberFormat="1" applyFont="1" applyFill="1" applyBorder="1" applyAlignment="1" applyProtection="1">
      <alignment horizontal="center" vertical="center"/>
      <protection hidden="1"/>
    </xf>
    <xf numFmtId="2" fontId="12" fillId="0" borderId="1" xfId="2" applyNumberFormat="1" applyFont="1" applyBorder="1" applyAlignment="1" applyProtection="1">
      <alignment horizontal="center"/>
      <protection hidden="1"/>
    </xf>
    <xf numFmtId="1" fontId="12" fillId="0" borderId="1" xfId="2" applyNumberFormat="1" applyFont="1" applyFill="1" applyBorder="1" applyAlignment="1" applyProtection="1">
      <alignment horizontal="center" vertical="center"/>
      <protection hidden="1"/>
    </xf>
    <xf numFmtId="0" fontId="18" fillId="6" borderId="1" xfId="2" applyFont="1" applyFill="1" applyBorder="1" applyAlignment="1" applyProtection="1">
      <alignment wrapText="1"/>
      <protection hidden="1"/>
    </xf>
    <xf numFmtId="0" fontId="16" fillId="7" borderId="1" xfId="2" applyFont="1" applyFill="1" applyBorder="1" applyAlignment="1" applyProtection="1">
      <alignment wrapText="1"/>
      <protection hidden="1"/>
    </xf>
    <xf numFmtId="0" fontId="2" fillId="6" borderId="1" xfId="2" applyFont="1" applyFill="1" applyBorder="1" applyAlignment="1" applyProtection="1">
      <alignment wrapText="1"/>
      <protection hidden="1"/>
    </xf>
    <xf numFmtId="0" fontId="2" fillId="7" borderId="1" xfId="5" applyFont="1" applyFill="1" applyBorder="1" applyAlignment="1" applyProtection="1">
      <alignment wrapText="1"/>
      <protection hidden="1"/>
    </xf>
    <xf numFmtId="0" fontId="2" fillId="6" borderId="1" xfId="5" applyFont="1" applyFill="1" applyBorder="1" applyAlignment="1" applyProtection="1">
      <alignment wrapText="1"/>
      <protection hidden="1"/>
    </xf>
    <xf numFmtId="0" fontId="16" fillId="6" borderId="1" xfId="1" applyFont="1" applyFill="1" applyBorder="1" applyAlignment="1" applyProtection="1">
      <alignment wrapText="1"/>
      <protection hidden="1"/>
    </xf>
    <xf numFmtId="0" fontId="16" fillId="7" borderId="1" xfId="1" applyFont="1" applyFill="1" applyBorder="1" applyAlignment="1" applyProtection="1">
      <alignment wrapText="1"/>
      <protection hidden="1"/>
    </xf>
    <xf numFmtId="0" fontId="16" fillId="5" borderId="1" xfId="1" applyFont="1" applyFill="1" applyBorder="1" applyAlignment="1" applyProtection="1">
      <alignment wrapText="1"/>
      <protection hidden="1"/>
    </xf>
    <xf numFmtId="0" fontId="12" fillId="3" borderId="1" xfId="2" applyFont="1" applyFill="1" applyBorder="1" applyAlignment="1" applyProtection="1">
      <alignment horizontal="center" vertical="center"/>
      <protection hidden="1"/>
    </xf>
    <xf numFmtId="2" fontId="12" fillId="10" borderId="1" xfId="2" applyNumberFormat="1" applyFont="1" applyFill="1" applyBorder="1" applyAlignment="1" applyProtection="1">
      <alignment horizontal="center"/>
      <protection hidden="1"/>
    </xf>
    <xf numFmtId="0" fontId="19" fillId="0" borderId="0" xfId="2" applyFont="1" applyFill="1" applyAlignment="1" applyProtection="1">
      <alignment horizontal="center"/>
      <protection hidden="1"/>
    </xf>
    <xf numFmtId="0" fontId="19" fillId="0" borderId="0" xfId="2" applyFont="1" applyProtection="1">
      <protection hidden="1"/>
    </xf>
    <xf numFmtId="0" fontId="10" fillId="0" borderId="0" xfId="2" applyFont="1" applyProtection="1">
      <protection hidden="1"/>
    </xf>
    <xf numFmtId="0" fontId="2" fillId="0" borderId="0" xfId="2" applyFont="1" applyAlignment="1" applyProtection="1">
      <protection hidden="1"/>
    </xf>
    <xf numFmtId="0" fontId="2" fillId="0" borderId="0" xfId="2" applyAlignment="1" applyProtection="1">
      <protection hidden="1"/>
    </xf>
    <xf numFmtId="0" fontId="20" fillId="0" borderId="0" xfId="2" applyFont="1" applyAlignment="1" applyProtection="1">
      <alignment horizontal="right"/>
      <protection hidden="1"/>
    </xf>
    <xf numFmtId="0" fontId="2" fillId="0" borderId="0" xfId="3"/>
    <xf numFmtId="0" fontId="2" fillId="0" borderId="0" xfId="3" applyBorder="1"/>
    <xf numFmtId="0" fontId="23" fillId="0" borderId="0" xfId="3" applyFont="1"/>
    <xf numFmtId="2" fontId="23" fillId="0" borderId="0" xfId="3" applyNumberFormat="1" applyFont="1"/>
    <xf numFmtId="0" fontId="23" fillId="0" borderId="0" xfId="3" applyFont="1" applyBorder="1"/>
    <xf numFmtId="2" fontId="2" fillId="0" borderId="0" xfId="3" applyNumberFormat="1"/>
    <xf numFmtId="2" fontId="2" fillId="0" borderId="0" xfId="3" applyNumberFormat="1" applyBorder="1"/>
    <xf numFmtId="0" fontId="3" fillId="0" borderId="0" xfId="3" applyFont="1"/>
    <xf numFmtId="0" fontId="2" fillId="0" borderId="9" xfId="2" applyFont="1" applyBorder="1" applyAlignment="1" applyProtection="1">
      <alignment horizontal="left"/>
      <protection hidden="1"/>
    </xf>
    <xf numFmtId="166" fontId="12" fillId="11" borderId="1" xfId="2" applyNumberFormat="1" applyFont="1" applyFill="1" applyBorder="1" applyAlignment="1" applyProtection="1">
      <alignment horizontal="center" vertical="center"/>
      <protection hidden="1"/>
    </xf>
    <xf numFmtId="49" fontId="1" fillId="0" borderId="3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/>
      <protection hidden="1"/>
    </xf>
    <xf numFmtId="0" fontId="12" fillId="9" borderId="1" xfId="2" applyFont="1" applyFill="1" applyBorder="1" applyAlignment="1" applyProtection="1">
      <alignment horizontal="center" vertical="center"/>
      <protection hidden="1"/>
    </xf>
    <xf numFmtId="0" fontId="2" fillId="0" borderId="0" xfId="2" applyFont="1" applyAlignment="1" applyProtection="1">
      <protection hidden="1"/>
    </xf>
    <xf numFmtId="0" fontId="2" fillId="0" borderId="0" xfId="2" applyAlignment="1" applyProtection="1">
      <protection hidden="1"/>
    </xf>
    <xf numFmtId="0" fontId="2" fillId="0" borderId="5" xfId="1" applyNumberFormat="1" applyBorder="1" applyProtection="1">
      <protection hidden="1"/>
    </xf>
    <xf numFmtId="49" fontId="2" fillId="0" borderId="5" xfId="1" applyNumberFormat="1" applyBorder="1" applyAlignment="1" applyProtection="1">
      <alignment horizontal="center"/>
      <protection hidden="1"/>
    </xf>
    <xf numFmtId="2" fontId="2" fillId="0" borderId="5" xfId="1" applyNumberFormat="1" applyBorder="1" applyAlignment="1" applyProtection="1">
      <alignment horizontal="center"/>
      <protection hidden="1"/>
    </xf>
    <xf numFmtId="165" fontId="2" fillId="0" borderId="1" xfId="1" applyNumberFormat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9" fillId="0" borderId="0" xfId="2" applyFont="1" applyAlignment="1" applyProtection="1">
      <alignment horizontal="right"/>
      <protection hidden="1"/>
    </xf>
    <xf numFmtId="0" fontId="23" fillId="0" borderId="0" xfId="11" applyFont="1"/>
    <xf numFmtId="0" fontId="27" fillId="0" borderId="0" xfId="11"/>
    <xf numFmtId="0" fontId="5" fillId="0" borderId="0" xfId="11" applyFont="1"/>
    <xf numFmtId="0" fontId="30" fillId="0" borderId="0" xfId="11" applyFont="1"/>
    <xf numFmtId="0" fontId="31" fillId="0" borderId="5" xfId="1" applyNumberFormat="1" applyFont="1" applyBorder="1" applyAlignment="1" applyProtection="1">
      <alignment wrapText="1"/>
      <protection hidden="1"/>
    </xf>
    <xf numFmtId="0" fontId="32" fillId="0" borderId="5" xfId="1" applyNumberFormat="1" applyFont="1" applyBorder="1" applyAlignment="1" applyProtection="1">
      <alignment horizontal="center"/>
      <protection hidden="1"/>
    </xf>
    <xf numFmtId="49" fontId="31" fillId="0" borderId="5" xfId="1" applyNumberFormat="1" applyFont="1" applyBorder="1" applyAlignment="1" applyProtection="1">
      <alignment horizontal="center"/>
      <protection hidden="1"/>
    </xf>
    <xf numFmtId="2" fontId="31" fillId="0" borderId="5" xfId="1" applyNumberFormat="1" applyFont="1" applyBorder="1" applyAlignment="1" applyProtection="1">
      <alignment horizontal="center" vertical="center"/>
      <protection hidden="1"/>
    </xf>
    <xf numFmtId="165" fontId="31" fillId="0" borderId="1" xfId="1" applyNumberFormat="1" applyFont="1" applyBorder="1" applyAlignment="1" applyProtection="1">
      <alignment horizontal="center" vertical="center"/>
      <protection hidden="1"/>
    </xf>
    <xf numFmtId="0" fontId="33" fillId="0" borderId="1" xfId="1" applyFont="1" applyBorder="1" applyAlignment="1" applyProtection="1">
      <alignment vertical="top" wrapText="1"/>
      <protection hidden="1"/>
    </xf>
    <xf numFmtId="0" fontId="33" fillId="0" borderId="1" xfId="1" applyFont="1" applyBorder="1" applyAlignment="1" applyProtection="1">
      <alignment horizontal="center" vertical="top" wrapText="1"/>
      <protection hidden="1"/>
    </xf>
    <xf numFmtId="49" fontId="34" fillId="0" borderId="1" xfId="1" applyNumberFormat="1" applyFont="1" applyBorder="1" applyAlignment="1" applyProtection="1">
      <alignment horizontal="center" vertical="top" wrapText="1"/>
      <protection hidden="1"/>
    </xf>
    <xf numFmtId="2" fontId="33" fillId="0" borderId="1" xfId="1" applyNumberFormat="1" applyFont="1" applyBorder="1" applyAlignment="1" applyProtection="1">
      <alignment horizontal="center" vertical="center" wrapText="1"/>
      <protection hidden="1"/>
    </xf>
    <xf numFmtId="165" fontId="33" fillId="0" borderId="1" xfId="1" applyNumberFormat="1" applyFont="1" applyBorder="1" applyAlignment="1" applyProtection="1">
      <alignment horizontal="center" vertical="center" wrapText="1"/>
      <protection hidden="1"/>
    </xf>
    <xf numFmtId="2" fontId="34" fillId="0" borderId="1" xfId="1" applyNumberFormat="1" applyFont="1" applyBorder="1" applyAlignment="1" applyProtection="1">
      <alignment horizontal="center" vertical="center" wrapText="1"/>
      <protection hidden="1"/>
    </xf>
    <xf numFmtId="165" fontId="34" fillId="0" borderId="1" xfId="1" applyNumberFormat="1" applyFont="1" applyBorder="1" applyAlignment="1" applyProtection="1">
      <alignment horizontal="center" vertical="center" wrapText="1"/>
      <protection hidden="1"/>
    </xf>
    <xf numFmtId="164" fontId="33" fillId="0" borderId="1" xfId="1" applyNumberFormat="1" applyFont="1" applyBorder="1" applyAlignment="1" applyProtection="1">
      <alignment horizontal="center" vertical="center" wrapText="1"/>
      <protection hidden="1"/>
    </xf>
    <xf numFmtId="0" fontId="34" fillId="0" borderId="1" xfId="1" applyFont="1" applyBorder="1" applyAlignment="1" applyProtection="1">
      <alignment horizontal="center" vertical="center" wrapText="1"/>
      <protection hidden="1"/>
    </xf>
    <xf numFmtId="164" fontId="34" fillId="0" borderId="1" xfId="1" applyNumberFormat="1" applyFont="1" applyBorder="1" applyAlignment="1" applyProtection="1">
      <alignment horizontal="center" vertical="center" wrapText="1"/>
      <protection hidden="1"/>
    </xf>
    <xf numFmtId="2" fontId="10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ill="1" applyProtection="1">
      <protection hidden="1"/>
    </xf>
    <xf numFmtId="2" fontId="33" fillId="0" borderId="1" xfId="1" applyNumberFormat="1" applyFont="1" applyBorder="1" applyAlignment="1" applyProtection="1">
      <alignment horizontal="center" vertical="top" wrapText="1"/>
      <protection hidden="1"/>
    </xf>
    <xf numFmtId="164" fontId="33" fillId="0" borderId="1" xfId="1" applyNumberFormat="1" applyFont="1" applyBorder="1" applyAlignment="1" applyProtection="1">
      <alignment horizontal="center" vertical="top" wrapText="1"/>
      <protection hidden="1"/>
    </xf>
    <xf numFmtId="0" fontId="0" fillId="0" borderId="1" xfId="0" applyBorder="1" applyAlignment="1">
      <alignment horizontal="left"/>
    </xf>
    <xf numFmtId="165" fontId="2" fillId="5" borderId="1" xfId="1" applyNumberFormat="1" applyFont="1" applyFill="1" applyBorder="1" applyAlignment="1" applyProtection="1">
      <alignment horizontal="center"/>
      <protection hidden="1"/>
    </xf>
    <xf numFmtId="165" fontId="2" fillId="7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0" fontId="36" fillId="0" borderId="5" xfId="1" applyNumberFormat="1" applyFont="1" applyBorder="1" applyAlignment="1" applyProtection="1">
      <alignment wrapText="1"/>
      <protection hidden="1"/>
    </xf>
    <xf numFmtId="0" fontId="37" fillId="0" borderId="5" xfId="1" applyNumberFormat="1" applyFont="1" applyBorder="1" applyAlignment="1" applyProtection="1">
      <alignment horizontal="center"/>
      <protection hidden="1"/>
    </xf>
    <xf numFmtId="49" fontId="36" fillId="0" borderId="5" xfId="1" applyNumberFormat="1" applyFont="1" applyBorder="1" applyAlignment="1" applyProtection="1">
      <alignment horizontal="center"/>
      <protection hidden="1"/>
    </xf>
    <xf numFmtId="2" fontId="36" fillId="0" borderId="5" xfId="1" applyNumberFormat="1" applyFont="1" applyBorder="1" applyAlignment="1" applyProtection="1">
      <alignment horizontal="center" vertical="center"/>
      <protection hidden="1"/>
    </xf>
    <xf numFmtId="165" fontId="36" fillId="0" borderId="1" xfId="1" applyNumberFormat="1" applyFont="1" applyBorder="1" applyAlignment="1" applyProtection="1">
      <alignment horizontal="center" vertical="center"/>
      <protection hidden="1"/>
    </xf>
    <xf numFmtId="165" fontId="36" fillId="5" borderId="1" xfId="1" applyNumberFormat="1" applyFont="1" applyFill="1" applyBorder="1" applyAlignment="1" applyProtection="1">
      <alignment horizontal="center"/>
      <protection hidden="1"/>
    </xf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left"/>
    </xf>
    <xf numFmtId="165" fontId="36" fillId="7" borderId="1" xfId="1" applyNumberFormat="1" applyFont="1" applyFill="1" applyBorder="1" applyAlignment="1" applyProtection="1">
      <alignment horizontal="center"/>
      <protection hidden="1"/>
    </xf>
    <xf numFmtId="0" fontId="28" fillId="0" borderId="0" xfId="11" applyFont="1" applyAlignment="1">
      <alignment horizontal="center"/>
    </xf>
    <xf numFmtId="0" fontId="29" fillId="0" borderId="0" xfId="11" applyFont="1" applyAlignment="1">
      <alignment horizontal="center"/>
    </xf>
    <xf numFmtId="2" fontId="31" fillId="0" borderId="5" xfId="1" applyNumberFormat="1" applyFont="1" applyBorder="1" applyProtection="1">
      <protection hidden="1"/>
    </xf>
    <xf numFmtId="49" fontId="32" fillId="0" borderId="5" xfId="1" applyNumberFormat="1" applyFont="1" applyBorder="1" applyAlignment="1" applyProtection="1">
      <alignment horizontal="center"/>
      <protection hidden="1"/>
    </xf>
    <xf numFmtId="2" fontId="31" fillId="0" borderId="5" xfId="1" applyNumberFormat="1" applyFont="1" applyBorder="1" applyAlignment="1" applyProtection="1">
      <alignment horizontal="center"/>
      <protection hidden="1"/>
    </xf>
    <xf numFmtId="2" fontId="31" fillId="0" borderId="1" xfId="1" applyNumberFormat="1" applyFont="1" applyBorder="1" applyAlignment="1" applyProtection="1">
      <alignment horizontal="center"/>
      <protection hidden="1"/>
    </xf>
    <xf numFmtId="49" fontId="32" fillId="0" borderId="5" xfId="1" applyNumberFormat="1" applyFont="1" applyFill="1" applyBorder="1" applyAlignment="1" applyProtection="1">
      <alignment horizontal="center"/>
      <protection hidden="1"/>
    </xf>
    <xf numFmtId="49" fontId="31" fillId="0" borderId="5" xfId="1" applyNumberFormat="1" applyFont="1" applyFill="1" applyBorder="1" applyAlignment="1" applyProtection="1">
      <alignment horizontal="center"/>
      <protection hidden="1"/>
    </xf>
    <xf numFmtId="2" fontId="31" fillId="0" borderId="5" xfId="1" applyNumberFormat="1" applyFont="1" applyFill="1" applyBorder="1" applyAlignment="1" applyProtection="1">
      <alignment horizontal="center"/>
      <protection hidden="1"/>
    </xf>
    <xf numFmtId="2" fontId="31" fillId="0" borderId="1" xfId="1" applyNumberFormat="1" applyFont="1" applyFill="1" applyBorder="1" applyAlignment="1" applyProtection="1">
      <alignment horizontal="center"/>
      <protection hidden="1"/>
    </xf>
    <xf numFmtId="2" fontId="31" fillId="0" borderId="5" xfId="1" applyNumberFormat="1" applyFont="1" applyFill="1" applyBorder="1" applyAlignment="1" applyProtection="1">
      <alignment wrapText="1"/>
      <protection hidden="1"/>
    </xf>
    <xf numFmtId="0" fontId="32" fillId="0" borderId="5" xfId="1" applyNumberFormat="1" applyFont="1" applyFill="1" applyBorder="1" applyAlignment="1" applyProtection="1">
      <alignment horizontal="center"/>
      <protection hidden="1"/>
    </xf>
    <xf numFmtId="165" fontId="31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left"/>
      <protection hidden="1"/>
    </xf>
    <xf numFmtId="16" fontId="32" fillId="0" borderId="5" xfId="1" applyNumberFormat="1" applyFont="1" applyBorder="1" applyAlignment="1" applyProtection="1">
      <alignment horizontal="center"/>
      <protection hidden="1"/>
    </xf>
    <xf numFmtId="165" fontId="31" fillId="0" borderId="1" xfId="1" applyNumberFormat="1" applyFont="1" applyFill="1" applyBorder="1" applyAlignment="1" applyProtection="1">
      <alignment horizontal="center"/>
      <protection hidden="1"/>
    </xf>
    <xf numFmtId="165" fontId="33" fillId="0" borderId="1" xfId="1" applyNumberFormat="1" applyFont="1" applyFill="1" applyBorder="1" applyAlignment="1" applyProtection="1">
      <alignment horizontal="center" vertical="top" wrapText="1"/>
      <protection hidden="1"/>
    </xf>
    <xf numFmtId="165" fontId="34" fillId="0" borderId="1" xfId="1" applyNumberFormat="1" applyFont="1" applyFill="1" applyBorder="1" applyAlignment="1" applyProtection="1">
      <alignment horizontal="center" vertical="top" wrapText="1"/>
      <protection hidden="1"/>
    </xf>
    <xf numFmtId="165" fontId="31" fillId="0" borderId="1" xfId="1" applyNumberFormat="1" applyFont="1" applyBorder="1" applyAlignment="1" applyProtection="1">
      <alignment horizontal="center"/>
      <protection hidden="1"/>
    </xf>
    <xf numFmtId="0" fontId="31" fillId="0" borderId="5" xfId="1" applyNumberFormat="1" applyFont="1" applyBorder="1" applyAlignment="1" applyProtection="1">
      <alignment horizontal="center"/>
      <protection hidden="1"/>
    </xf>
    <xf numFmtId="165" fontId="33" fillId="0" borderId="1" xfId="1" applyNumberFormat="1" applyFont="1" applyBorder="1" applyAlignment="1" applyProtection="1">
      <alignment horizontal="center" vertical="top" wrapText="1"/>
      <protection hidden="1"/>
    </xf>
    <xf numFmtId="164" fontId="33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1" applyFont="1"/>
    <xf numFmtId="0" fontId="28" fillId="0" borderId="0" xfId="1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left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0" xfId="9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/>
    <xf numFmtId="0" fontId="19" fillId="9" borderId="0" xfId="2" applyFont="1" applyFill="1" applyAlignment="1" applyProtection="1">
      <alignment horizontal="center"/>
      <protection hidden="1"/>
    </xf>
    <xf numFmtId="0" fontId="1" fillId="9" borderId="0" xfId="0" applyFont="1" applyFill="1" applyAlignment="1" applyProtection="1">
      <alignment horizontal="center"/>
      <protection hidden="1"/>
    </xf>
    <xf numFmtId="2" fontId="19" fillId="9" borderId="0" xfId="2" applyNumberFormat="1" applyFont="1" applyFill="1" applyAlignment="1" applyProtection="1">
      <alignment horizontal="center"/>
      <protection hidden="1"/>
    </xf>
    <xf numFmtId="0" fontId="0" fillId="9" borderId="0" xfId="0" applyFill="1" applyAlignment="1" applyProtection="1">
      <protection hidden="1"/>
    </xf>
    <xf numFmtId="0" fontId="2" fillId="0" borderId="0" xfId="2" applyFont="1" applyAlignment="1" applyProtection="1">
      <protection hidden="1"/>
    </xf>
    <xf numFmtId="0" fontId="2" fillId="0" borderId="0" xfId="2" applyAlignment="1" applyProtection="1">
      <protection hidden="1"/>
    </xf>
    <xf numFmtId="2" fontId="19" fillId="0" borderId="0" xfId="2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protection hidden="1"/>
    </xf>
    <xf numFmtId="0" fontId="19" fillId="7" borderId="0" xfId="2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2" fontId="19" fillId="7" borderId="0" xfId="2" applyNumberFormat="1" applyFont="1" applyFill="1" applyAlignment="1" applyProtection="1">
      <alignment horizontal="center"/>
      <protection hidden="1"/>
    </xf>
    <xf numFmtId="0" fontId="0" fillId="7" borderId="0" xfId="0" applyFill="1" applyAlignment="1" applyProtection="1">
      <protection hidden="1"/>
    </xf>
    <xf numFmtId="0" fontId="19" fillId="5" borderId="0" xfId="2" applyFont="1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2" fontId="19" fillId="5" borderId="0" xfId="2" applyNumberFormat="1" applyFont="1" applyFill="1" applyAlignment="1" applyProtection="1">
      <alignment horizontal="center"/>
      <protection hidden="1"/>
    </xf>
    <xf numFmtId="0" fontId="0" fillId="5" borderId="0" xfId="0" applyFill="1" applyAlignment="1" applyProtection="1">
      <protection hidden="1"/>
    </xf>
    <xf numFmtId="0" fontId="12" fillId="0" borderId="2" xfId="2" applyFont="1" applyBorder="1" applyAlignment="1" applyProtection="1">
      <alignment horizontal="center" vertical="center" wrapText="1"/>
      <protection hidden="1"/>
    </xf>
    <xf numFmtId="0" fontId="12" fillId="0" borderId="4" xfId="2" applyFont="1" applyBorder="1" applyAlignment="1" applyProtection="1">
      <alignment horizontal="center" vertical="center" wrapText="1"/>
      <protection hidden="1"/>
    </xf>
    <xf numFmtId="0" fontId="12" fillId="0" borderId="4" xfId="6" applyFont="1" applyBorder="1" applyAlignment="1" applyProtection="1">
      <alignment horizontal="center" vertical="center" wrapText="1"/>
      <protection hidden="1"/>
    </xf>
    <xf numFmtId="0" fontId="2" fillId="0" borderId="4" xfId="6" applyBorder="1" applyAlignment="1" applyProtection="1">
      <alignment horizontal="center" vertical="center" wrapText="1"/>
      <protection hidden="1"/>
    </xf>
    <xf numFmtId="0" fontId="2" fillId="0" borderId="2" xfId="2" applyFont="1" applyBorder="1" applyAlignment="1" applyProtection="1">
      <alignment horizontal="center" wrapText="1"/>
      <protection hidden="1"/>
    </xf>
    <xf numFmtId="0" fontId="2" fillId="0" borderId="4" xfId="6" applyBorder="1" applyAlignment="1" applyProtection="1">
      <alignment wrapText="1"/>
      <protection hidden="1"/>
    </xf>
    <xf numFmtId="0" fontId="12" fillId="0" borderId="2" xfId="2" applyFont="1" applyFill="1" applyBorder="1" applyAlignment="1" applyProtection="1">
      <alignment horizontal="center" vertical="center" wrapText="1"/>
      <protection hidden="1"/>
    </xf>
    <xf numFmtId="0" fontId="12" fillId="0" borderId="4" xfId="2" applyFont="1" applyFill="1" applyBorder="1" applyAlignment="1" applyProtection="1">
      <alignment horizontal="center" vertical="center" wrapText="1"/>
      <protection hidden="1"/>
    </xf>
    <xf numFmtId="0" fontId="12" fillId="0" borderId="4" xfId="6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Alignment="1" applyProtection="1">
      <alignment horizontal="center"/>
      <protection hidden="1"/>
    </xf>
    <xf numFmtId="0" fontId="0" fillId="0" borderId="6" xfId="0" applyBorder="1" applyAlignment="1"/>
    <xf numFmtId="0" fontId="12" fillId="5" borderId="5" xfId="2" applyFont="1" applyFill="1" applyBorder="1" applyAlignment="1" applyProtection="1">
      <alignment horizontal="center" wrapText="1"/>
      <protection hidden="1"/>
    </xf>
    <xf numFmtId="0" fontId="13" fillId="5" borderId="7" xfId="0" applyFont="1" applyFill="1" applyBorder="1" applyAlignment="1" applyProtection="1">
      <alignment wrapText="1"/>
      <protection hidden="1"/>
    </xf>
    <xf numFmtId="0" fontId="13" fillId="5" borderId="8" xfId="0" applyFont="1" applyFill="1" applyBorder="1" applyAlignment="1" applyProtection="1">
      <alignment wrapText="1"/>
      <protection hidden="1"/>
    </xf>
    <xf numFmtId="0" fontId="0" fillId="0" borderId="9" xfId="0" applyBorder="1" applyAlignment="1" applyProtection="1">
      <alignment horizontal="center"/>
      <protection locked="0" hidden="1"/>
    </xf>
    <xf numFmtId="0" fontId="14" fillId="6" borderId="2" xfId="2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26" fillId="0" borderId="2" xfId="2" applyFont="1" applyBorder="1" applyAlignment="1" applyProtection="1">
      <alignment horizontal="center" vertical="center" wrapText="1"/>
      <protection hidden="1"/>
    </xf>
    <xf numFmtId="0" fontId="26" fillId="0" borderId="4" xfId="6" applyFont="1" applyBorder="1" applyAlignment="1" applyProtection="1">
      <alignment horizontal="center" vertical="center" wrapText="1"/>
      <protection hidden="1"/>
    </xf>
    <xf numFmtId="2" fontId="19" fillId="0" borderId="0" xfId="2" applyNumberFormat="1" applyFont="1" applyAlignment="1" applyProtection="1">
      <alignment horizontal="left"/>
      <protection hidden="1"/>
    </xf>
    <xf numFmtId="0" fontId="25" fillId="0" borderId="0" xfId="0" applyFont="1" applyAlignment="1"/>
    <xf numFmtId="0" fontId="19" fillId="0" borderId="0" xfId="2" applyFont="1" applyAlignment="1" applyProtection="1">
      <alignment horizontal="left"/>
      <protection hidden="1"/>
    </xf>
    <xf numFmtId="0" fontId="2" fillId="0" borderId="0" xfId="3" applyAlignment="1">
      <alignment wrapText="1"/>
    </xf>
    <xf numFmtId="0" fontId="2" fillId="0" borderId="0" xfId="3" applyBorder="1" applyAlignment="1">
      <alignment wrapText="1"/>
    </xf>
  </cellXfs>
  <cellStyles count="12">
    <cellStyle name="Обычный" xfId="0" builtinId="0"/>
    <cellStyle name="Обычный 2" xfId="3"/>
    <cellStyle name="Обычный 2 2" xfId="1"/>
    <cellStyle name="Обычный 2_расчёт новых блюд 2013" xfId="4"/>
    <cellStyle name="Обычный 3" xfId="5"/>
    <cellStyle name="Обычный 4" xfId="6"/>
    <cellStyle name="Обычный 5" xfId="7"/>
    <cellStyle name="Обычный 5 2" xfId="11"/>
    <cellStyle name="Обычный 6" xfId="8"/>
    <cellStyle name="Обычный_10 Меню на каждуй день ДОЛ Акукуль с 4,06,2012г" xfId="9"/>
    <cellStyle name="Обычный_Июнь Приход расход 2012г 2" xfId="2"/>
    <cellStyle name="Процентный 2" xfId="10"/>
  </cellStyles>
  <dxfs count="25221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91;&#1093;&#1075;&#1072;&#1083;&#1090;&#1077;&#1088;\Downloads\Users\Dmitriy\Desktop\&#1089;&#1072;&#1076;&#1080;&#1082;,%20&#1096;&#1082;&#1086;&#1083;&#1072;%20&#8470;129%2001%20&#1080;%2002,2016&#1075;\&#1084;&#1077;&#1085;&#1102;%20&#1084;&#1072;&#1088;&#1090;%20&#1080;%20&#1092;&#1077;&#1074;&#1088;&#1072;&#1083;&#1100;\&#1057;&#1072;&#1076;&#1080;&#1082;%20%2003,2016&#107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91;&#1093;&#1075;&#1072;&#1083;&#1090;&#1077;&#1088;\Downloads\Users\Dmitriy\Desktop\&#1044;&#1054;&#1055;%20&#1040;&#1054;%20&#1050;&#1057;&#1055;\129\&#1057;&#1072;&#1076;&#1080;&#1082;%20&#8470;100%20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"/>
      <sheetName val="Приход-расход"/>
      <sheetName val="журнал бракиража"/>
      <sheetName val="кол-во"/>
      <sheetName val="сред цена"/>
      <sheetName val="кол-во сумма"/>
      <sheetName val="дата"/>
      <sheetName val="Лист1"/>
      <sheetName val="1-1"/>
      <sheetName val="м1-1"/>
      <sheetName val="о1"/>
      <sheetName val="1-2"/>
      <sheetName val="м1-2"/>
      <sheetName val="о2"/>
      <sheetName val="1-3"/>
      <sheetName val="м1-3"/>
      <sheetName val="о3"/>
      <sheetName val="1-4"/>
      <sheetName val="м1-4"/>
      <sheetName val="о4"/>
      <sheetName val="1-5"/>
      <sheetName val="м1-5"/>
      <sheetName val="о5"/>
      <sheetName val="6"/>
      <sheetName val="м6"/>
      <sheetName val="о6"/>
      <sheetName val="7"/>
      <sheetName val="м7"/>
      <sheetName val="о7"/>
      <sheetName val="2-1"/>
      <sheetName val="м2-1"/>
      <sheetName val="о8"/>
      <sheetName val="2-2"/>
      <sheetName val="м2-2"/>
      <sheetName val="о9"/>
      <sheetName val="2-3"/>
      <sheetName val="м2-3"/>
      <sheetName val="о10"/>
      <sheetName val="2-4"/>
      <sheetName val="м2-4"/>
      <sheetName val="о11"/>
      <sheetName val="2-5"/>
      <sheetName val="м2-5"/>
      <sheetName val="о12"/>
      <sheetName val="13"/>
      <sheetName val="м13"/>
      <sheetName val="о13"/>
      <sheetName val="14"/>
      <sheetName val="м14"/>
      <sheetName val="о14"/>
      <sheetName val="3-1"/>
      <sheetName val="м3-1"/>
      <sheetName val="о15"/>
      <sheetName val="3-2"/>
      <sheetName val="м3-2"/>
      <sheetName val="о16"/>
      <sheetName val="3-3"/>
      <sheetName val="м3-3"/>
      <sheetName val="о17"/>
      <sheetName val="3-4"/>
      <sheetName val="м3-4"/>
      <sheetName val="о18"/>
      <sheetName val="3-5"/>
      <sheetName val="м3-5"/>
      <sheetName val="о19"/>
      <sheetName val="20"/>
      <sheetName val="м20"/>
      <sheetName val="о20"/>
      <sheetName val="21"/>
      <sheetName val="м21"/>
      <sheetName val="о21"/>
      <sheetName val="4-1"/>
      <sheetName val="м4-1"/>
      <sheetName val="о22"/>
      <sheetName val="4-2"/>
      <sheetName val="м4-2"/>
      <sheetName val="о23"/>
      <sheetName val="4-3"/>
      <sheetName val="м4-3"/>
      <sheetName val="о24"/>
      <sheetName val="4-4"/>
      <sheetName val="м4-4"/>
      <sheetName val="о25"/>
      <sheetName val="4-5"/>
      <sheetName val="м4-5"/>
      <sheetName val="о26"/>
      <sheetName val="27"/>
      <sheetName val="м27"/>
      <sheetName val="о27"/>
      <sheetName val="28"/>
      <sheetName val="м28"/>
      <sheetName val="о28"/>
      <sheetName val="29"/>
      <sheetName val="м29"/>
      <sheetName val="о29"/>
      <sheetName val="30"/>
      <sheetName val="м30"/>
      <sheetName val="о30"/>
      <sheetName val="31"/>
      <sheetName val="м31"/>
      <sheetName val="о31"/>
      <sheetName val="накопительная "/>
      <sheetName val="РЦ"/>
      <sheetName val="основа"/>
      <sheetName val="разработа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52">
          <cell r="B252" t="str">
            <v>Каша манная молочная жидкая</v>
          </cell>
        </row>
      </sheetData>
      <sheetData sheetId="9"/>
      <sheetData sheetId="10" refreshError="1"/>
      <sheetData sheetId="11">
        <row r="252">
          <cell r="B252" t="str">
            <v>Каша Дружба</v>
          </cell>
        </row>
      </sheetData>
      <sheetData sheetId="12"/>
      <sheetData sheetId="13" refreshError="1"/>
      <sheetData sheetId="14">
        <row r="252">
          <cell r="B252" t="str">
            <v>Каша кукурузная молочная жидкая</v>
          </cell>
        </row>
      </sheetData>
      <sheetData sheetId="15"/>
      <sheetData sheetId="16" refreshError="1"/>
      <sheetData sheetId="17">
        <row r="252">
          <cell r="B252" t="str">
            <v>Каша пшеничная молочная жидкая</v>
          </cell>
        </row>
      </sheetData>
      <sheetData sheetId="18"/>
      <sheetData sheetId="19" refreshError="1"/>
      <sheetData sheetId="20">
        <row r="252">
          <cell r="B252" t="str">
            <v>Каша гречневая молочная жидкая</v>
          </cell>
        </row>
      </sheetData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52">
          <cell r="B252" t="str">
            <v>Каша манная молочная жидкая</v>
          </cell>
        </row>
      </sheetData>
      <sheetData sheetId="30"/>
      <sheetData sheetId="31" refreshError="1"/>
      <sheetData sheetId="32">
        <row r="252">
          <cell r="B252" t="str">
            <v>Каша молочная геркулесовая жидкая</v>
          </cell>
        </row>
      </sheetData>
      <sheetData sheetId="33"/>
      <sheetData sheetId="34" refreshError="1"/>
      <sheetData sheetId="35">
        <row r="252">
          <cell r="B252" t="str">
            <v>Каша Дружба</v>
          </cell>
        </row>
      </sheetData>
      <sheetData sheetId="36"/>
      <sheetData sheetId="37" refreshError="1"/>
      <sheetData sheetId="38">
        <row r="252">
          <cell r="B252" t="str">
            <v>Каша кукурузная молочная жидкая</v>
          </cell>
        </row>
      </sheetData>
      <sheetData sheetId="39"/>
      <sheetData sheetId="40" refreshError="1"/>
      <sheetData sheetId="41">
        <row r="252">
          <cell r="B252" t="str">
            <v>Суп молочный с макаронными изделиями</v>
          </cell>
        </row>
      </sheetData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252">
          <cell r="B252" t="str">
            <v>Каша гречневая молочная жидкая</v>
          </cell>
        </row>
      </sheetData>
      <sheetData sheetId="51"/>
      <sheetData sheetId="52" refreshError="1"/>
      <sheetData sheetId="53">
        <row r="252">
          <cell r="B252" t="str">
            <v>Каша пшеничная молочная жидкая</v>
          </cell>
        </row>
      </sheetData>
      <sheetData sheetId="54"/>
      <sheetData sheetId="55" refreshError="1"/>
      <sheetData sheetId="56">
        <row r="252">
          <cell r="B252" t="str">
            <v>Каша Дружба</v>
          </cell>
        </row>
      </sheetData>
      <sheetData sheetId="57"/>
      <sheetData sheetId="58" refreshError="1"/>
      <sheetData sheetId="59">
        <row r="252">
          <cell r="B252" t="str">
            <v>Каша кукурузная молочная жидкая</v>
          </cell>
        </row>
      </sheetData>
      <sheetData sheetId="60"/>
      <sheetData sheetId="61" refreshError="1"/>
      <sheetData sheetId="62">
        <row r="252">
          <cell r="B252" t="str">
            <v>Каша манная молочная жидкая</v>
          </cell>
        </row>
      </sheetData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252">
          <cell r="B252" t="str">
            <v>Каша гречневая молочная жидкая</v>
          </cell>
        </row>
      </sheetData>
      <sheetData sheetId="72"/>
      <sheetData sheetId="73" refreshError="1"/>
      <sheetData sheetId="74">
        <row r="252">
          <cell r="B252" t="str">
            <v>Каша манная молочная жидкая</v>
          </cell>
        </row>
      </sheetData>
      <sheetData sheetId="75"/>
      <sheetData sheetId="76" refreshError="1"/>
      <sheetData sheetId="77">
        <row r="252">
          <cell r="B252" t="str">
            <v>Каша рисовая молочная жидкая</v>
          </cell>
        </row>
      </sheetData>
      <sheetData sheetId="78"/>
      <sheetData sheetId="79" refreshError="1"/>
      <sheetData sheetId="80">
        <row r="252">
          <cell r="B252" t="str">
            <v>Каша пшеничная молочная жидкая</v>
          </cell>
        </row>
      </sheetData>
      <sheetData sheetId="81"/>
      <sheetData sheetId="82" refreshError="1"/>
      <sheetData sheetId="83">
        <row r="252">
          <cell r="B252" t="str">
            <v>Каша боярская</v>
          </cell>
        </row>
      </sheetData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2">
          <cell r="AL2">
            <v>42415</v>
          </cell>
          <cell r="AM2">
            <v>42551</v>
          </cell>
        </row>
        <row r="3">
          <cell r="AM3">
            <v>42551</v>
          </cell>
        </row>
        <row r="4">
          <cell r="AM4">
            <v>42551</v>
          </cell>
        </row>
        <row r="5">
          <cell r="AM5">
            <v>42551</v>
          </cell>
        </row>
        <row r="6">
          <cell r="AM6">
            <v>42551</v>
          </cell>
        </row>
        <row r="7">
          <cell r="AM7">
            <v>42551</v>
          </cell>
        </row>
        <row r="8">
          <cell r="AM8">
            <v>42551</v>
          </cell>
        </row>
        <row r="9">
          <cell r="AM9">
            <v>42551</v>
          </cell>
        </row>
        <row r="10">
          <cell r="AM10">
            <v>42551</v>
          </cell>
        </row>
        <row r="11">
          <cell r="AM11">
            <v>42551</v>
          </cell>
        </row>
        <row r="12">
          <cell r="AM12">
            <v>42551</v>
          </cell>
        </row>
        <row r="13">
          <cell r="AM13">
            <v>42551</v>
          </cell>
        </row>
        <row r="14">
          <cell r="AM14">
            <v>42551</v>
          </cell>
        </row>
        <row r="15">
          <cell r="AM15">
            <v>42551</v>
          </cell>
        </row>
        <row r="16">
          <cell r="AM16">
            <v>42551</v>
          </cell>
        </row>
        <row r="17">
          <cell r="AM17">
            <v>42551</v>
          </cell>
        </row>
        <row r="18">
          <cell r="AM18">
            <v>42551</v>
          </cell>
        </row>
        <row r="19">
          <cell r="AM19">
            <v>42551</v>
          </cell>
        </row>
        <row r="20">
          <cell r="AM20">
            <v>42551</v>
          </cell>
        </row>
        <row r="21">
          <cell r="AM21">
            <v>42551</v>
          </cell>
        </row>
        <row r="22">
          <cell r="AM22">
            <v>42551</v>
          </cell>
        </row>
        <row r="23">
          <cell r="AM23">
            <v>42551</v>
          </cell>
        </row>
        <row r="24">
          <cell r="AM24">
            <v>42551</v>
          </cell>
        </row>
        <row r="25">
          <cell r="AM25">
            <v>42551</v>
          </cell>
        </row>
        <row r="26">
          <cell r="AM26">
            <v>42551</v>
          </cell>
        </row>
        <row r="27">
          <cell r="AM27">
            <v>42551</v>
          </cell>
        </row>
        <row r="28">
          <cell r="AM28">
            <v>42551</v>
          </cell>
        </row>
        <row r="29">
          <cell r="AM29">
            <v>42551</v>
          </cell>
        </row>
        <row r="30">
          <cell r="AM30">
            <v>42551</v>
          </cell>
        </row>
        <row r="31">
          <cell r="AM31">
            <v>42551</v>
          </cell>
        </row>
        <row r="32">
          <cell r="AM32">
            <v>42551</v>
          </cell>
        </row>
        <row r="33">
          <cell r="AM33">
            <v>42551</v>
          </cell>
        </row>
        <row r="34">
          <cell r="AM34">
            <v>42551</v>
          </cell>
        </row>
        <row r="35">
          <cell r="AM35">
            <v>42551</v>
          </cell>
        </row>
        <row r="36">
          <cell r="AM36">
            <v>42551</v>
          </cell>
        </row>
        <row r="37">
          <cell r="AM37">
            <v>42551</v>
          </cell>
        </row>
        <row r="38">
          <cell r="AM38">
            <v>42551</v>
          </cell>
        </row>
        <row r="39">
          <cell r="AM39">
            <v>42551</v>
          </cell>
        </row>
        <row r="40">
          <cell r="AM40">
            <v>42551</v>
          </cell>
        </row>
        <row r="41">
          <cell r="AM41">
            <v>42551</v>
          </cell>
        </row>
        <row r="42">
          <cell r="AM42">
            <v>42551</v>
          </cell>
        </row>
        <row r="43">
          <cell r="AM43">
            <v>42551</v>
          </cell>
        </row>
        <row r="44">
          <cell r="AM44">
            <v>42551</v>
          </cell>
        </row>
        <row r="45">
          <cell r="AM45">
            <v>42551</v>
          </cell>
        </row>
        <row r="46">
          <cell r="AM46">
            <v>42551</v>
          </cell>
        </row>
        <row r="47">
          <cell r="AM47">
            <v>42551</v>
          </cell>
        </row>
        <row r="48">
          <cell r="AM48">
            <v>42551</v>
          </cell>
        </row>
        <row r="49">
          <cell r="AM49">
            <v>42551</v>
          </cell>
        </row>
        <row r="50">
          <cell r="AM50">
            <v>42551</v>
          </cell>
        </row>
        <row r="51">
          <cell r="AM51">
            <v>42551</v>
          </cell>
        </row>
        <row r="52">
          <cell r="AM52">
            <v>42551</v>
          </cell>
        </row>
        <row r="53">
          <cell r="AM53">
            <v>42551</v>
          </cell>
        </row>
        <row r="54">
          <cell r="AM54">
            <v>42551</v>
          </cell>
        </row>
        <row r="55">
          <cell r="AM55">
            <v>42551</v>
          </cell>
        </row>
        <row r="56">
          <cell r="AM56">
            <v>42551</v>
          </cell>
        </row>
        <row r="57">
          <cell r="AM57">
            <v>42551</v>
          </cell>
        </row>
        <row r="58">
          <cell r="AM58">
            <v>42551</v>
          </cell>
        </row>
        <row r="59">
          <cell r="AM59">
            <v>42551</v>
          </cell>
        </row>
        <row r="60">
          <cell r="AM60">
            <v>42551</v>
          </cell>
        </row>
        <row r="70">
          <cell r="AM70">
            <v>42551</v>
          </cell>
        </row>
        <row r="71">
          <cell r="AM71">
            <v>42551</v>
          </cell>
        </row>
        <row r="72">
          <cell r="AM72">
            <v>42551</v>
          </cell>
        </row>
        <row r="73">
          <cell r="AM73">
            <v>42551</v>
          </cell>
        </row>
        <row r="74">
          <cell r="AM74">
            <v>42551</v>
          </cell>
        </row>
        <row r="75">
          <cell r="AM75">
            <v>42551</v>
          </cell>
        </row>
        <row r="76">
          <cell r="AM76">
            <v>42551</v>
          </cell>
        </row>
        <row r="77">
          <cell r="AM77">
            <v>42551</v>
          </cell>
        </row>
        <row r="78">
          <cell r="AM78">
            <v>42551</v>
          </cell>
        </row>
        <row r="79">
          <cell r="AM79">
            <v>42551</v>
          </cell>
        </row>
        <row r="80">
          <cell r="AM80">
            <v>42551</v>
          </cell>
        </row>
        <row r="81">
          <cell r="AM81">
            <v>42551</v>
          </cell>
        </row>
        <row r="82">
          <cell r="AM82">
            <v>42551</v>
          </cell>
        </row>
        <row r="83">
          <cell r="AM83">
            <v>42551</v>
          </cell>
        </row>
        <row r="84">
          <cell r="AM84">
            <v>42551</v>
          </cell>
        </row>
        <row r="85">
          <cell r="AM85">
            <v>42551</v>
          </cell>
        </row>
        <row r="86">
          <cell r="AM86">
            <v>42551</v>
          </cell>
        </row>
        <row r="87">
          <cell r="AM87">
            <v>42551</v>
          </cell>
        </row>
        <row r="88">
          <cell r="AM88">
            <v>42551</v>
          </cell>
        </row>
        <row r="89">
          <cell r="AM89">
            <v>42551</v>
          </cell>
        </row>
        <row r="90">
          <cell r="AM90">
            <v>42551</v>
          </cell>
        </row>
        <row r="91">
          <cell r="AM91">
            <v>42551</v>
          </cell>
        </row>
        <row r="92">
          <cell r="AM92">
            <v>42551</v>
          </cell>
        </row>
        <row r="93">
          <cell r="AM93">
            <v>42551</v>
          </cell>
        </row>
        <row r="94">
          <cell r="AM94">
            <v>42551</v>
          </cell>
        </row>
        <row r="95">
          <cell r="AM95">
            <v>42551</v>
          </cell>
        </row>
        <row r="96">
          <cell r="AM96">
            <v>42551</v>
          </cell>
        </row>
        <row r="97">
          <cell r="AM97">
            <v>42551</v>
          </cell>
        </row>
        <row r="98">
          <cell r="AM98">
            <v>42551</v>
          </cell>
        </row>
        <row r="99">
          <cell r="AM99">
            <v>42551</v>
          </cell>
        </row>
        <row r="100">
          <cell r="AM100">
            <v>42551</v>
          </cell>
        </row>
        <row r="101">
          <cell r="AM101">
            <v>42551</v>
          </cell>
        </row>
        <row r="102">
          <cell r="AM102">
            <v>42551</v>
          </cell>
        </row>
        <row r="103">
          <cell r="AM103">
            <v>42551</v>
          </cell>
        </row>
        <row r="104">
          <cell r="AM104">
            <v>42551</v>
          </cell>
        </row>
        <row r="105">
          <cell r="AM105">
            <v>42551</v>
          </cell>
        </row>
        <row r="106">
          <cell r="AM106">
            <v>42551</v>
          </cell>
        </row>
        <row r="107">
          <cell r="AM107">
            <v>42551</v>
          </cell>
        </row>
        <row r="108">
          <cell r="AM108">
            <v>42551</v>
          </cell>
        </row>
        <row r="109">
          <cell r="AM109">
            <v>42551</v>
          </cell>
        </row>
        <row r="110">
          <cell r="AM110">
            <v>42551</v>
          </cell>
        </row>
        <row r="111">
          <cell r="AM111">
            <v>42551</v>
          </cell>
        </row>
        <row r="112">
          <cell r="AM112">
            <v>42551</v>
          </cell>
        </row>
        <row r="113">
          <cell r="AM113">
            <v>42551</v>
          </cell>
        </row>
        <row r="114">
          <cell r="AM114">
            <v>42551</v>
          </cell>
        </row>
        <row r="115">
          <cell r="AM115">
            <v>42551</v>
          </cell>
        </row>
        <row r="116">
          <cell r="AM116">
            <v>42551</v>
          </cell>
        </row>
        <row r="117">
          <cell r="AM117">
            <v>42551</v>
          </cell>
        </row>
        <row r="118">
          <cell r="AM118">
            <v>42551</v>
          </cell>
        </row>
        <row r="119">
          <cell r="AM119">
            <v>42551</v>
          </cell>
        </row>
        <row r="120">
          <cell r="AM120">
            <v>42551</v>
          </cell>
        </row>
        <row r="121">
          <cell r="AM121">
            <v>42551</v>
          </cell>
        </row>
        <row r="122">
          <cell r="AM122">
            <v>42551</v>
          </cell>
        </row>
        <row r="123">
          <cell r="AM123">
            <v>42551</v>
          </cell>
        </row>
        <row r="124">
          <cell r="AM124">
            <v>42551</v>
          </cell>
        </row>
        <row r="125">
          <cell r="AM125">
            <v>42551</v>
          </cell>
        </row>
        <row r="126">
          <cell r="AM126">
            <v>42551</v>
          </cell>
        </row>
        <row r="127">
          <cell r="AM127">
            <v>42551</v>
          </cell>
        </row>
        <row r="128">
          <cell r="AM128">
            <v>42551</v>
          </cell>
        </row>
        <row r="129">
          <cell r="AM129">
            <v>42551</v>
          </cell>
        </row>
        <row r="130">
          <cell r="AM130">
            <v>42551</v>
          </cell>
        </row>
        <row r="131">
          <cell r="AM131">
            <v>42551</v>
          </cell>
        </row>
        <row r="132">
          <cell r="AM132">
            <v>42551</v>
          </cell>
        </row>
        <row r="133">
          <cell r="AM133">
            <v>42551</v>
          </cell>
        </row>
        <row r="134">
          <cell r="AM134">
            <v>42551</v>
          </cell>
        </row>
        <row r="135">
          <cell r="AM135">
            <v>42551</v>
          </cell>
        </row>
        <row r="136">
          <cell r="AM136">
            <v>42551</v>
          </cell>
        </row>
        <row r="137">
          <cell r="AM137">
            <v>42551</v>
          </cell>
        </row>
        <row r="138">
          <cell r="AM138">
            <v>42551</v>
          </cell>
        </row>
        <row r="139">
          <cell r="AM139">
            <v>42551</v>
          </cell>
        </row>
        <row r="140">
          <cell r="AM140">
            <v>42551</v>
          </cell>
        </row>
        <row r="141">
          <cell r="AM141">
            <v>42551</v>
          </cell>
        </row>
        <row r="142">
          <cell r="AM142">
            <v>42551</v>
          </cell>
        </row>
        <row r="143">
          <cell r="AM143">
            <v>42551</v>
          </cell>
        </row>
        <row r="144">
          <cell r="AM144">
            <v>42551</v>
          </cell>
        </row>
        <row r="145">
          <cell r="AM145">
            <v>42551</v>
          </cell>
        </row>
        <row r="146">
          <cell r="AM146">
            <v>42551</v>
          </cell>
        </row>
        <row r="147">
          <cell r="AM147">
            <v>42551</v>
          </cell>
        </row>
        <row r="148">
          <cell r="AM148">
            <v>42551</v>
          </cell>
        </row>
        <row r="149">
          <cell r="AM149">
            <v>42551</v>
          </cell>
        </row>
        <row r="150">
          <cell r="AM150">
            <v>42551</v>
          </cell>
        </row>
        <row r="151">
          <cell r="AM151">
            <v>42551</v>
          </cell>
        </row>
        <row r="152">
          <cell r="AM152">
            <v>42551</v>
          </cell>
        </row>
        <row r="153">
          <cell r="AM153">
            <v>42551</v>
          </cell>
        </row>
        <row r="154">
          <cell r="AM154">
            <v>42551</v>
          </cell>
        </row>
        <row r="155">
          <cell r="AM155">
            <v>42551</v>
          </cell>
        </row>
        <row r="156">
          <cell r="AM156">
            <v>42551</v>
          </cell>
        </row>
        <row r="157">
          <cell r="AM157">
            <v>42551</v>
          </cell>
        </row>
        <row r="158">
          <cell r="AM158">
            <v>42551</v>
          </cell>
        </row>
        <row r="159">
          <cell r="AM159">
            <v>42551</v>
          </cell>
        </row>
        <row r="160">
          <cell r="AM160">
            <v>42551</v>
          </cell>
        </row>
        <row r="161">
          <cell r="AM161">
            <v>42551</v>
          </cell>
        </row>
        <row r="162">
          <cell r="AM162">
            <v>42551</v>
          </cell>
        </row>
        <row r="163">
          <cell r="AM163">
            <v>42551</v>
          </cell>
        </row>
        <row r="164">
          <cell r="AM164">
            <v>42551</v>
          </cell>
        </row>
        <row r="165">
          <cell r="AM165">
            <v>42551</v>
          </cell>
        </row>
        <row r="166">
          <cell r="AM166">
            <v>42551</v>
          </cell>
        </row>
        <row r="167">
          <cell r="AM167">
            <v>42551</v>
          </cell>
        </row>
        <row r="168">
          <cell r="AM168">
            <v>42551</v>
          </cell>
        </row>
        <row r="169">
          <cell r="AM169">
            <v>42551</v>
          </cell>
        </row>
        <row r="170">
          <cell r="AM170">
            <v>42551</v>
          </cell>
        </row>
        <row r="171">
          <cell r="AM171">
            <v>42551</v>
          </cell>
        </row>
        <row r="172">
          <cell r="AM172">
            <v>42551</v>
          </cell>
        </row>
        <row r="173">
          <cell r="AM173">
            <v>42551</v>
          </cell>
        </row>
        <row r="174">
          <cell r="AM174">
            <v>42551</v>
          </cell>
        </row>
        <row r="175">
          <cell r="AM175">
            <v>42551</v>
          </cell>
        </row>
        <row r="176">
          <cell r="AM176">
            <v>42551</v>
          </cell>
        </row>
        <row r="177">
          <cell r="AM177">
            <v>42551</v>
          </cell>
        </row>
        <row r="178">
          <cell r="AM178">
            <v>42551</v>
          </cell>
        </row>
        <row r="179">
          <cell r="AM179">
            <v>42551</v>
          </cell>
        </row>
        <row r="180">
          <cell r="AM180">
            <v>42551</v>
          </cell>
        </row>
        <row r="181">
          <cell r="AM181">
            <v>42551</v>
          </cell>
        </row>
        <row r="182">
          <cell r="AM182">
            <v>42551</v>
          </cell>
        </row>
        <row r="183">
          <cell r="AM183">
            <v>42551</v>
          </cell>
        </row>
        <row r="184">
          <cell r="AM184">
            <v>42551</v>
          </cell>
        </row>
        <row r="185">
          <cell r="AM185">
            <v>42551</v>
          </cell>
        </row>
        <row r="186">
          <cell r="AM186">
            <v>42551</v>
          </cell>
        </row>
        <row r="187">
          <cell r="AM187">
            <v>42551</v>
          </cell>
        </row>
        <row r="188">
          <cell r="AM188">
            <v>42551</v>
          </cell>
        </row>
        <row r="189">
          <cell r="AM189">
            <v>42551</v>
          </cell>
        </row>
        <row r="190">
          <cell r="AM190">
            <v>42551</v>
          </cell>
        </row>
        <row r="191">
          <cell r="AM191">
            <v>42551</v>
          </cell>
        </row>
        <row r="192">
          <cell r="AM192">
            <v>42551</v>
          </cell>
        </row>
        <row r="193">
          <cell r="AM193">
            <v>42551</v>
          </cell>
        </row>
        <row r="194">
          <cell r="AM194">
            <v>42551</v>
          </cell>
        </row>
        <row r="195">
          <cell r="AM195">
            <v>42551</v>
          </cell>
        </row>
        <row r="196">
          <cell r="AM196">
            <v>42551</v>
          </cell>
        </row>
        <row r="197">
          <cell r="AM197">
            <v>42551</v>
          </cell>
        </row>
        <row r="198">
          <cell r="AM198">
            <v>42551</v>
          </cell>
        </row>
        <row r="199">
          <cell r="AM199">
            <v>42551</v>
          </cell>
        </row>
        <row r="200">
          <cell r="AM200">
            <v>42551</v>
          </cell>
        </row>
        <row r="201">
          <cell r="AM201">
            <v>42551</v>
          </cell>
        </row>
        <row r="202">
          <cell r="AM202">
            <v>42551</v>
          </cell>
        </row>
        <row r="203">
          <cell r="AM203">
            <v>42551</v>
          </cell>
        </row>
        <row r="204">
          <cell r="AM204">
            <v>42551</v>
          </cell>
        </row>
        <row r="205">
          <cell r="AM205">
            <v>42551</v>
          </cell>
        </row>
        <row r="206">
          <cell r="AM206">
            <v>42551</v>
          </cell>
        </row>
        <row r="207">
          <cell r="AM207">
            <v>42551</v>
          </cell>
        </row>
        <row r="208">
          <cell r="AM208">
            <v>42551</v>
          </cell>
        </row>
        <row r="209">
          <cell r="AM209">
            <v>42551</v>
          </cell>
        </row>
        <row r="210">
          <cell r="AM210">
            <v>42551</v>
          </cell>
        </row>
        <row r="211">
          <cell r="AM211">
            <v>42551</v>
          </cell>
        </row>
        <row r="212">
          <cell r="AM212">
            <v>42551</v>
          </cell>
        </row>
        <row r="213">
          <cell r="AM213">
            <v>42551</v>
          </cell>
        </row>
        <row r="214">
          <cell r="AM214">
            <v>42551</v>
          </cell>
        </row>
        <row r="215">
          <cell r="AM215">
            <v>42551</v>
          </cell>
        </row>
        <row r="216">
          <cell r="AM216">
            <v>42551</v>
          </cell>
        </row>
        <row r="217">
          <cell r="AM217">
            <v>42551</v>
          </cell>
        </row>
        <row r="218">
          <cell r="AM218">
            <v>42551</v>
          </cell>
        </row>
        <row r="219">
          <cell r="AM219">
            <v>42551</v>
          </cell>
        </row>
        <row r="220">
          <cell r="AM220">
            <v>42551</v>
          </cell>
        </row>
        <row r="221">
          <cell r="AM221">
            <v>42551</v>
          </cell>
        </row>
        <row r="222">
          <cell r="AM222">
            <v>42551</v>
          </cell>
        </row>
        <row r="223">
          <cell r="AM223">
            <v>42551</v>
          </cell>
        </row>
        <row r="224">
          <cell r="AM224">
            <v>42551</v>
          </cell>
        </row>
        <row r="225">
          <cell r="AM225">
            <v>42551</v>
          </cell>
        </row>
        <row r="226">
          <cell r="AM226">
            <v>42551</v>
          </cell>
        </row>
        <row r="227">
          <cell r="AM227">
            <v>42551</v>
          </cell>
        </row>
        <row r="228">
          <cell r="AM228">
            <v>42551</v>
          </cell>
        </row>
        <row r="229">
          <cell r="AM229">
            <v>42551</v>
          </cell>
        </row>
        <row r="230">
          <cell r="AM230">
            <v>42551</v>
          </cell>
        </row>
        <row r="231">
          <cell r="AM231">
            <v>42551</v>
          </cell>
        </row>
        <row r="232">
          <cell r="AM232">
            <v>42551</v>
          </cell>
        </row>
        <row r="233">
          <cell r="AM233">
            <v>42551</v>
          </cell>
        </row>
        <row r="234">
          <cell r="AM234">
            <v>42551</v>
          </cell>
        </row>
        <row r="235">
          <cell r="AM235">
            <v>42551</v>
          </cell>
        </row>
        <row r="236">
          <cell r="AM236">
            <v>42551</v>
          </cell>
        </row>
        <row r="237">
          <cell r="AM237">
            <v>42551</v>
          </cell>
        </row>
        <row r="238">
          <cell r="AM238">
            <v>42551</v>
          </cell>
        </row>
        <row r="239">
          <cell r="AM239">
            <v>42551</v>
          </cell>
        </row>
        <row r="240">
          <cell r="AM240">
            <v>42551</v>
          </cell>
        </row>
        <row r="241">
          <cell r="AM241">
            <v>42551</v>
          </cell>
        </row>
        <row r="242">
          <cell r="AM242">
            <v>42551</v>
          </cell>
        </row>
        <row r="243">
          <cell r="AM243">
            <v>42551</v>
          </cell>
        </row>
        <row r="244">
          <cell r="AM244">
            <v>42551</v>
          </cell>
        </row>
        <row r="245">
          <cell r="AM245">
            <v>42551</v>
          </cell>
        </row>
        <row r="246">
          <cell r="AM246">
            <v>42551</v>
          </cell>
        </row>
        <row r="247">
          <cell r="AM247">
            <v>42551</v>
          </cell>
        </row>
        <row r="248">
          <cell r="AM248">
            <v>42551</v>
          </cell>
        </row>
        <row r="249">
          <cell r="AM249">
            <v>42551</v>
          </cell>
        </row>
        <row r="250">
          <cell r="AM250">
            <v>42551</v>
          </cell>
        </row>
        <row r="251">
          <cell r="AM251">
            <v>42551</v>
          </cell>
        </row>
        <row r="252">
          <cell r="AM252">
            <v>42551</v>
          </cell>
        </row>
        <row r="253">
          <cell r="AM253">
            <v>42551</v>
          </cell>
        </row>
        <row r="254">
          <cell r="AM254">
            <v>42551</v>
          </cell>
        </row>
        <row r="255">
          <cell r="AM255">
            <v>42551</v>
          </cell>
        </row>
        <row r="256">
          <cell r="AM256">
            <v>42551</v>
          </cell>
        </row>
        <row r="257">
          <cell r="AM257">
            <v>42551</v>
          </cell>
        </row>
        <row r="258">
          <cell r="AM258">
            <v>42551</v>
          </cell>
        </row>
        <row r="259">
          <cell r="AM259">
            <v>42551</v>
          </cell>
        </row>
        <row r="260">
          <cell r="AM260">
            <v>42551</v>
          </cell>
        </row>
        <row r="261">
          <cell r="AM261">
            <v>42551</v>
          </cell>
        </row>
        <row r="262">
          <cell r="AM262">
            <v>42551</v>
          </cell>
        </row>
        <row r="263">
          <cell r="AM263">
            <v>42551</v>
          </cell>
        </row>
        <row r="264">
          <cell r="AM264">
            <v>42551</v>
          </cell>
        </row>
        <row r="265">
          <cell r="AM265">
            <v>42551</v>
          </cell>
        </row>
        <row r="266">
          <cell r="AM266">
            <v>42551</v>
          </cell>
        </row>
        <row r="267">
          <cell r="AM267">
            <v>42551</v>
          </cell>
        </row>
        <row r="268">
          <cell r="AM268">
            <v>42551</v>
          </cell>
        </row>
        <row r="269">
          <cell r="AM269">
            <v>42551</v>
          </cell>
        </row>
        <row r="270">
          <cell r="AM270">
            <v>42551</v>
          </cell>
        </row>
        <row r="271">
          <cell r="AM271">
            <v>42551</v>
          </cell>
        </row>
        <row r="272">
          <cell r="AM272">
            <v>42551</v>
          </cell>
        </row>
        <row r="273">
          <cell r="AM273">
            <v>42551</v>
          </cell>
        </row>
        <row r="274">
          <cell r="AM274">
            <v>42551</v>
          </cell>
        </row>
        <row r="275">
          <cell r="AM275">
            <v>42551</v>
          </cell>
        </row>
        <row r="276">
          <cell r="AM276">
            <v>42551</v>
          </cell>
        </row>
        <row r="277">
          <cell r="AM277">
            <v>42551</v>
          </cell>
        </row>
        <row r="278">
          <cell r="AM278">
            <v>42551</v>
          </cell>
        </row>
        <row r="279">
          <cell r="AM279">
            <v>42551</v>
          </cell>
        </row>
        <row r="280">
          <cell r="AM280">
            <v>42551</v>
          </cell>
        </row>
        <row r="281">
          <cell r="AM281">
            <v>42551</v>
          </cell>
        </row>
        <row r="282">
          <cell r="AM282">
            <v>42551</v>
          </cell>
        </row>
        <row r="283">
          <cell r="AM283">
            <v>42551</v>
          </cell>
        </row>
        <row r="284">
          <cell r="AM284">
            <v>42551</v>
          </cell>
        </row>
        <row r="285">
          <cell r="AM285">
            <v>42551</v>
          </cell>
        </row>
        <row r="286">
          <cell r="AM286">
            <v>42551</v>
          </cell>
        </row>
        <row r="287">
          <cell r="AM287">
            <v>42551</v>
          </cell>
        </row>
        <row r="288">
          <cell r="AM288">
            <v>42551</v>
          </cell>
        </row>
        <row r="289">
          <cell r="AM289">
            <v>42551</v>
          </cell>
        </row>
        <row r="290">
          <cell r="AM290">
            <v>42551</v>
          </cell>
        </row>
        <row r="291">
          <cell r="AM291">
            <v>42551</v>
          </cell>
        </row>
        <row r="292">
          <cell r="AM292">
            <v>42551</v>
          </cell>
        </row>
        <row r="293">
          <cell r="AM293">
            <v>42551</v>
          </cell>
        </row>
        <row r="294">
          <cell r="AM294">
            <v>42551</v>
          </cell>
        </row>
        <row r="295">
          <cell r="AM295">
            <v>42551</v>
          </cell>
        </row>
        <row r="296">
          <cell r="AM296">
            <v>42551</v>
          </cell>
        </row>
        <row r="297">
          <cell r="AM297">
            <v>42551</v>
          </cell>
        </row>
        <row r="298">
          <cell r="AM298">
            <v>42551</v>
          </cell>
        </row>
        <row r="299">
          <cell r="AM299">
            <v>42551</v>
          </cell>
        </row>
        <row r="300">
          <cell r="AM300">
            <v>42551</v>
          </cell>
        </row>
        <row r="301">
          <cell r="AM301">
            <v>42551</v>
          </cell>
        </row>
        <row r="302">
          <cell r="AM302">
            <v>42551</v>
          </cell>
        </row>
        <row r="303">
          <cell r="AM303">
            <v>42551</v>
          </cell>
        </row>
        <row r="304">
          <cell r="AM304">
            <v>42551</v>
          </cell>
        </row>
        <row r="305">
          <cell r="AM305">
            <v>42551</v>
          </cell>
        </row>
        <row r="306">
          <cell r="AM306">
            <v>42551</v>
          </cell>
        </row>
      </sheetData>
      <sheetData sheetId="1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а"/>
      <sheetName val="Приход"/>
      <sheetName val="Приход-расход"/>
      <sheetName val="журнал бракиража"/>
      <sheetName val="кол-во"/>
      <sheetName val="сред цена"/>
      <sheetName val="кол-во сумма"/>
      <sheetName val="1"/>
      <sheetName val="м1"/>
      <sheetName val="о1"/>
      <sheetName val="2"/>
      <sheetName val="м2"/>
      <sheetName val="о2"/>
      <sheetName val="3"/>
      <sheetName val="м3"/>
      <sheetName val="о3"/>
      <sheetName val="4"/>
      <sheetName val="м4"/>
      <sheetName val="о4"/>
      <sheetName val="5"/>
      <sheetName val="м5"/>
      <sheetName val="о5"/>
      <sheetName val="6"/>
      <sheetName val="м6"/>
      <sheetName val="о6"/>
      <sheetName val="7"/>
      <sheetName val="м7"/>
      <sheetName val="о7"/>
      <sheetName val="8"/>
      <sheetName val="м8"/>
      <sheetName val="о8"/>
      <sheetName val="9"/>
      <sheetName val="м9"/>
      <sheetName val="о9"/>
      <sheetName val="10"/>
      <sheetName val="м10"/>
      <sheetName val="о10"/>
      <sheetName val="11"/>
      <sheetName val="м11"/>
      <sheetName val="о11"/>
      <sheetName val="12"/>
      <sheetName val="м12"/>
      <sheetName val="о12"/>
      <sheetName val="13"/>
      <sheetName val="м13"/>
      <sheetName val="о13"/>
      <sheetName val="14"/>
      <sheetName val="м14"/>
      <sheetName val="о14"/>
      <sheetName val="15"/>
      <sheetName val="м15"/>
      <sheetName val="о15"/>
      <sheetName val="16"/>
      <sheetName val="м16"/>
      <sheetName val="о16"/>
      <sheetName val="17"/>
      <sheetName val="м17"/>
      <sheetName val="о17"/>
      <sheetName val="18"/>
      <sheetName val="м18"/>
      <sheetName val="о18"/>
      <sheetName val="19"/>
      <sheetName val="м19"/>
      <sheetName val="о19"/>
      <sheetName val="20"/>
      <sheetName val="м20"/>
      <sheetName val="о20"/>
      <sheetName val="21"/>
      <sheetName val="м21"/>
      <sheetName val="о21"/>
      <sheetName val="22"/>
      <sheetName val="м22"/>
      <sheetName val="о22"/>
      <sheetName val="23"/>
      <sheetName val="м23"/>
      <sheetName val="о23"/>
      <sheetName val="24"/>
      <sheetName val="м24"/>
      <sheetName val="о24"/>
      <sheetName val="25"/>
      <sheetName val="м25"/>
      <sheetName val="о25"/>
      <sheetName val="26"/>
      <sheetName val="м26"/>
      <sheetName val="о26"/>
      <sheetName val="27"/>
      <sheetName val="м27"/>
      <sheetName val="о27"/>
      <sheetName val="28"/>
      <sheetName val="м28"/>
      <sheetName val="о28"/>
      <sheetName val="29"/>
      <sheetName val="Лист1"/>
      <sheetName val="м29"/>
      <sheetName val="о29"/>
      <sheetName val="30"/>
      <sheetName val="м30"/>
      <sheetName val="о30"/>
      <sheetName val="31"/>
      <sheetName val="м31"/>
      <sheetName val="о31"/>
      <sheetName val="накопительная "/>
      <sheetName val="РЦ"/>
      <sheetName val="основа"/>
      <sheetName val="разработа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8"/>
      <sheetData sheetId="9"/>
      <sheetData sheetId="10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11"/>
      <sheetData sheetId="12"/>
      <sheetData sheetId="13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14"/>
      <sheetData sheetId="15"/>
      <sheetData sheetId="16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17"/>
      <sheetData sheetId="18"/>
      <sheetData sheetId="19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150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12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5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3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20"/>
      <sheetData sheetId="21"/>
      <sheetData sheetId="22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36</v>
          </cell>
        </row>
        <row r="19">
          <cell r="CV19">
            <v>52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197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5.4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33.5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</v>
          </cell>
          <cell r="CX49">
            <v>8</v>
          </cell>
        </row>
        <row r="50">
          <cell r="CV50">
            <v>8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10</v>
          </cell>
          <cell r="CX54">
            <v>3</v>
          </cell>
        </row>
        <row r="55">
          <cell r="CV55">
            <v>9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4.5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10</v>
          </cell>
          <cell r="CX75">
            <v>16</v>
          </cell>
        </row>
        <row r="76">
          <cell r="CV76">
            <v>4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12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23"/>
      <sheetData sheetId="24"/>
      <sheetData sheetId="25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5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44.333333333333329</v>
          </cell>
          <cell r="CX53">
            <v>11</v>
          </cell>
        </row>
        <row r="54">
          <cell r="CV54">
            <v>180</v>
          </cell>
          <cell r="CX54">
            <v>3</v>
          </cell>
        </row>
        <row r="55">
          <cell r="CV55">
            <v>2.6833333333333331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1.6666666666666667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2.5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12.833333333333334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80.5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26"/>
      <sheetData sheetId="27"/>
      <sheetData sheetId="28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51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9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3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144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29"/>
      <sheetData sheetId="30"/>
      <sheetData sheetId="31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32"/>
      <sheetData sheetId="33"/>
      <sheetData sheetId="34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35"/>
      <sheetData sheetId="36"/>
      <sheetData sheetId="37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38"/>
      <sheetData sheetId="39"/>
      <sheetData sheetId="40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215.25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7.5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3.75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41"/>
      <sheetData sheetId="42"/>
      <sheetData sheetId="43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160.19999999999999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14.4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6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2.4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19.8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1.8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2.4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144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44"/>
      <sheetData sheetId="45"/>
      <sheetData sheetId="46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215</v>
          </cell>
        </row>
        <row r="19">
          <cell r="CV19">
            <v>52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71.5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5.4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21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12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7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10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47"/>
      <sheetData sheetId="48"/>
      <sheetData sheetId="49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51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9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3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144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50"/>
      <sheetData sheetId="51"/>
      <sheetData sheetId="52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53"/>
      <sheetData sheetId="54"/>
      <sheetData sheetId="55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56"/>
      <sheetData sheetId="57"/>
      <sheetData sheetId="58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184.8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14.4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6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1.8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2.88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59"/>
      <sheetData sheetId="60"/>
      <sheetData sheetId="61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25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234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16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3</v>
          </cell>
          <cell r="CX49">
            <v>8</v>
          </cell>
        </row>
        <row r="50">
          <cell r="CV50">
            <v>10.5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2.5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0.9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3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89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62"/>
      <sheetData sheetId="63"/>
      <sheetData sheetId="64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215.25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7.5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3.75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144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65"/>
      <sheetData sheetId="66"/>
      <sheetData sheetId="67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184.8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14.4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6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1.8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2.88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68"/>
      <sheetData sheetId="69"/>
      <sheetData sheetId="70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6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197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34.700000000000003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16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15</v>
          </cell>
          <cell r="CX54">
            <v>3</v>
          </cell>
        </row>
        <row r="55">
          <cell r="CV55">
            <v>8.5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5.25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5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13.5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96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71"/>
      <sheetData sheetId="72"/>
      <sheetData sheetId="73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74"/>
      <sheetData sheetId="75"/>
      <sheetData sheetId="76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77"/>
      <sheetData sheetId="78"/>
      <sheetData sheetId="79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51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9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3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80"/>
      <sheetData sheetId="81"/>
      <sheetData sheetId="82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16</v>
          </cell>
        </row>
        <row r="19">
          <cell r="CV19">
            <v>74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197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12.5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</v>
          </cell>
          <cell r="CX49">
            <v>8</v>
          </cell>
        </row>
        <row r="50">
          <cell r="CV50">
            <v>5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10</v>
          </cell>
          <cell r="CX54">
            <v>3</v>
          </cell>
        </row>
        <row r="55">
          <cell r="CV55">
            <v>2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4.5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4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7.5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12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13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83"/>
      <sheetData sheetId="84"/>
      <sheetData sheetId="85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225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506.5</v>
          </cell>
          <cell r="CV18">
            <v>18</v>
          </cell>
        </row>
        <row r="19">
          <cell r="AF19">
            <v>0</v>
          </cell>
          <cell r="AH19">
            <v>1</v>
          </cell>
          <cell r="CV19">
            <v>0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0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0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0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0</v>
          </cell>
          <cell r="AH28">
            <v>3</v>
          </cell>
          <cell r="CV28">
            <v>0</v>
          </cell>
          <cell r="CX28">
            <v>3</v>
          </cell>
        </row>
        <row r="29">
          <cell r="AF29">
            <v>30</v>
          </cell>
          <cell r="AH29">
            <v>4</v>
          </cell>
          <cell r="CV29">
            <v>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2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0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30.8</v>
          </cell>
          <cell r="AH40">
            <v>6</v>
          </cell>
          <cell r="CV40">
            <v>0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7</v>
          </cell>
          <cell r="AH46">
            <v>3</v>
          </cell>
          <cell r="CV46">
            <v>0</v>
          </cell>
          <cell r="CX46">
            <v>3</v>
          </cell>
        </row>
        <row r="47">
          <cell r="AF47">
            <v>0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6.6</v>
          </cell>
          <cell r="AH49">
            <v>8</v>
          </cell>
          <cell r="CV49">
            <v>3</v>
          </cell>
          <cell r="CX49">
            <v>8</v>
          </cell>
        </row>
        <row r="50">
          <cell r="AF50">
            <v>27</v>
          </cell>
          <cell r="AH50">
            <v>9</v>
          </cell>
          <cell r="CV50">
            <v>5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194</v>
          </cell>
          <cell r="AH53">
            <v>11</v>
          </cell>
          <cell r="CV53">
            <v>0</v>
          </cell>
          <cell r="CX53">
            <v>11</v>
          </cell>
        </row>
        <row r="54">
          <cell r="AF54">
            <v>40.980000000000004</v>
          </cell>
          <cell r="AH54">
            <v>3</v>
          </cell>
          <cell r="CV54">
            <v>0</v>
          </cell>
          <cell r="CX54">
            <v>3</v>
          </cell>
        </row>
        <row r="55">
          <cell r="AF55">
            <v>42</v>
          </cell>
          <cell r="AH55">
            <v>12</v>
          </cell>
          <cell r="CV55">
            <v>0</v>
          </cell>
          <cell r="CX55">
            <v>12</v>
          </cell>
        </row>
        <row r="56">
          <cell r="AF56">
            <v>0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0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22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49.166666666666671</v>
          </cell>
          <cell r="AH70">
            <v>14</v>
          </cell>
          <cell r="CV70">
            <v>1.6666666666666667</v>
          </cell>
          <cell r="CX70">
            <v>14</v>
          </cell>
        </row>
        <row r="71">
          <cell r="AF71">
            <v>216.66666666666666</v>
          </cell>
          <cell r="AH71">
            <v>3</v>
          </cell>
          <cell r="CV71">
            <v>216.66666666666666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0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0</v>
          </cell>
          <cell r="AH75">
            <v>16</v>
          </cell>
          <cell r="CV75">
            <v>0</v>
          </cell>
          <cell r="CX75">
            <v>16</v>
          </cell>
        </row>
        <row r="76">
          <cell r="AF76">
            <v>6</v>
          </cell>
          <cell r="AH76">
            <v>27</v>
          </cell>
          <cell r="CV76">
            <v>2.5</v>
          </cell>
          <cell r="CX76">
            <v>27</v>
          </cell>
        </row>
        <row r="77">
          <cell r="AF77">
            <v>0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0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119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53</v>
          </cell>
          <cell r="AH83">
            <v>18</v>
          </cell>
          <cell r="CV83">
            <v>13</v>
          </cell>
          <cell r="CX83">
            <v>18</v>
          </cell>
        </row>
        <row r="84">
          <cell r="AF84">
            <v>145</v>
          </cell>
          <cell r="AH84">
            <v>19</v>
          </cell>
          <cell r="CV84">
            <v>145</v>
          </cell>
          <cell r="CX84">
            <v>19</v>
          </cell>
        </row>
        <row r="85">
          <cell r="AF85">
            <v>0.9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0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13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40</v>
          </cell>
          <cell r="AH96">
            <v>24</v>
          </cell>
          <cell r="CV96">
            <v>40</v>
          </cell>
          <cell r="CX96">
            <v>24</v>
          </cell>
        </row>
        <row r="97">
          <cell r="AF97">
            <v>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40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185.5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25.2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86"/>
      <sheetData sheetId="87"/>
      <sheetData sheetId="88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188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555.4</v>
          </cell>
          <cell r="CV18">
            <v>36</v>
          </cell>
        </row>
        <row r="19">
          <cell r="AF19">
            <v>52</v>
          </cell>
          <cell r="AH19">
            <v>1</v>
          </cell>
          <cell r="CV19">
            <v>52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0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15.72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2.7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0</v>
          </cell>
          <cell r="AH28">
            <v>3</v>
          </cell>
          <cell r="CV28">
            <v>0</v>
          </cell>
          <cell r="CX28">
            <v>3</v>
          </cell>
        </row>
        <row r="29">
          <cell r="AF29">
            <v>310.86</v>
          </cell>
          <cell r="AH29">
            <v>4</v>
          </cell>
          <cell r="CV29">
            <v>170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0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5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5.4</v>
          </cell>
          <cell r="AH40">
            <v>6</v>
          </cell>
          <cell r="CV40">
            <v>5.4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40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30.6</v>
          </cell>
          <cell r="AH46">
            <v>3</v>
          </cell>
          <cell r="CV46">
            <v>21</v>
          </cell>
          <cell r="CX46">
            <v>3</v>
          </cell>
        </row>
        <row r="47">
          <cell r="AF47">
            <v>44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8</v>
          </cell>
          <cell r="AH49">
            <v>8</v>
          </cell>
          <cell r="CV49">
            <v>0</v>
          </cell>
          <cell r="CX49">
            <v>8</v>
          </cell>
        </row>
        <row r="50">
          <cell r="AF50">
            <v>34</v>
          </cell>
          <cell r="AH50">
            <v>9</v>
          </cell>
          <cell r="CV50">
            <v>15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214</v>
          </cell>
          <cell r="AH53">
            <v>11</v>
          </cell>
          <cell r="CV53">
            <v>24</v>
          </cell>
          <cell r="CX53">
            <v>11</v>
          </cell>
        </row>
        <row r="54">
          <cell r="AF54">
            <v>13</v>
          </cell>
          <cell r="AH54">
            <v>3</v>
          </cell>
          <cell r="CV54">
            <v>0</v>
          </cell>
          <cell r="CX54">
            <v>3</v>
          </cell>
        </row>
        <row r="55">
          <cell r="AF55">
            <v>7</v>
          </cell>
          <cell r="AH55">
            <v>12</v>
          </cell>
          <cell r="CV55">
            <v>7</v>
          </cell>
          <cell r="CX55">
            <v>12</v>
          </cell>
        </row>
        <row r="56">
          <cell r="AF56">
            <v>22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35.5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0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45.5</v>
          </cell>
          <cell r="AH70">
            <v>14</v>
          </cell>
          <cell r="CV70">
            <v>0</v>
          </cell>
          <cell r="CX70">
            <v>14</v>
          </cell>
        </row>
        <row r="71">
          <cell r="AF71">
            <v>0</v>
          </cell>
          <cell r="AH71">
            <v>3</v>
          </cell>
          <cell r="CV71">
            <v>0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13.5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20</v>
          </cell>
          <cell r="AH75">
            <v>16</v>
          </cell>
          <cell r="CV75">
            <v>10</v>
          </cell>
          <cell r="CX75">
            <v>16</v>
          </cell>
        </row>
        <row r="76">
          <cell r="AF76">
            <v>7.1</v>
          </cell>
          <cell r="AH76">
            <v>27</v>
          </cell>
          <cell r="CV76">
            <v>3.5</v>
          </cell>
          <cell r="CX76">
            <v>27</v>
          </cell>
        </row>
        <row r="77">
          <cell r="AF77">
            <v>71.400000000000006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0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0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60</v>
          </cell>
          <cell r="AH83">
            <v>18</v>
          </cell>
          <cell r="CV83">
            <v>0</v>
          </cell>
          <cell r="CX83">
            <v>18</v>
          </cell>
        </row>
        <row r="84">
          <cell r="AF84">
            <v>0</v>
          </cell>
          <cell r="AH84">
            <v>19</v>
          </cell>
          <cell r="CV84">
            <v>0</v>
          </cell>
          <cell r="CX84">
            <v>19</v>
          </cell>
        </row>
        <row r="85">
          <cell r="AF85">
            <v>0.9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0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0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40</v>
          </cell>
          <cell r="AH96">
            <v>24</v>
          </cell>
          <cell r="CV96">
            <v>40</v>
          </cell>
          <cell r="CX96">
            <v>24</v>
          </cell>
        </row>
        <row r="97">
          <cell r="AF97">
            <v>180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40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0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0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89"/>
      <sheetData sheetId="90"/>
      <sheetData sheetId="91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175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700.8</v>
          </cell>
          <cell r="CV18">
            <v>0</v>
          </cell>
        </row>
        <row r="19">
          <cell r="AF19">
            <v>0</v>
          </cell>
          <cell r="AH19">
            <v>1</v>
          </cell>
          <cell r="CV19">
            <v>0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21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0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0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215.25</v>
          </cell>
          <cell r="AH28">
            <v>3</v>
          </cell>
          <cell r="CV28">
            <v>215.25</v>
          </cell>
          <cell r="CX28">
            <v>3</v>
          </cell>
        </row>
        <row r="29">
          <cell r="AF29">
            <v>68</v>
          </cell>
          <cell r="AH29">
            <v>4</v>
          </cell>
          <cell r="CV29">
            <v>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2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0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40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0</v>
          </cell>
          <cell r="AH40">
            <v>6</v>
          </cell>
          <cell r="CV40">
            <v>0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24.5</v>
          </cell>
          <cell r="AH46">
            <v>3</v>
          </cell>
          <cell r="CV46">
            <v>7.5</v>
          </cell>
          <cell r="CX46">
            <v>3</v>
          </cell>
        </row>
        <row r="47">
          <cell r="AF47">
            <v>36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10.5</v>
          </cell>
          <cell r="AH49">
            <v>8</v>
          </cell>
          <cell r="CV49">
            <v>7.5</v>
          </cell>
          <cell r="CX49">
            <v>8</v>
          </cell>
        </row>
        <row r="50">
          <cell r="AF50">
            <v>26</v>
          </cell>
          <cell r="AH50">
            <v>9</v>
          </cell>
          <cell r="CV50">
            <v>0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171</v>
          </cell>
          <cell r="AH53">
            <v>11</v>
          </cell>
          <cell r="CV53">
            <v>0</v>
          </cell>
          <cell r="CX53">
            <v>11</v>
          </cell>
        </row>
        <row r="54">
          <cell r="AF54">
            <v>18.75</v>
          </cell>
          <cell r="AH54">
            <v>3</v>
          </cell>
          <cell r="CV54">
            <v>3.75</v>
          </cell>
          <cell r="CX54">
            <v>3</v>
          </cell>
        </row>
        <row r="55">
          <cell r="AF55">
            <v>5.5</v>
          </cell>
          <cell r="AH55">
            <v>12</v>
          </cell>
          <cell r="CV55">
            <v>0</v>
          </cell>
          <cell r="CX55">
            <v>12</v>
          </cell>
        </row>
        <row r="56">
          <cell r="AF56">
            <v>0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0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0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52.9</v>
          </cell>
          <cell r="AH70">
            <v>14</v>
          </cell>
          <cell r="CV70">
            <v>0</v>
          </cell>
          <cell r="CX70">
            <v>14</v>
          </cell>
        </row>
        <row r="71">
          <cell r="AF71">
            <v>72</v>
          </cell>
          <cell r="AH71">
            <v>3</v>
          </cell>
          <cell r="CV71">
            <v>0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0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2.5</v>
          </cell>
          <cell r="AH75">
            <v>16</v>
          </cell>
          <cell r="CV75">
            <v>0</v>
          </cell>
          <cell r="CX75">
            <v>16</v>
          </cell>
        </row>
        <row r="76">
          <cell r="AF76">
            <v>5.5</v>
          </cell>
          <cell r="AH76">
            <v>27</v>
          </cell>
          <cell r="CV76">
            <v>2</v>
          </cell>
          <cell r="CX76">
            <v>27</v>
          </cell>
        </row>
        <row r="77">
          <cell r="AF77">
            <v>0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2.5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51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40</v>
          </cell>
          <cell r="AH83">
            <v>18</v>
          </cell>
          <cell r="CV83">
            <v>0</v>
          </cell>
          <cell r="CX83">
            <v>18</v>
          </cell>
        </row>
        <row r="84">
          <cell r="AF84">
            <v>144</v>
          </cell>
          <cell r="AH84">
            <v>19</v>
          </cell>
          <cell r="CV84">
            <v>144</v>
          </cell>
          <cell r="CX84">
            <v>19</v>
          </cell>
        </row>
        <row r="85">
          <cell r="AF85">
            <v>0.9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13.5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5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40</v>
          </cell>
          <cell r="AH96">
            <v>24</v>
          </cell>
          <cell r="CV96">
            <v>40</v>
          </cell>
          <cell r="CX96">
            <v>24</v>
          </cell>
        </row>
        <row r="97">
          <cell r="AF97">
            <v>180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40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0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0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92"/>
      <sheetData sheetId="93"/>
      <sheetData sheetId="94"/>
      <sheetData sheetId="95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0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0</v>
          </cell>
          <cell r="CV18">
            <v>0</v>
          </cell>
        </row>
        <row r="19">
          <cell r="AF19">
            <v>0</v>
          </cell>
          <cell r="AH19">
            <v>1</v>
          </cell>
          <cell r="CV19">
            <v>0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0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0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0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0</v>
          </cell>
          <cell r="AH28">
            <v>3</v>
          </cell>
          <cell r="CV28">
            <v>0</v>
          </cell>
          <cell r="CX28">
            <v>3</v>
          </cell>
        </row>
        <row r="29">
          <cell r="AF29">
            <v>0</v>
          </cell>
          <cell r="AH29">
            <v>4</v>
          </cell>
          <cell r="CV29">
            <v>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0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0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0</v>
          </cell>
          <cell r="AH40">
            <v>6</v>
          </cell>
          <cell r="CV40">
            <v>0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0</v>
          </cell>
          <cell r="AH46">
            <v>3</v>
          </cell>
          <cell r="CV46">
            <v>0</v>
          </cell>
          <cell r="CX46">
            <v>3</v>
          </cell>
        </row>
        <row r="47">
          <cell r="AF47">
            <v>0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0</v>
          </cell>
          <cell r="AH49">
            <v>8</v>
          </cell>
          <cell r="CV49">
            <v>0</v>
          </cell>
          <cell r="CX49">
            <v>8</v>
          </cell>
        </row>
        <row r="50">
          <cell r="AF50">
            <v>0</v>
          </cell>
          <cell r="AH50">
            <v>9</v>
          </cell>
          <cell r="CV50">
            <v>0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0</v>
          </cell>
          <cell r="AH53">
            <v>11</v>
          </cell>
          <cell r="CV53">
            <v>0</v>
          </cell>
          <cell r="CX53">
            <v>11</v>
          </cell>
        </row>
        <row r="54">
          <cell r="AF54">
            <v>0</v>
          </cell>
          <cell r="AH54">
            <v>3</v>
          </cell>
          <cell r="CV54">
            <v>0</v>
          </cell>
          <cell r="CX54">
            <v>3</v>
          </cell>
        </row>
        <row r="55">
          <cell r="AF55">
            <v>0</v>
          </cell>
          <cell r="AH55">
            <v>12</v>
          </cell>
          <cell r="CV55">
            <v>0</v>
          </cell>
          <cell r="CX55">
            <v>12</v>
          </cell>
        </row>
        <row r="56">
          <cell r="AF56">
            <v>0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0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0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0</v>
          </cell>
          <cell r="AH70">
            <v>14</v>
          </cell>
          <cell r="CV70">
            <v>0</v>
          </cell>
          <cell r="CX70">
            <v>14</v>
          </cell>
        </row>
        <row r="71">
          <cell r="AF71">
            <v>0</v>
          </cell>
          <cell r="AH71">
            <v>3</v>
          </cell>
          <cell r="CV71">
            <v>0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0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0</v>
          </cell>
          <cell r="AH75">
            <v>16</v>
          </cell>
          <cell r="CV75">
            <v>0</v>
          </cell>
          <cell r="CX75">
            <v>16</v>
          </cell>
        </row>
        <row r="76">
          <cell r="AF76">
            <v>0</v>
          </cell>
          <cell r="AH76">
            <v>27</v>
          </cell>
          <cell r="CV76">
            <v>0</v>
          </cell>
          <cell r="CX76">
            <v>27</v>
          </cell>
        </row>
        <row r="77">
          <cell r="AF77">
            <v>0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0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0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0</v>
          </cell>
          <cell r="AH83">
            <v>18</v>
          </cell>
          <cell r="CV83">
            <v>0</v>
          </cell>
          <cell r="CX83">
            <v>18</v>
          </cell>
        </row>
        <row r="84">
          <cell r="AF84">
            <v>0</v>
          </cell>
          <cell r="AH84">
            <v>19</v>
          </cell>
          <cell r="CV84">
            <v>0</v>
          </cell>
          <cell r="CX84">
            <v>19</v>
          </cell>
        </row>
        <row r="85">
          <cell r="AF85">
            <v>0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0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0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0</v>
          </cell>
          <cell r="AH96">
            <v>24</v>
          </cell>
          <cell r="CV96">
            <v>0</v>
          </cell>
          <cell r="CX96">
            <v>24</v>
          </cell>
        </row>
        <row r="97">
          <cell r="AF97">
            <v>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0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0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96"/>
      <sheetData sheetId="97"/>
      <sheetData sheetId="98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0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0</v>
          </cell>
          <cell r="CV18">
            <v>0</v>
          </cell>
        </row>
        <row r="19">
          <cell r="AF19">
            <v>0</v>
          </cell>
          <cell r="AH19">
            <v>1</v>
          </cell>
          <cell r="CV19">
            <v>0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0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0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0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0</v>
          </cell>
          <cell r="AH28">
            <v>3</v>
          </cell>
          <cell r="CV28">
            <v>0</v>
          </cell>
          <cell r="CX28">
            <v>3</v>
          </cell>
        </row>
        <row r="29">
          <cell r="AF29">
            <v>0</v>
          </cell>
          <cell r="AH29">
            <v>4</v>
          </cell>
          <cell r="CV29">
            <v>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0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0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0</v>
          </cell>
          <cell r="AH40">
            <v>6</v>
          </cell>
          <cell r="CV40">
            <v>0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0</v>
          </cell>
          <cell r="AH46">
            <v>3</v>
          </cell>
          <cell r="CV46">
            <v>0</v>
          </cell>
          <cell r="CX46">
            <v>3</v>
          </cell>
        </row>
        <row r="47">
          <cell r="AF47">
            <v>0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0</v>
          </cell>
          <cell r="AH49">
            <v>8</v>
          </cell>
          <cell r="CV49">
            <v>0</v>
          </cell>
          <cell r="CX49">
            <v>8</v>
          </cell>
        </row>
        <row r="50">
          <cell r="AF50">
            <v>0</v>
          </cell>
          <cell r="AH50">
            <v>9</v>
          </cell>
          <cell r="CV50">
            <v>0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0</v>
          </cell>
          <cell r="AH53">
            <v>11</v>
          </cell>
          <cell r="CV53">
            <v>0</v>
          </cell>
          <cell r="CX53">
            <v>11</v>
          </cell>
        </row>
        <row r="54">
          <cell r="AF54">
            <v>0</v>
          </cell>
          <cell r="AH54">
            <v>3</v>
          </cell>
          <cell r="CV54">
            <v>0</v>
          </cell>
          <cell r="CX54">
            <v>3</v>
          </cell>
        </row>
        <row r="55">
          <cell r="AF55">
            <v>0</v>
          </cell>
          <cell r="AH55">
            <v>12</v>
          </cell>
          <cell r="CV55">
            <v>0</v>
          </cell>
          <cell r="CX55">
            <v>12</v>
          </cell>
        </row>
        <row r="56">
          <cell r="AF56">
            <v>0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0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0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0</v>
          </cell>
          <cell r="AH70">
            <v>14</v>
          </cell>
          <cell r="CV70">
            <v>0</v>
          </cell>
          <cell r="CX70">
            <v>14</v>
          </cell>
        </row>
        <row r="71">
          <cell r="AF71">
            <v>0</v>
          </cell>
          <cell r="AH71">
            <v>3</v>
          </cell>
          <cell r="CV71">
            <v>0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0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0</v>
          </cell>
          <cell r="AH75">
            <v>16</v>
          </cell>
          <cell r="CV75">
            <v>0</v>
          </cell>
          <cell r="CX75">
            <v>16</v>
          </cell>
        </row>
        <row r="76">
          <cell r="AF76">
            <v>0</v>
          </cell>
          <cell r="AH76">
            <v>27</v>
          </cell>
          <cell r="CV76">
            <v>0</v>
          </cell>
          <cell r="CX76">
            <v>27</v>
          </cell>
        </row>
        <row r="77">
          <cell r="AF77">
            <v>0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0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0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0</v>
          </cell>
          <cell r="AH83">
            <v>18</v>
          </cell>
          <cell r="CV83">
            <v>0</v>
          </cell>
          <cell r="CX83">
            <v>18</v>
          </cell>
        </row>
        <row r="84">
          <cell r="AF84">
            <v>0</v>
          </cell>
          <cell r="AH84">
            <v>19</v>
          </cell>
          <cell r="CV84">
            <v>0</v>
          </cell>
          <cell r="CX84">
            <v>19</v>
          </cell>
        </row>
        <row r="85">
          <cell r="AF85">
            <v>0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0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0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0</v>
          </cell>
          <cell r="AH96">
            <v>24</v>
          </cell>
          <cell r="CV96">
            <v>0</v>
          </cell>
          <cell r="CX96">
            <v>24</v>
          </cell>
        </row>
        <row r="97">
          <cell r="AF97">
            <v>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0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0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99"/>
      <sheetData sheetId="100"/>
      <sheetData sheetId="101"/>
      <sheetData sheetId="102"/>
      <sheetData sheetId="103">
        <row r="1">
          <cell r="AL1">
            <v>42149</v>
          </cell>
          <cell r="AM1">
            <v>42368</v>
          </cell>
        </row>
        <row r="2">
          <cell r="AM2">
            <v>42368</v>
          </cell>
        </row>
        <row r="3">
          <cell r="AM3">
            <v>42368</v>
          </cell>
        </row>
        <row r="4">
          <cell r="AM4">
            <v>42368</v>
          </cell>
        </row>
        <row r="5">
          <cell r="AM5">
            <v>42368</v>
          </cell>
        </row>
        <row r="6">
          <cell r="AM6">
            <v>42368</v>
          </cell>
        </row>
        <row r="7">
          <cell r="AM7">
            <v>42368</v>
          </cell>
        </row>
        <row r="8">
          <cell r="AM8">
            <v>42368</v>
          </cell>
        </row>
        <row r="9">
          <cell r="AM9">
            <v>42368</v>
          </cell>
        </row>
        <row r="10">
          <cell r="AM10">
            <v>42368</v>
          </cell>
        </row>
        <row r="11">
          <cell r="AM11">
            <v>42368</v>
          </cell>
        </row>
        <row r="12">
          <cell r="AM12">
            <v>42368</v>
          </cell>
        </row>
        <row r="13">
          <cell r="AM13">
            <v>42368</v>
          </cell>
        </row>
        <row r="14">
          <cell r="AM14">
            <v>42368</v>
          </cell>
        </row>
        <row r="15">
          <cell r="AM15">
            <v>42368</v>
          </cell>
        </row>
        <row r="16">
          <cell r="AM16">
            <v>42368</v>
          </cell>
        </row>
        <row r="17">
          <cell r="AM17">
            <v>42368</v>
          </cell>
        </row>
        <row r="18">
          <cell r="AM18">
            <v>42368</v>
          </cell>
        </row>
        <row r="19">
          <cell r="AM19">
            <v>42368</v>
          </cell>
        </row>
        <row r="20">
          <cell r="AM20">
            <v>42368</v>
          </cell>
        </row>
        <row r="21">
          <cell r="AM21">
            <v>42368</v>
          </cell>
        </row>
        <row r="22">
          <cell r="AM22">
            <v>42368</v>
          </cell>
        </row>
        <row r="23">
          <cell r="AM23">
            <v>42368</v>
          </cell>
        </row>
        <row r="24">
          <cell r="AM24">
            <v>42368</v>
          </cell>
        </row>
        <row r="25">
          <cell r="AM25">
            <v>42368</v>
          </cell>
        </row>
        <row r="26">
          <cell r="AM26">
            <v>42368</v>
          </cell>
        </row>
        <row r="27">
          <cell r="AM27">
            <v>42368</v>
          </cell>
        </row>
        <row r="28">
          <cell r="AM28">
            <v>42368</v>
          </cell>
        </row>
        <row r="29">
          <cell r="AM29">
            <v>42368</v>
          </cell>
        </row>
        <row r="30">
          <cell r="AM30">
            <v>42368</v>
          </cell>
        </row>
        <row r="31">
          <cell r="AM31">
            <v>42368</v>
          </cell>
        </row>
        <row r="32">
          <cell r="AM32">
            <v>42368</v>
          </cell>
        </row>
        <row r="33">
          <cell r="AM33">
            <v>42368</v>
          </cell>
        </row>
        <row r="34">
          <cell r="AM34">
            <v>42368</v>
          </cell>
        </row>
        <row r="35">
          <cell r="AM35">
            <v>42368</v>
          </cell>
        </row>
        <row r="36">
          <cell r="AM36">
            <v>42368</v>
          </cell>
        </row>
        <row r="37">
          <cell r="AM37">
            <v>42368</v>
          </cell>
        </row>
        <row r="38">
          <cell r="AM38">
            <v>42368</v>
          </cell>
        </row>
        <row r="39">
          <cell r="U39">
            <v>336.82400000000001</v>
          </cell>
          <cell r="AM39">
            <v>42368</v>
          </cell>
        </row>
        <row r="40">
          <cell r="AM40">
            <v>42368</v>
          </cell>
        </row>
        <row r="41">
          <cell r="U41">
            <v>342.49816666666663</v>
          </cell>
          <cell r="AM41">
            <v>42368</v>
          </cell>
        </row>
        <row r="42">
          <cell r="AM42">
            <v>42368</v>
          </cell>
        </row>
        <row r="43">
          <cell r="U43">
            <v>667.04266666666661</v>
          </cell>
          <cell r="AM43">
            <v>42368</v>
          </cell>
        </row>
        <row r="44">
          <cell r="AM44">
            <v>42368</v>
          </cell>
        </row>
        <row r="45">
          <cell r="U45">
            <v>7093.720166666667</v>
          </cell>
          <cell r="AM45">
            <v>42368</v>
          </cell>
        </row>
        <row r="46">
          <cell r="AM46">
            <v>42368</v>
          </cell>
        </row>
        <row r="47">
          <cell r="AM47">
            <v>42368</v>
          </cell>
        </row>
        <row r="48">
          <cell r="AM48">
            <v>42368</v>
          </cell>
        </row>
        <row r="49">
          <cell r="AM49">
            <v>42368</v>
          </cell>
        </row>
        <row r="50">
          <cell r="AM50">
            <v>42368</v>
          </cell>
        </row>
        <row r="51">
          <cell r="AM51">
            <v>42368</v>
          </cell>
        </row>
        <row r="52">
          <cell r="AM52">
            <v>42368</v>
          </cell>
        </row>
        <row r="53">
          <cell r="AM53">
            <v>42368</v>
          </cell>
        </row>
        <row r="54">
          <cell r="AM54">
            <v>42368</v>
          </cell>
        </row>
        <row r="55">
          <cell r="AM55">
            <v>42368</v>
          </cell>
        </row>
        <row r="56">
          <cell r="AM56">
            <v>42368</v>
          </cell>
        </row>
        <row r="57">
          <cell r="AM57">
            <v>42368</v>
          </cell>
        </row>
        <row r="58">
          <cell r="AM58">
            <v>42368</v>
          </cell>
        </row>
        <row r="59">
          <cell r="AM59">
            <v>42368</v>
          </cell>
        </row>
        <row r="60">
          <cell r="AM60">
            <v>42368</v>
          </cell>
        </row>
        <row r="61">
          <cell r="AM61">
            <v>42368</v>
          </cell>
        </row>
        <row r="62">
          <cell r="AM62">
            <v>42368</v>
          </cell>
        </row>
        <row r="63">
          <cell r="AM63">
            <v>42368</v>
          </cell>
        </row>
        <row r="64">
          <cell r="AM64">
            <v>42368</v>
          </cell>
        </row>
        <row r="65">
          <cell r="AM65">
            <v>42368</v>
          </cell>
        </row>
        <row r="66">
          <cell r="AM66">
            <v>42368</v>
          </cell>
        </row>
        <row r="67">
          <cell r="AM67">
            <v>42368</v>
          </cell>
        </row>
        <row r="68">
          <cell r="AM68">
            <v>42368</v>
          </cell>
        </row>
        <row r="69">
          <cell r="AM69">
            <v>42368</v>
          </cell>
        </row>
        <row r="70">
          <cell r="AM70">
            <v>42368</v>
          </cell>
        </row>
        <row r="71">
          <cell r="AM71">
            <v>42368</v>
          </cell>
        </row>
        <row r="72">
          <cell r="AM72">
            <v>42368</v>
          </cell>
        </row>
        <row r="73">
          <cell r="AM73">
            <v>42368</v>
          </cell>
        </row>
        <row r="74">
          <cell r="AM74">
            <v>42368</v>
          </cell>
        </row>
        <row r="75">
          <cell r="AM75">
            <v>42368</v>
          </cell>
        </row>
        <row r="76">
          <cell r="AM76">
            <v>42368</v>
          </cell>
        </row>
        <row r="77">
          <cell r="AM77">
            <v>42368</v>
          </cell>
        </row>
        <row r="78">
          <cell r="AM78">
            <v>42368</v>
          </cell>
        </row>
        <row r="79">
          <cell r="AM79">
            <v>42368</v>
          </cell>
        </row>
        <row r="80">
          <cell r="AM80">
            <v>42368</v>
          </cell>
        </row>
        <row r="81">
          <cell r="AM81">
            <v>42368</v>
          </cell>
        </row>
        <row r="82">
          <cell r="AM82">
            <v>42368</v>
          </cell>
        </row>
        <row r="83">
          <cell r="AM83">
            <v>42368</v>
          </cell>
        </row>
        <row r="84">
          <cell r="AM84">
            <v>42368</v>
          </cell>
        </row>
        <row r="85">
          <cell r="AM85">
            <v>42368</v>
          </cell>
        </row>
        <row r="86">
          <cell r="AM86">
            <v>42368</v>
          </cell>
        </row>
        <row r="87">
          <cell r="AM87">
            <v>42368</v>
          </cell>
        </row>
        <row r="88">
          <cell r="AM88">
            <v>42368</v>
          </cell>
        </row>
        <row r="89">
          <cell r="AM89">
            <v>42368</v>
          </cell>
        </row>
        <row r="90">
          <cell r="AM90">
            <v>42368</v>
          </cell>
        </row>
        <row r="91">
          <cell r="AM91">
            <v>42368</v>
          </cell>
        </row>
        <row r="92">
          <cell r="AM92">
            <v>42368</v>
          </cell>
        </row>
        <row r="93">
          <cell r="AM93">
            <v>42368</v>
          </cell>
        </row>
        <row r="94">
          <cell r="AM94">
            <v>42368</v>
          </cell>
        </row>
        <row r="95">
          <cell r="AM95">
            <v>42368</v>
          </cell>
        </row>
        <row r="96">
          <cell r="AM96">
            <v>42368</v>
          </cell>
        </row>
        <row r="97">
          <cell r="AM97">
            <v>42368</v>
          </cell>
        </row>
        <row r="98">
          <cell r="AM98">
            <v>42368</v>
          </cell>
        </row>
        <row r="99">
          <cell r="AM99">
            <v>42368</v>
          </cell>
        </row>
        <row r="100">
          <cell r="AM100">
            <v>42368</v>
          </cell>
        </row>
        <row r="101">
          <cell r="AM101">
            <v>42368</v>
          </cell>
        </row>
        <row r="102">
          <cell r="AM102">
            <v>42368</v>
          </cell>
        </row>
        <row r="103">
          <cell r="AM103">
            <v>42368</v>
          </cell>
        </row>
        <row r="104">
          <cell r="AM104">
            <v>42368</v>
          </cell>
        </row>
        <row r="105">
          <cell r="AM105">
            <v>42368</v>
          </cell>
        </row>
        <row r="106">
          <cell r="AM106">
            <v>42368</v>
          </cell>
        </row>
        <row r="107">
          <cell r="AM107">
            <v>42368</v>
          </cell>
        </row>
        <row r="108">
          <cell r="AM108">
            <v>42368</v>
          </cell>
        </row>
        <row r="109">
          <cell r="AM109">
            <v>42368</v>
          </cell>
        </row>
        <row r="110">
          <cell r="AM110">
            <v>42368</v>
          </cell>
        </row>
        <row r="111">
          <cell r="AM111">
            <v>42368</v>
          </cell>
        </row>
        <row r="112">
          <cell r="AM112">
            <v>42368</v>
          </cell>
        </row>
        <row r="113">
          <cell r="AM113">
            <v>42368</v>
          </cell>
        </row>
        <row r="114">
          <cell r="AM114">
            <v>42368</v>
          </cell>
        </row>
        <row r="115">
          <cell r="AM115">
            <v>42368</v>
          </cell>
        </row>
        <row r="116">
          <cell r="AM116">
            <v>42368</v>
          </cell>
        </row>
        <row r="117">
          <cell r="AM117">
            <v>42368</v>
          </cell>
        </row>
        <row r="118">
          <cell r="AM118">
            <v>42368</v>
          </cell>
        </row>
        <row r="119">
          <cell r="AM119">
            <v>42368</v>
          </cell>
        </row>
        <row r="120">
          <cell r="AM120">
            <v>42368</v>
          </cell>
        </row>
        <row r="121">
          <cell r="AM121">
            <v>42368</v>
          </cell>
        </row>
        <row r="122">
          <cell r="AM122">
            <v>42368</v>
          </cell>
        </row>
        <row r="123">
          <cell r="AM123">
            <v>42368</v>
          </cell>
        </row>
        <row r="124">
          <cell r="AM124">
            <v>42368</v>
          </cell>
        </row>
        <row r="125">
          <cell r="AM125">
            <v>42368</v>
          </cell>
        </row>
        <row r="126">
          <cell r="AM126">
            <v>42368</v>
          </cell>
        </row>
        <row r="127">
          <cell r="AM127">
            <v>42368</v>
          </cell>
        </row>
        <row r="128">
          <cell r="AM128">
            <v>42368</v>
          </cell>
        </row>
        <row r="129">
          <cell r="AM129">
            <v>42368</v>
          </cell>
        </row>
        <row r="130">
          <cell r="AM130">
            <v>42368</v>
          </cell>
        </row>
        <row r="131">
          <cell r="AM131">
            <v>42368</v>
          </cell>
        </row>
        <row r="132">
          <cell r="AM132">
            <v>42368</v>
          </cell>
        </row>
        <row r="133">
          <cell r="AM133">
            <v>42368</v>
          </cell>
        </row>
        <row r="134">
          <cell r="AM134">
            <v>42368</v>
          </cell>
        </row>
        <row r="135">
          <cell r="AM135">
            <v>42368</v>
          </cell>
        </row>
        <row r="136">
          <cell r="AM136">
            <v>42368</v>
          </cell>
        </row>
        <row r="137">
          <cell r="AM137">
            <v>42368</v>
          </cell>
        </row>
        <row r="138">
          <cell r="AM138">
            <v>42368</v>
          </cell>
        </row>
        <row r="139">
          <cell r="AM139">
            <v>42368</v>
          </cell>
        </row>
        <row r="140">
          <cell r="AM140">
            <v>42368</v>
          </cell>
        </row>
        <row r="141">
          <cell r="AM141">
            <v>42368</v>
          </cell>
        </row>
        <row r="142">
          <cell r="AM142">
            <v>42368</v>
          </cell>
        </row>
        <row r="143">
          <cell r="AM143">
            <v>42368</v>
          </cell>
        </row>
        <row r="144">
          <cell r="AM144">
            <v>42368</v>
          </cell>
        </row>
        <row r="145">
          <cell r="AM145">
            <v>42368</v>
          </cell>
        </row>
        <row r="146">
          <cell r="AM146">
            <v>42368</v>
          </cell>
        </row>
        <row r="147">
          <cell r="AM147">
            <v>42368</v>
          </cell>
        </row>
        <row r="148">
          <cell r="AM148">
            <v>42368</v>
          </cell>
        </row>
        <row r="149">
          <cell r="AM149">
            <v>42368</v>
          </cell>
        </row>
        <row r="150">
          <cell r="AM150">
            <v>42368</v>
          </cell>
        </row>
        <row r="151">
          <cell r="AM151">
            <v>42368</v>
          </cell>
        </row>
        <row r="152">
          <cell r="AM152">
            <v>42368</v>
          </cell>
        </row>
        <row r="153">
          <cell r="AM153">
            <v>42368</v>
          </cell>
        </row>
        <row r="154">
          <cell r="AM154">
            <v>42368</v>
          </cell>
        </row>
        <row r="155">
          <cell r="AM155">
            <v>42368</v>
          </cell>
        </row>
        <row r="156">
          <cell r="AM156">
            <v>42368</v>
          </cell>
        </row>
        <row r="157">
          <cell r="AM157">
            <v>42368</v>
          </cell>
        </row>
        <row r="158">
          <cell r="AM158">
            <v>42368</v>
          </cell>
        </row>
        <row r="159">
          <cell r="AM159">
            <v>42368</v>
          </cell>
        </row>
        <row r="160">
          <cell r="AM160">
            <v>42368</v>
          </cell>
        </row>
        <row r="161">
          <cell r="AM161">
            <v>42368</v>
          </cell>
        </row>
        <row r="162">
          <cell r="AM162">
            <v>42368</v>
          </cell>
        </row>
        <row r="163">
          <cell r="AM163">
            <v>42368</v>
          </cell>
        </row>
        <row r="164">
          <cell r="AM164">
            <v>42368</v>
          </cell>
        </row>
        <row r="165">
          <cell r="AM165">
            <v>42368</v>
          </cell>
        </row>
        <row r="166">
          <cell r="AM166">
            <v>42368</v>
          </cell>
        </row>
        <row r="167">
          <cell r="AM167">
            <v>42368</v>
          </cell>
        </row>
        <row r="168">
          <cell r="AM168">
            <v>42368</v>
          </cell>
        </row>
        <row r="169">
          <cell r="AM169">
            <v>42368</v>
          </cell>
        </row>
        <row r="170">
          <cell r="AM170">
            <v>42368</v>
          </cell>
        </row>
        <row r="171">
          <cell r="AM171">
            <v>42368</v>
          </cell>
        </row>
        <row r="172">
          <cell r="AM172">
            <v>42368</v>
          </cell>
        </row>
        <row r="173">
          <cell r="AM173">
            <v>42368</v>
          </cell>
        </row>
        <row r="174">
          <cell r="AM174">
            <v>42368</v>
          </cell>
        </row>
        <row r="175">
          <cell r="AM175">
            <v>42368</v>
          </cell>
        </row>
        <row r="176">
          <cell r="AM176">
            <v>42368</v>
          </cell>
        </row>
        <row r="177">
          <cell r="AM177">
            <v>42368</v>
          </cell>
        </row>
        <row r="178">
          <cell r="AM178">
            <v>42368</v>
          </cell>
        </row>
        <row r="179">
          <cell r="AM179">
            <v>42368</v>
          </cell>
        </row>
        <row r="180">
          <cell r="AM180">
            <v>42368</v>
          </cell>
        </row>
        <row r="181">
          <cell r="AM181">
            <v>42368</v>
          </cell>
        </row>
        <row r="182">
          <cell r="AM182">
            <v>42368</v>
          </cell>
        </row>
        <row r="183">
          <cell r="AM183">
            <v>42368</v>
          </cell>
        </row>
        <row r="184">
          <cell r="AM184">
            <v>42368</v>
          </cell>
        </row>
        <row r="185">
          <cell r="AM185">
            <v>42368</v>
          </cell>
        </row>
        <row r="186">
          <cell r="AM186">
            <v>42368</v>
          </cell>
        </row>
        <row r="187">
          <cell r="AM187">
            <v>42368</v>
          </cell>
        </row>
        <row r="188">
          <cell r="AM188">
            <v>42368</v>
          </cell>
        </row>
        <row r="189">
          <cell r="AM189">
            <v>42368</v>
          </cell>
        </row>
        <row r="190">
          <cell r="AM190">
            <v>42368</v>
          </cell>
        </row>
        <row r="191">
          <cell r="AM191">
            <v>42368</v>
          </cell>
        </row>
        <row r="192">
          <cell r="AM192">
            <v>42368</v>
          </cell>
        </row>
        <row r="193">
          <cell r="AM193">
            <v>42368</v>
          </cell>
        </row>
        <row r="194">
          <cell r="AM194">
            <v>42368</v>
          </cell>
        </row>
        <row r="195">
          <cell r="AM195">
            <v>42368</v>
          </cell>
        </row>
        <row r="196">
          <cell r="AM196">
            <v>42368</v>
          </cell>
        </row>
        <row r="197">
          <cell r="AM197">
            <v>42368</v>
          </cell>
        </row>
        <row r="198">
          <cell r="AM198">
            <v>42368</v>
          </cell>
        </row>
        <row r="199">
          <cell r="AM199">
            <v>42368</v>
          </cell>
        </row>
        <row r="200">
          <cell r="AM200">
            <v>42368</v>
          </cell>
        </row>
        <row r="201">
          <cell r="AM201">
            <v>42368</v>
          </cell>
        </row>
        <row r="202">
          <cell r="AM202">
            <v>42368</v>
          </cell>
        </row>
        <row r="203">
          <cell r="AM203">
            <v>42368</v>
          </cell>
        </row>
        <row r="204">
          <cell r="AM204">
            <v>42368</v>
          </cell>
        </row>
        <row r="205">
          <cell r="AM205">
            <v>42368</v>
          </cell>
        </row>
        <row r="206">
          <cell r="AM206">
            <v>42368</v>
          </cell>
        </row>
        <row r="207">
          <cell r="AM207">
            <v>42368</v>
          </cell>
        </row>
        <row r="208">
          <cell r="AM208">
            <v>42368</v>
          </cell>
        </row>
        <row r="209">
          <cell r="AM209">
            <v>42368</v>
          </cell>
        </row>
        <row r="210">
          <cell r="AM210">
            <v>42368</v>
          </cell>
        </row>
        <row r="211">
          <cell r="AM211">
            <v>42368</v>
          </cell>
        </row>
        <row r="212">
          <cell r="AM212">
            <v>42368</v>
          </cell>
        </row>
        <row r="213">
          <cell r="AM213">
            <v>42368</v>
          </cell>
        </row>
        <row r="214">
          <cell r="AM214">
            <v>42368</v>
          </cell>
        </row>
        <row r="215">
          <cell r="AM215">
            <v>42368</v>
          </cell>
        </row>
        <row r="216">
          <cell r="AM216">
            <v>42368</v>
          </cell>
        </row>
        <row r="217">
          <cell r="AM217">
            <v>42368</v>
          </cell>
        </row>
        <row r="218">
          <cell r="AM218">
            <v>42368</v>
          </cell>
        </row>
        <row r="219">
          <cell r="AM219">
            <v>42368</v>
          </cell>
        </row>
        <row r="220">
          <cell r="AM220">
            <v>42368</v>
          </cell>
        </row>
        <row r="221">
          <cell r="AM221">
            <v>42368</v>
          </cell>
        </row>
        <row r="222">
          <cell r="AM222">
            <v>42368</v>
          </cell>
        </row>
        <row r="223">
          <cell r="AM223">
            <v>42368</v>
          </cell>
        </row>
        <row r="224">
          <cell r="AM224">
            <v>42368</v>
          </cell>
        </row>
        <row r="225">
          <cell r="AM225">
            <v>42368</v>
          </cell>
        </row>
        <row r="226">
          <cell r="AM226">
            <v>42368</v>
          </cell>
        </row>
        <row r="227">
          <cell r="AM227">
            <v>42368</v>
          </cell>
        </row>
        <row r="228">
          <cell r="AM228">
            <v>42368</v>
          </cell>
        </row>
        <row r="229">
          <cell r="AM229">
            <v>42368</v>
          </cell>
        </row>
        <row r="230">
          <cell r="AM230">
            <v>42368</v>
          </cell>
        </row>
        <row r="231">
          <cell r="AM231">
            <v>42368</v>
          </cell>
        </row>
        <row r="232">
          <cell r="AM232">
            <v>42368</v>
          </cell>
        </row>
        <row r="233">
          <cell r="AM233">
            <v>42368</v>
          </cell>
        </row>
        <row r="234">
          <cell r="AM234">
            <v>42368</v>
          </cell>
        </row>
        <row r="235">
          <cell r="AM235">
            <v>42368</v>
          </cell>
        </row>
        <row r="236">
          <cell r="AM236">
            <v>42368</v>
          </cell>
        </row>
        <row r="237">
          <cell r="AM237">
            <v>42368</v>
          </cell>
        </row>
        <row r="238">
          <cell r="AM238">
            <v>42368</v>
          </cell>
        </row>
        <row r="239">
          <cell r="AM239">
            <v>42368</v>
          </cell>
        </row>
        <row r="240">
          <cell r="AM240">
            <v>42368</v>
          </cell>
        </row>
        <row r="241">
          <cell r="AM241">
            <v>42368</v>
          </cell>
        </row>
        <row r="242">
          <cell r="AM242">
            <v>42368</v>
          </cell>
        </row>
        <row r="243">
          <cell r="AM243">
            <v>42368</v>
          </cell>
        </row>
        <row r="244">
          <cell r="AM244">
            <v>42368</v>
          </cell>
        </row>
        <row r="245">
          <cell r="AM245">
            <v>42368</v>
          </cell>
        </row>
        <row r="246">
          <cell r="AM246">
            <v>42368</v>
          </cell>
        </row>
        <row r="247">
          <cell r="AM247">
            <v>42368</v>
          </cell>
        </row>
        <row r="248">
          <cell r="AM248">
            <v>42368</v>
          </cell>
        </row>
        <row r="249">
          <cell r="AM249">
            <v>42368</v>
          </cell>
        </row>
        <row r="250">
          <cell r="AM250">
            <v>42368</v>
          </cell>
        </row>
        <row r="251">
          <cell r="AM251">
            <v>42368</v>
          </cell>
        </row>
        <row r="252">
          <cell r="AM252">
            <v>42368</v>
          </cell>
        </row>
        <row r="253">
          <cell r="AM253">
            <v>42368</v>
          </cell>
        </row>
        <row r="254">
          <cell r="AM254">
            <v>42368</v>
          </cell>
        </row>
        <row r="255">
          <cell r="AM255">
            <v>42368</v>
          </cell>
        </row>
        <row r="256">
          <cell r="AM256">
            <v>42368</v>
          </cell>
        </row>
        <row r="257">
          <cell r="AM257">
            <v>42368</v>
          </cell>
        </row>
        <row r="258">
          <cell r="AM258">
            <v>42368</v>
          </cell>
        </row>
        <row r="259">
          <cell r="AM259">
            <v>42368</v>
          </cell>
        </row>
        <row r="260">
          <cell r="AM260">
            <v>42368</v>
          </cell>
        </row>
        <row r="261">
          <cell r="AM261">
            <v>42368</v>
          </cell>
        </row>
        <row r="262">
          <cell r="AM262">
            <v>42368</v>
          </cell>
        </row>
        <row r="263">
          <cell r="AM263">
            <v>42368</v>
          </cell>
        </row>
        <row r="264">
          <cell r="AM264">
            <v>42368</v>
          </cell>
        </row>
        <row r="265">
          <cell r="AM265">
            <v>42368</v>
          </cell>
        </row>
        <row r="266">
          <cell r="AM266">
            <v>42368</v>
          </cell>
        </row>
        <row r="267">
          <cell r="AM267">
            <v>42368</v>
          </cell>
        </row>
        <row r="268">
          <cell r="AM268">
            <v>42368</v>
          </cell>
        </row>
        <row r="269">
          <cell r="AM269">
            <v>42368</v>
          </cell>
        </row>
        <row r="270">
          <cell r="AM270">
            <v>42368</v>
          </cell>
        </row>
        <row r="271">
          <cell r="AM271">
            <v>42368</v>
          </cell>
        </row>
        <row r="272">
          <cell r="AM272">
            <v>42368</v>
          </cell>
        </row>
        <row r="273">
          <cell r="AM273">
            <v>42368</v>
          </cell>
        </row>
        <row r="274">
          <cell r="AM274">
            <v>42368</v>
          </cell>
        </row>
        <row r="275">
          <cell r="AM275">
            <v>42368</v>
          </cell>
        </row>
        <row r="276">
          <cell r="AM276">
            <v>42368</v>
          </cell>
        </row>
        <row r="277">
          <cell r="AM277">
            <v>42368</v>
          </cell>
        </row>
        <row r="278">
          <cell r="AM278">
            <v>42368</v>
          </cell>
        </row>
        <row r="279">
          <cell r="AM279">
            <v>42368</v>
          </cell>
        </row>
        <row r="280">
          <cell r="AM280">
            <v>42368</v>
          </cell>
        </row>
        <row r="281">
          <cell r="AM281">
            <v>42368</v>
          </cell>
        </row>
        <row r="282">
          <cell r="AM282">
            <v>42368</v>
          </cell>
        </row>
        <row r="283">
          <cell r="AM283">
            <v>42368</v>
          </cell>
        </row>
        <row r="284">
          <cell r="AM284">
            <v>42368</v>
          </cell>
        </row>
        <row r="285">
          <cell r="AM285">
            <v>42368</v>
          </cell>
        </row>
        <row r="286">
          <cell r="AM286">
            <v>42368</v>
          </cell>
        </row>
        <row r="287">
          <cell r="AM287">
            <v>42368</v>
          </cell>
        </row>
        <row r="288">
          <cell r="AM288">
            <v>42368</v>
          </cell>
        </row>
        <row r="289">
          <cell r="AM289">
            <v>42368</v>
          </cell>
        </row>
        <row r="290">
          <cell r="AM290">
            <v>42368</v>
          </cell>
        </row>
        <row r="291">
          <cell r="AM291">
            <v>42368</v>
          </cell>
        </row>
        <row r="292">
          <cell r="AM292">
            <v>42368</v>
          </cell>
        </row>
        <row r="293">
          <cell r="AM293">
            <v>42368</v>
          </cell>
        </row>
        <row r="294">
          <cell r="AM294">
            <v>42368</v>
          </cell>
        </row>
        <row r="295">
          <cell r="AM295">
            <v>42368</v>
          </cell>
        </row>
        <row r="296">
          <cell r="AM296">
            <v>42368</v>
          </cell>
        </row>
        <row r="297">
          <cell r="AM297">
            <v>42368</v>
          </cell>
        </row>
        <row r="298">
          <cell r="AM298">
            <v>42368</v>
          </cell>
        </row>
        <row r="299">
          <cell r="AM299">
            <v>42368</v>
          </cell>
        </row>
        <row r="300">
          <cell r="AM300">
            <v>42368</v>
          </cell>
        </row>
        <row r="301">
          <cell r="AM301">
            <v>42368</v>
          </cell>
        </row>
        <row r="302">
          <cell r="AM302">
            <v>42368</v>
          </cell>
        </row>
        <row r="303">
          <cell r="AM303">
            <v>42368</v>
          </cell>
        </row>
        <row r="304">
          <cell r="AM304">
            <v>42368</v>
          </cell>
        </row>
        <row r="305">
          <cell r="AM305">
            <v>42368</v>
          </cell>
        </row>
      </sheetData>
      <sheetData sheetId="10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2" workbookViewId="0">
      <selection activeCell="M9" sqref="M9"/>
    </sheetView>
  </sheetViews>
  <sheetFormatPr defaultRowHeight="12.75" x14ac:dyDescent="0.2"/>
  <cols>
    <col min="1" max="1" width="9.140625" style="100"/>
    <col min="2" max="2" width="11.140625" style="100" customWidth="1"/>
    <col min="3" max="3" width="5.5703125" style="100" customWidth="1"/>
    <col min="4" max="4" width="9.140625" style="100"/>
    <col min="5" max="5" width="20.28515625" style="100" customWidth="1"/>
    <col min="6" max="12" width="9.140625" style="100"/>
    <col min="13" max="13" width="16.5703125" style="100" customWidth="1"/>
    <col min="14" max="257" width="9.140625" style="100"/>
    <col min="258" max="258" width="11.140625" style="100" customWidth="1"/>
    <col min="259" max="259" width="5.5703125" style="100" customWidth="1"/>
    <col min="260" max="513" width="9.140625" style="100"/>
    <col min="514" max="514" width="11.140625" style="100" customWidth="1"/>
    <col min="515" max="515" width="5.5703125" style="100" customWidth="1"/>
    <col min="516" max="769" width="9.140625" style="100"/>
    <col min="770" max="770" width="11.140625" style="100" customWidth="1"/>
    <col min="771" max="771" width="5.5703125" style="100" customWidth="1"/>
    <col min="772" max="1025" width="9.140625" style="100"/>
    <col min="1026" max="1026" width="11.140625" style="100" customWidth="1"/>
    <col min="1027" max="1027" width="5.5703125" style="100" customWidth="1"/>
    <col min="1028" max="1281" width="9.140625" style="100"/>
    <col min="1282" max="1282" width="11.140625" style="100" customWidth="1"/>
    <col min="1283" max="1283" width="5.5703125" style="100" customWidth="1"/>
    <col min="1284" max="1537" width="9.140625" style="100"/>
    <col min="1538" max="1538" width="11.140625" style="100" customWidth="1"/>
    <col min="1539" max="1539" width="5.5703125" style="100" customWidth="1"/>
    <col min="1540" max="1793" width="9.140625" style="100"/>
    <col min="1794" max="1794" width="11.140625" style="100" customWidth="1"/>
    <col min="1795" max="1795" width="5.5703125" style="100" customWidth="1"/>
    <col min="1796" max="2049" width="9.140625" style="100"/>
    <col min="2050" max="2050" width="11.140625" style="100" customWidth="1"/>
    <col min="2051" max="2051" width="5.5703125" style="100" customWidth="1"/>
    <col min="2052" max="2305" width="9.140625" style="100"/>
    <col min="2306" max="2306" width="11.140625" style="100" customWidth="1"/>
    <col min="2307" max="2307" width="5.5703125" style="100" customWidth="1"/>
    <col min="2308" max="2561" width="9.140625" style="100"/>
    <col min="2562" max="2562" width="11.140625" style="100" customWidth="1"/>
    <col min="2563" max="2563" width="5.5703125" style="100" customWidth="1"/>
    <col min="2564" max="2817" width="9.140625" style="100"/>
    <col min="2818" max="2818" width="11.140625" style="100" customWidth="1"/>
    <col min="2819" max="2819" width="5.5703125" style="100" customWidth="1"/>
    <col min="2820" max="3073" width="9.140625" style="100"/>
    <col min="3074" max="3074" width="11.140625" style="100" customWidth="1"/>
    <col min="3075" max="3075" width="5.5703125" style="100" customWidth="1"/>
    <col min="3076" max="3329" width="9.140625" style="100"/>
    <col min="3330" max="3330" width="11.140625" style="100" customWidth="1"/>
    <col min="3331" max="3331" width="5.5703125" style="100" customWidth="1"/>
    <col min="3332" max="3585" width="9.140625" style="100"/>
    <col min="3586" max="3586" width="11.140625" style="100" customWidth="1"/>
    <col min="3587" max="3587" width="5.5703125" style="100" customWidth="1"/>
    <col min="3588" max="3841" width="9.140625" style="100"/>
    <col min="3842" max="3842" width="11.140625" style="100" customWidth="1"/>
    <col min="3843" max="3843" width="5.5703125" style="100" customWidth="1"/>
    <col min="3844" max="4097" width="9.140625" style="100"/>
    <col min="4098" max="4098" width="11.140625" style="100" customWidth="1"/>
    <col min="4099" max="4099" width="5.5703125" style="100" customWidth="1"/>
    <col min="4100" max="4353" width="9.140625" style="100"/>
    <col min="4354" max="4354" width="11.140625" style="100" customWidth="1"/>
    <col min="4355" max="4355" width="5.5703125" style="100" customWidth="1"/>
    <col min="4356" max="4609" width="9.140625" style="100"/>
    <col min="4610" max="4610" width="11.140625" style="100" customWidth="1"/>
    <col min="4611" max="4611" width="5.5703125" style="100" customWidth="1"/>
    <col min="4612" max="4865" width="9.140625" style="100"/>
    <col min="4866" max="4866" width="11.140625" style="100" customWidth="1"/>
    <col min="4867" max="4867" width="5.5703125" style="100" customWidth="1"/>
    <col min="4868" max="5121" width="9.140625" style="100"/>
    <col min="5122" max="5122" width="11.140625" style="100" customWidth="1"/>
    <col min="5123" max="5123" width="5.5703125" style="100" customWidth="1"/>
    <col min="5124" max="5377" width="9.140625" style="100"/>
    <col min="5378" max="5378" width="11.140625" style="100" customWidth="1"/>
    <col min="5379" max="5379" width="5.5703125" style="100" customWidth="1"/>
    <col min="5380" max="5633" width="9.140625" style="100"/>
    <col min="5634" max="5634" width="11.140625" style="100" customWidth="1"/>
    <col min="5635" max="5635" width="5.5703125" style="100" customWidth="1"/>
    <col min="5636" max="5889" width="9.140625" style="100"/>
    <col min="5890" max="5890" width="11.140625" style="100" customWidth="1"/>
    <col min="5891" max="5891" width="5.5703125" style="100" customWidth="1"/>
    <col min="5892" max="6145" width="9.140625" style="100"/>
    <col min="6146" max="6146" width="11.140625" style="100" customWidth="1"/>
    <col min="6147" max="6147" width="5.5703125" style="100" customWidth="1"/>
    <col min="6148" max="6401" width="9.140625" style="100"/>
    <col min="6402" max="6402" width="11.140625" style="100" customWidth="1"/>
    <col min="6403" max="6403" width="5.5703125" style="100" customWidth="1"/>
    <col min="6404" max="6657" width="9.140625" style="100"/>
    <col min="6658" max="6658" width="11.140625" style="100" customWidth="1"/>
    <col min="6659" max="6659" width="5.5703125" style="100" customWidth="1"/>
    <col min="6660" max="6913" width="9.140625" style="100"/>
    <col min="6914" max="6914" width="11.140625" style="100" customWidth="1"/>
    <col min="6915" max="6915" width="5.5703125" style="100" customWidth="1"/>
    <col min="6916" max="7169" width="9.140625" style="100"/>
    <col min="7170" max="7170" width="11.140625" style="100" customWidth="1"/>
    <col min="7171" max="7171" width="5.5703125" style="100" customWidth="1"/>
    <col min="7172" max="7425" width="9.140625" style="100"/>
    <col min="7426" max="7426" width="11.140625" style="100" customWidth="1"/>
    <col min="7427" max="7427" width="5.5703125" style="100" customWidth="1"/>
    <col min="7428" max="7681" width="9.140625" style="100"/>
    <col min="7682" max="7682" width="11.140625" style="100" customWidth="1"/>
    <col min="7683" max="7683" width="5.5703125" style="100" customWidth="1"/>
    <col min="7684" max="7937" width="9.140625" style="100"/>
    <col min="7938" max="7938" width="11.140625" style="100" customWidth="1"/>
    <col min="7939" max="7939" width="5.5703125" style="100" customWidth="1"/>
    <col min="7940" max="8193" width="9.140625" style="100"/>
    <col min="8194" max="8194" width="11.140625" style="100" customWidth="1"/>
    <col min="8195" max="8195" width="5.5703125" style="100" customWidth="1"/>
    <col min="8196" max="8449" width="9.140625" style="100"/>
    <col min="8450" max="8450" width="11.140625" style="100" customWidth="1"/>
    <col min="8451" max="8451" width="5.5703125" style="100" customWidth="1"/>
    <col min="8452" max="8705" width="9.140625" style="100"/>
    <col min="8706" max="8706" width="11.140625" style="100" customWidth="1"/>
    <col min="8707" max="8707" width="5.5703125" style="100" customWidth="1"/>
    <col min="8708" max="8961" width="9.140625" style="100"/>
    <col min="8962" max="8962" width="11.140625" style="100" customWidth="1"/>
    <col min="8963" max="8963" width="5.5703125" style="100" customWidth="1"/>
    <col min="8964" max="9217" width="9.140625" style="100"/>
    <col min="9218" max="9218" width="11.140625" style="100" customWidth="1"/>
    <col min="9219" max="9219" width="5.5703125" style="100" customWidth="1"/>
    <col min="9220" max="9473" width="9.140625" style="100"/>
    <col min="9474" max="9474" width="11.140625" style="100" customWidth="1"/>
    <col min="9475" max="9475" width="5.5703125" style="100" customWidth="1"/>
    <col min="9476" max="9729" width="9.140625" style="100"/>
    <col min="9730" max="9730" width="11.140625" style="100" customWidth="1"/>
    <col min="9731" max="9731" width="5.5703125" style="100" customWidth="1"/>
    <col min="9732" max="9985" width="9.140625" style="100"/>
    <col min="9986" max="9986" width="11.140625" style="100" customWidth="1"/>
    <col min="9987" max="9987" width="5.5703125" style="100" customWidth="1"/>
    <col min="9988" max="10241" width="9.140625" style="100"/>
    <col min="10242" max="10242" width="11.140625" style="100" customWidth="1"/>
    <col min="10243" max="10243" width="5.5703125" style="100" customWidth="1"/>
    <col min="10244" max="10497" width="9.140625" style="100"/>
    <col min="10498" max="10498" width="11.140625" style="100" customWidth="1"/>
    <col min="10499" max="10499" width="5.5703125" style="100" customWidth="1"/>
    <col min="10500" max="10753" width="9.140625" style="100"/>
    <col min="10754" max="10754" width="11.140625" style="100" customWidth="1"/>
    <col min="10755" max="10755" width="5.5703125" style="100" customWidth="1"/>
    <col min="10756" max="11009" width="9.140625" style="100"/>
    <col min="11010" max="11010" width="11.140625" style="100" customWidth="1"/>
    <col min="11011" max="11011" width="5.5703125" style="100" customWidth="1"/>
    <col min="11012" max="11265" width="9.140625" style="100"/>
    <col min="11266" max="11266" width="11.140625" style="100" customWidth="1"/>
    <col min="11267" max="11267" width="5.5703125" style="100" customWidth="1"/>
    <col min="11268" max="11521" width="9.140625" style="100"/>
    <col min="11522" max="11522" width="11.140625" style="100" customWidth="1"/>
    <col min="11523" max="11523" width="5.5703125" style="100" customWidth="1"/>
    <col min="11524" max="11777" width="9.140625" style="100"/>
    <col min="11778" max="11778" width="11.140625" style="100" customWidth="1"/>
    <col min="11779" max="11779" width="5.5703125" style="100" customWidth="1"/>
    <col min="11780" max="12033" width="9.140625" style="100"/>
    <col min="12034" max="12034" width="11.140625" style="100" customWidth="1"/>
    <col min="12035" max="12035" width="5.5703125" style="100" customWidth="1"/>
    <col min="12036" max="12289" width="9.140625" style="100"/>
    <col min="12290" max="12290" width="11.140625" style="100" customWidth="1"/>
    <col min="12291" max="12291" width="5.5703125" style="100" customWidth="1"/>
    <col min="12292" max="12545" width="9.140625" style="100"/>
    <col min="12546" max="12546" width="11.140625" style="100" customWidth="1"/>
    <col min="12547" max="12547" width="5.5703125" style="100" customWidth="1"/>
    <col min="12548" max="12801" width="9.140625" style="100"/>
    <col min="12802" max="12802" width="11.140625" style="100" customWidth="1"/>
    <col min="12803" max="12803" width="5.5703125" style="100" customWidth="1"/>
    <col min="12804" max="13057" width="9.140625" style="100"/>
    <col min="13058" max="13058" width="11.140625" style="100" customWidth="1"/>
    <col min="13059" max="13059" width="5.5703125" style="100" customWidth="1"/>
    <col min="13060" max="13313" width="9.140625" style="100"/>
    <col min="13314" max="13314" width="11.140625" style="100" customWidth="1"/>
    <col min="13315" max="13315" width="5.5703125" style="100" customWidth="1"/>
    <col min="13316" max="13569" width="9.140625" style="100"/>
    <col min="13570" max="13570" width="11.140625" style="100" customWidth="1"/>
    <col min="13571" max="13571" width="5.5703125" style="100" customWidth="1"/>
    <col min="13572" max="13825" width="9.140625" style="100"/>
    <col min="13826" max="13826" width="11.140625" style="100" customWidth="1"/>
    <col min="13827" max="13827" width="5.5703125" style="100" customWidth="1"/>
    <col min="13828" max="14081" width="9.140625" style="100"/>
    <col min="14082" max="14082" width="11.140625" style="100" customWidth="1"/>
    <col min="14083" max="14083" width="5.5703125" style="100" customWidth="1"/>
    <col min="14084" max="14337" width="9.140625" style="100"/>
    <col min="14338" max="14338" width="11.140625" style="100" customWidth="1"/>
    <col min="14339" max="14339" width="5.5703125" style="100" customWidth="1"/>
    <col min="14340" max="14593" width="9.140625" style="100"/>
    <col min="14594" max="14594" width="11.140625" style="100" customWidth="1"/>
    <col min="14595" max="14595" width="5.5703125" style="100" customWidth="1"/>
    <col min="14596" max="14849" width="9.140625" style="100"/>
    <col min="14850" max="14850" width="11.140625" style="100" customWidth="1"/>
    <col min="14851" max="14851" width="5.5703125" style="100" customWidth="1"/>
    <col min="14852" max="15105" width="9.140625" style="100"/>
    <col min="15106" max="15106" width="11.140625" style="100" customWidth="1"/>
    <col min="15107" max="15107" width="5.5703125" style="100" customWidth="1"/>
    <col min="15108" max="15361" width="9.140625" style="100"/>
    <col min="15362" max="15362" width="11.140625" style="100" customWidth="1"/>
    <col min="15363" max="15363" width="5.5703125" style="100" customWidth="1"/>
    <col min="15364" max="15617" width="9.140625" style="100"/>
    <col min="15618" max="15618" width="11.140625" style="100" customWidth="1"/>
    <col min="15619" max="15619" width="5.5703125" style="100" customWidth="1"/>
    <col min="15620" max="15873" width="9.140625" style="100"/>
    <col min="15874" max="15874" width="11.140625" style="100" customWidth="1"/>
    <col min="15875" max="15875" width="5.5703125" style="100" customWidth="1"/>
    <col min="15876" max="16129" width="9.140625" style="100"/>
    <col min="16130" max="16130" width="11.140625" style="100" customWidth="1"/>
    <col min="16131" max="16131" width="5.5703125" style="100" customWidth="1"/>
    <col min="16132" max="16384" width="9.140625" style="100"/>
  </cols>
  <sheetData>
    <row r="1" spans="1:9" hidden="1" x14ac:dyDescent="0.2"/>
    <row r="2" spans="1:9" x14ac:dyDescent="0.2">
      <c r="A2" s="157" t="s">
        <v>411</v>
      </c>
      <c r="B2" s="157" t="s">
        <v>412</v>
      </c>
    </row>
    <row r="3" spans="1:9" ht="15" x14ac:dyDescent="0.2">
      <c r="A3" s="99" t="s">
        <v>410</v>
      </c>
      <c r="D3" s="157"/>
      <c r="F3" s="99" t="s">
        <v>245</v>
      </c>
      <c r="I3" s="157" t="s">
        <v>415</v>
      </c>
    </row>
    <row r="4" spans="1:9" ht="19.5" customHeight="1" x14ac:dyDescent="0.2">
      <c r="A4" s="99" t="s">
        <v>413</v>
      </c>
      <c r="F4" s="99"/>
    </row>
    <row r="5" spans="1:9" ht="15" x14ac:dyDescent="0.2">
      <c r="A5" s="99"/>
      <c r="F5" s="99"/>
    </row>
    <row r="6" spans="1:9" ht="9" customHeight="1" x14ac:dyDescent="0.2">
      <c r="A6" s="99"/>
      <c r="F6" s="99"/>
    </row>
    <row r="7" spans="1:9" ht="15" x14ac:dyDescent="0.2">
      <c r="A7" s="99"/>
      <c r="F7" s="99" t="s">
        <v>342</v>
      </c>
    </row>
    <row r="8" spans="1:9" ht="9" customHeight="1" x14ac:dyDescent="0.2">
      <c r="A8" s="99"/>
      <c r="F8" s="99"/>
    </row>
    <row r="9" spans="1:9" ht="15" x14ac:dyDescent="0.2">
      <c r="A9" s="99"/>
      <c r="F9" s="99"/>
    </row>
    <row r="10" spans="1:9" ht="15" hidden="1" x14ac:dyDescent="0.2">
      <c r="A10" s="99"/>
    </row>
    <row r="11" spans="1:9" ht="15" x14ac:dyDescent="0.2">
      <c r="A11" s="99"/>
      <c r="F11" s="99" t="s">
        <v>344</v>
      </c>
    </row>
    <row r="23" spans="1:14" ht="27" x14ac:dyDescent="0.4">
      <c r="A23" s="158" t="s">
        <v>246</v>
      </c>
      <c r="B23" s="159"/>
      <c r="C23" s="159"/>
      <c r="D23" s="159"/>
      <c r="E23" s="159"/>
      <c r="F23" s="159"/>
      <c r="G23" s="159"/>
      <c r="H23" s="159"/>
      <c r="I23" s="159"/>
      <c r="J23" s="136"/>
      <c r="K23" s="136"/>
      <c r="L23" s="136"/>
      <c r="M23" s="136"/>
    </row>
    <row r="24" spans="1:14" ht="23.25" customHeight="1" x14ac:dyDescent="0.4">
      <c r="C24" s="101"/>
      <c r="D24" s="102"/>
    </row>
    <row r="25" spans="1:14" ht="23.25" customHeight="1" x14ac:dyDescent="0.4">
      <c r="A25" s="158" t="s">
        <v>343</v>
      </c>
      <c r="B25" s="159"/>
      <c r="C25" s="159"/>
      <c r="D25" s="159"/>
      <c r="E25" s="159"/>
      <c r="F25" s="159"/>
      <c r="G25" s="159"/>
      <c r="H25" s="159"/>
      <c r="I25" s="159"/>
      <c r="J25" s="136"/>
      <c r="K25" s="136"/>
      <c r="L25" s="136"/>
      <c r="M25" s="136"/>
    </row>
    <row r="26" spans="1:14" ht="23.25" customHeight="1" x14ac:dyDescent="0.4">
      <c r="C26" s="101"/>
      <c r="D26" s="102"/>
    </row>
    <row r="27" spans="1:14" ht="27" x14ac:dyDescent="0.4">
      <c r="A27" s="158"/>
      <c r="B27" s="158"/>
      <c r="C27" s="158"/>
      <c r="D27" s="158"/>
      <c r="E27" s="158"/>
      <c r="F27" s="158"/>
      <c r="G27" s="158"/>
      <c r="H27" s="158"/>
      <c r="I27" s="158"/>
      <c r="J27" s="135"/>
      <c r="K27" s="135"/>
      <c r="L27" s="135"/>
      <c r="M27" s="135"/>
    </row>
    <row r="28" spans="1:14" ht="25.5" customHeight="1" x14ac:dyDescent="0.4">
      <c r="C28" s="101"/>
      <c r="D28" s="102"/>
    </row>
    <row r="29" spans="1:14" ht="27" x14ac:dyDescent="0.4">
      <c r="A29" s="158"/>
      <c r="B29" s="159"/>
      <c r="C29" s="159"/>
      <c r="D29" s="159"/>
      <c r="E29" s="159"/>
      <c r="F29" s="159"/>
      <c r="G29" s="159"/>
      <c r="H29" s="159"/>
      <c r="I29" s="159"/>
      <c r="J29" s="136"/>
      <c r="K29" s="136"/>
      <c r="L29" s="136"/>
      <c r="M29" s="136"/>
    </row>
    <row r="31" spans="1:14" ht="27" x14ac:dyDescent="0.4">
      <c r="A31" s="158"/>
      <c r="B31" s="158"/>
      <c r="C31" s="158"/>
      <c r="D31" s="158"/>
      <c r="E31" s="158"/>
      <c r="F31" s="158"/>
      <c r="G31" s="158"/>
      <c r="H31" s="158"/>
      <c r="I31" s="158"/>
      <c r="J31" s="135"/>
      <c r="K31" s="135"/>
      <c r="L31" s="135"/>
      <c r="M31" s="135"/>
      <c r="N31" s="135"/>
    </row>
  </sheetData>
  <mergeCells count="5">
    <mergeCell ref="A23:I23"/>
    <mergeCell ref="A25:I25"/>
    <mergeCell ref="A27:I27"/>
    <mergeCell ref="A29:I29"/>
    <mergeCell ref="A31:I31"/>
  </mergeCells>
  <pageMargins left="0.78740157480314965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B301"/>
  <sheetViews>
    <sheetView topLeftCell="A2" zoomScale="80" zoomScaleNormal="80" workbookViewId="0">
      <pane xSplit="11" ySplit="6" topLeftCell="L48" activePane="bottomRight" state="frozen"/>
      <selection activeCell="A2" sqref="A2"/>
      <selection pane="topRight" activeCell="L2" sqref="L2"/>
      <selection pane="bottomLeft" activeCell="A8" sqref="A8"/>
      <selection pane="bottomRight" activeCell="A12" sqref="A12:H62"/>
    </sheetView>
  </sheetViews>
  <sheetFormatPr defaultColWidth="0" defaultRowHeight="12.75" x14ac:dyDescent="0.2"/>
  <cols>
    <col min="1" max="1" width="44.85546875" style="3" customWidth="1"/>
    <col min="2" max="2" width="20" style="3" customWidth="1"/>
    <col min="3" max="3" width="9.14062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144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152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75</v>
      </c>
      <c r="B6" s="159"/>
      <c r="C6" s="40"/>
      <c r="D6" s="43" t="str">
        <f>х!A7</f>
        <v>07.01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65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92"/>
      <c r="B12" s="22"/>
      <c r="C12" s="93"/>
      <c r="D12" s="94"/>
      <c r="E12" s="94"/>
      <c r="F12" s="94"/>
      <c r="G12" s="94"/>
      <c r="H12" s="9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92"/>
      <c r="B13" s="22"/>
      <c r="C13" s="93"/>
      <c r="D13" s="94"/>
      <c r="E13" s="94"/>
      <c r="F13" s="94"/>
      <c r="G13" s="94"/>
      <c r="H13" s="95"/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92"/>
      <c r="B14" s="22"/>
      <c r="C14" s="93"/>
      <c r="D14" s="94"/>
      <c r="E14" s="94"/>
      <c r="F14" s="94"/>
      <c r="G14" s="94"/>
      <c r="H14" s="9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92"/>
      <c r="B15" s="22"/>
      <c r="C15" s="93"/>
      <c r="D15" s="94"/>
      <c r="E15" s="94"/>
      <c r="F15" s="94"/>
      <c r="G15" s="94"/>
      <c r="H15" s="9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92"/>
      <c r="B16" s="22"/>
      <c r="C16" s="93"/>
      <c r="D16" s="94"/>
      <c r="E16" s="94"/>
      <c r="F16" s="94"/>
      <c r="G16" s="94"/>
      <c r="H16" s="9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92"/>
      <c r="B17" s="22"/>
      <c r="C17" s="93"/>
      <c r="D17" s="94"/>
      <c r="E17" s="94"/>
      <c r="F17" s="94"/>
      <c r="G17" s="94"/>
      <c r="H17" s="9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92"/>
      <c r="B18" s="22"/>
      <c r="C18" s="93"/>
      <c r="D18" s="94"/>
      <c r="E18" s="94"/>
      <c r="F18" s="94"/>
      <c r="G18" s="94"/>
      <c r="H18" s="9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/>
      <c r="B19" s="26"/>
      <c r="C19" s="27"/>
      <c r="D19" s="28"/>
      <c r="E19" s="28"/>
      <c r="F19" s="28"/>
      <c r="G19" s="28"/>
      <c r="H19" s="29"/>
      <c r="I19" s="29">
        <f>I18+I17+I16+I15+I14+I13+I12</f>
        <v>0</v>
      </c>
      <c r="J19" s="11"/>
      <c r="K19" s="38">
        <f>х!E12</f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/>
      <c r="B21" s="26"/>
      <c r="C21" s="27"/>
      <c r="D21" s="28"/>
      <c r="E21" s="28"/>
      <c r="F21" s="28"/>
      <c r="G21" s="28"/>
      <c r="H21" s="29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92"/>
      <c r="B22" s="22"/>
      <c r="C22" s="93"/>
      <c r="D22" s="94"/>
      <c r="E22" s="94"/>
      <c r="F22" s="94"/>
      <c r="G22" s="94"/>
      <c r="H22" s="9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92"/>
      <c r="B23" s="22"/>
      <c r="C23" s="93"/>
      <c r="D23" s="94"/>
      <c r="E23" s="94"/>
      <c r="F23" s="94"/>
      <c r="G23" s="94"/>
      <c r="H23" s="9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92"/>
      <c r="B24" s="22"/>
      <c r="C24" s="93"/>
      <c r="D24" s="94"/>
      <c r="E24" s="94"/>
      <c r="F24" s="94"/>
      <c r="G24" s="94"/>
      <c r="H24" s="9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/>
      <c r="B25" s="26"/>
      <c r="C25" s="27"/>
      <c r="D25" s="28"/>
      <c r="E25" s="28"/>
      <c r="F25" s="28"/>
      <c r="G25" s="28"/>
      <c r="H25" s="29"/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/>
      <c r="B27" s="26"/>
      <c r="C27" s="27"/>
      <c r="D27" s="30"/>
      <c r="E27" s="30"/>
      <c r="F27" s="30"/>
      <c r="G27" s="30"/>
      <c r="H27" s="31"/>
      <c r="I27" s="31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92"/>
      <c r="B28" s="22"/>
      <c r="C28" s="93"/>
      <c r="D28" s="94"/>
      <c r="E28" s="94"/>
      <c r="F28" s="94"/>
      <c r="G28" s="94"/>
      <c r="H28" s="9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92"/>
      <c r="B29" s="22"/>
      <c r="C29" s="93"/>
      <c r="D29" s="94"/>
      <c r="E29" s="94"/>
      <c r="F29" s="94"/>
      <c r="G29" s="94"/>
      <c r="H29" s="9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92"/>
      <c r="B30" s="22"/>
      <c r="C30" s="93"/>
      <c r="D30" s="94"/>
      <c r="E30" s="94"/>
      <c r="F30" s="94"/>
      <c r="G30" s="94"/>
      <c r="H30" s="9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92"/>
      <c r="B31" s="22"/>
      <c r="C31" s="93"/>
      <c r="D31" s="94"/>
      <c r="E31" s="94"/>
      <c r="F31" s="94"/>
      <c r="G31" s="94"/>
      <c r="H31" s="9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92"/>
      <c r="B32" s="22"/>
      <c r="C32" s="93"/>
      <c r="D32" s="94"/>
      <c r="E32" s="94"/>
      <c r="F32" s="94"/>
      <c r="G32" s="94"/>
      <c r="H32" s="9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92"/>
      <c r="B33" s="22"/>
      <c r="C33" s="93"/>
      <c r="D33" s="94"/>
      <c r="E33" s="94"/>
      <c r="F33" s="94"/>
      <c r="G33" s="94"/>
      <c r="H33" s="9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92"/>
      <c r="B34" s="22"/>
      <c r="C34" s="93"/>
      <c r="D34" s="94"/>
      <c r="E34" s="94"/>
      <c r="F34" s="94"/>
      <c r="G34" s="94"/>
      <c r="H34" s="9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92"/>
      <c r="B35" s="22"/>
      <c r="C35" s="93"/>
      <c r="D35" s="94"/>
      <c r="E35" s="94"/>
      <c r="F35" s="94"/>
      <c r="G35" s="94"/>
      <c r="H35" s="9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/>
      <c r="B36" s="26"/>
      <c r="C36" s="27"/>
      <c r="D36" s="28"/>
      <c r="E36" s="28"/>
      <c r="F36" s="28"/>
      <c r="G36" s="28"/>
      <c r="H36" s="29"/>
      <c r="I36" s="29">
        <f>I28+I29+I30+I31+I32+I33+I34+I35</f>
        <v>0</v>
      </c>
      <c r="J36" s="11"/>
      <c r="K36" s="38">
        <f>х!E29</f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/>
      <c r="B38" s="26"/>
      <c r="C38" s="27"/>
      <c r="D38" s="30"/>
      <c r="E38" s="30"/>
      <c r="F38" s="30"/>
      <c r="G38" s="30"/>
      <c r="H38" s="31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92"/>
      <c r="B39" s="22"/>
      <c r="C39" s="93"/>
      <c r="D39" s="94"/>
      <c r="E39" s="94"/>
      <c r="F39" s="94"/>
      <c r="G39" s="94"/>
      <c r="H39" s="9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92"/>
      <c r="B40" s="22"/>
      <c r="C40" s="93"/>
      <c r="D40" s="94"/>
      <c r="E40" s="94"/>
      <c r="F40" s="94"/>
      <c r="G40" s="94"/>
      <c r="H40" s="9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92"/>
      <c r="B41" s="22"/>
      <c r="C41" s="93"/>
      <c r="D41" s="94"/>
      <c r="E41" s="94"/>
      <c r="F41" s="94"/>
      <c r="G41" s="94"/>
      <c r="H41" s="9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92"/>
      <c r="B42" s="22"/>
      <c r="C42" s="93"/>
      <c r="D42" s="94"/>
      <c r="E42" s="94"/>
      <c r="F42" s="94"/>
      <c r="G42" s="94"/>
      <c r="H42" s="9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92"/>
      <c r="B43" s="22"/>
      <c r="C43" s="93"/>
      <c r="D43" s="94"/>
      <c r="E43" s="94"/>
      <c r="F43" s="94"/>
      <c r="G43" s="94"/>
      <c r="H43" s="9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/>
      <c r="B44" s="26"/>
      <c r="C44" s="27"/>
      <c r="D44" s="28"/>
      <c r="E44" s="28"/>
      <c r="F44" s="28"/>
      <c r="G44" s="28"/>
      <c r="H44" s="29"/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/>
      <c r="B46" s="26"/>
      <c r="C46" s="27"/>
      <c r="D46" s="30"/>
      <c r="E46" s="30"/>
      <c r="F46" s="30"/>
      <c r="G46" s="30"/>
      <c r="H46" s="31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92"/>
      <c r="B47" s="22"/>
      <c r="C47" s="93"/>
      <c r="D47" s="94"/>
      <c r="E47" s="94"/>
      <c r="F47" s="94"/>
      <c r="G47" s="94"/>
      <c r="H47" s="9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92"/>
      <c r="B48" s="22"/>
      <c r="C48" s="93"/>
      <c r="D48" s="94"/>
      <c r="E48" s="94"/>
      <c r="F48" s="94"/>
      <c r="G48" s="94"/>
      <c r="H48" s="9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92"/>
      <c r="B49" s="22"/>
      <c r="C49" s="93"/>
      <c r="D49" s="94"/>
      <c r="E49" s="94"/>
      <c r="F49" s="94"/>
      <c r="G49" s="94"/>
      <c r="H49" s="9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92"/>
      <c r="B50" s="22"/>
      <c r="C50" s="93"/>
      <c r="D50" s="94"/>
      <c r="E50" s="94"/>
      <c r="F50" s="94"/>
      <c r="G50" s="94"/>
      <c r="H50" s="9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92"/>
      <c r="B51" s="22"/>
      <c r="C51" s="93"/>
      <c r="D51" s="94"/>
      <c r="E51" s="94"/>
      <c r="F51" s="94"/>
      <c r="G51" s="94"/>
      <c r="H51" s="9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92"/>
      <c r="B52" s="22"/>
      <c r="C52" s="93"/>
      <c r="D52" s="94"/>
      <c r="E52" s="94"/>
      <c r="F52" s="94"/>
      <c r="G52" s="94"/>
      <c r="H52" s="9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92"/>
      <c r="B53" s="22"/>
      <c r="C53" s="93"/>
      <c r="D53" s="94"/>
      <c r="E53" s="94"/>
      <c r="F53" s="94"/>
      <c r="G53" s="94"/>
      <c r="H53" s="9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/>
      <c r="B54" s="26"/>
      <c r="C54" s="27"/>
      <c r="D54" s="28"/>
      <c r="E54" s="28"/>
      <c r="F54" s="28"/>
      <c r="G54" s="28"/>
      <c r="H54" s="29"/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/>
      <c r="B56" s="26"/>
      <c r="C56" s="27"/>
      <c r="D56" s="30"/>
      <c r="E56" s="30"/>
      <c r="F56" s="30"/>
      <c r="G56" s="30"/>
      <c r="H56" s="31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92"/>
      <c r="B57" s="22"/>
      <c r="C57" s="93"/>
      <c r="D57" s="94"/>
      <c r="E57" s="94"/>
      <c r="F57" s="94"/>
      <c r="G57" s="94"/>
      <c r="H57" s="9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92"/>
      <c r="B58" s="22"/>
      <c r="C58" s="93"/>
      <c r="D58" s="94"/>
      <c r="E58" s="94"/>
      <c r="F58" s="94"/>
      <c r="G58" s="94"/>
      <c r="H58" s="9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92"/>
      <c r="B59" s="22"/>
      <c r="C59" s="93"/>
      <c r="D59" s="94"/>
      <c r="E59" s="94"/>
      <c r="F59" s="94"/>
      <c r="G59" s="94"/>
      <c r="H59" s="9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/>
      <c r="B60" s="26"/>
      <c r="C60" s="27"/>
      <c r="D60" s="28"/>
      <c r="E60" s="28"/>
      <c r="F60" s="28"/>
      <c r="G60" s="28"/>
      <c r="H60" s="32"/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/>
      <c r="B62" s="26"/>
      <c r="C62" s="27"/>
      <c r="D62" s="28"/>
      <c r="E62" s="28"/>
      <c r="F62" s="28"/>
      <c r="G62" s="28"/>
      <c r="H62" s="32"/>
      <c r="I62" s="32">
        <f>I54+I44+I36+I25+I19+I60</f>
        <v>0</v>
      </c>
      <c r="J62" s="11"/>
      <c r="K62" s="38">
        <f>х!E55</f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x14ac:dyDescent="0.2">
      <c r="K68" s="38">
        <f>х!E61</f>
        <v>0</v>
      </c>
      <c r="IA68" s="12"/>
      <c r="IB68" s="6">
        <f>[1]основа!AM73</f>
        <v>42551</v>
      </c>
    </row>
    <row r="69" spans="1:236" x14ac:dyDescent="0.2">
      <c r="K69" s="38">
        <f>х!E62</f>
        <v>0</v>
      </c>
      <c r="IA69" s="12"/>
      <c r="IB69" s="6">
        <f>[1]основа!AM74</f>
        <v>42551</v>
      </c>
    </row>
    <row r="70" spans="1:236" ht="18.75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23135" priority="112" operator="equal">
      <formula>0</formula>
    </cfRule>
  </conditionalFormatting>
  <conditionalFormatting sqref="D6">
    <cfRule type="cellIs" dxfId="23134" priority="111" operator="equal">
      <formula>0</formula>
    </cfRule>
  </conditionalFormatting>
  <conditionalFormatting sqref="D6">
    <cfRule type="cellIs" dxfId="23133" priority="110" operator="equal">
      <formula>0</formula>
    </cfRule>
  </conditionalFormatting>
  <conditionalFormatting sqref="A2:A4">
    <cfRule type="cellIs" dxfId="23132" priority="109" operator="equal">
      <formula>0</formula>
    </cfRule>
  </conditionalFormatting>
  <conditionalFormatting sqref="A65:A67">
    <cfRule type="cellIs" dxfId="23131" priority="108" operator="equal">
      <formula>0</formula>
    </cfRule>
  </conditionalFormatting>
  <conditionalFormatting sqref="A6">
    <cfRule type="cellIs" dxfId="23130" priority="107" operator="equal">
      <formula>0</formula>
    </cfRule>
  </conditionalFormatting>
  <conditionalFormatting sqref="A12:H59">
    <cfRule type="cellIs" dxfId="23129" priority="106" stopIfTrue="1" operator="equal">
      <formula>0</formula>
    </cfRule>
  </conditionalFormatting>
  <conditionalFormatting sqref="A19:H21">
    <cfRule type="cellIs" dxfId="23128" priority="105" stopIfTrue="1" operator="equal">
      <formula>0</formula>
    </cfRule>
  </conditionalFormatting>
  <conditionalFormatting sqref="A19:H21">
    <cfRule type="cellIs" dxfId="23127" priority="104" stopIfTrue="1" operator="equal">
      <formula>0</formula>
    </cfRule>
  </conditionalFormatting>
  <conditionalFormatting sqref="A25:H27">
    <cfRule type="cellIs" dxfId="23126" priority="103" stopIfTrue="1" operator="equal">
      <formula>0</formula>
    </cfRule>
  </conditionalFormatting>
  <conditionalFormatting sqref="A36:H38">
    <cfRule type="cellIs" dxfId="23125" priority="102" stopIfTrue="1" operator="equal">
      <formula>0</formula>
    </cfRule>
  </conditionalFormatting>
  <conditionalFormatting sqref="A44:H46">
    <cfRule type="cellIs" dxfId="23124" priority="101" stopIfTrue="1" operator="equal">
      <formula>0</formula>
    </cfRule>
  </conditionalFormatting>
  <conditionalFormatting sqref="A44:H46">
    <cfRule type="cellIs" dxfId="23123" priority="100" stopIfTrue="1" operator="equal">
      <formula>0</formula>
    </cfRule>
  </conditionalFormatting>
  <conditionalFormatting sqref="A54:H56">
    <cfRule type="cellIs" dxfId="23122" priority="99" stopIfTrue="1" operator="equal">
      <formula>0</formula>
    </cfRule>
  </conditionalFormatting>
  <conditionalFormatting sqref="A12:H62">
    <cfRule type="expression" dxfId="23121" priority="98" stopIfTrue="1">
      <formula>$IT13&lt;$IS$2</formula>
    </cfRule>
  </conditionalFormatting>
  <conditionalFormatting sqref="K8:K70">
    <cfRule type="cellIs" dxfId="23120" priority="97" operator="equal">
      <formula>0</formula>
    </cfRule>
  </conditionalFormatting>
  <conditionalFormatting sqref="A2:G4">
    <cfRule type="cellIs" dxfId="23119" priority="96" operator="equal">
      <formula>0</formula>
    </cfRule>
  </conditionalFormatting>
  <conditionalFormatting sqref="A2:A4">
    <cfRule type="cellIs" dxfId="23118" priority="95" operator="equal">
      <formula>0</formula>
    </cfRule>
  </conditionalFormatting>
  <conditionalFormatting sqref="A3:A4">
    <cfRule type="expression" dxfId="23117" priority="94" stopIfTrue="1">
      <formula>$IT4&lt;$IS$4</formula>
    </cfRule>
  </conditionalFormatting>
  <conditionalFormatting sqref="A3:A4">
    <cfRule type="expression" dxfId="23116" priority="93" stopIfTrue="1">
      <formula>$IT4&lt;$IS$4</formula>
    </cfRule>
  </conditionalFormatting>
  <conditionalFormatting sqref="A3:G3">
    <cfRule type="expression" dxfId="23115" priority="92" stopIfTrue="1">
      <formula>$IT6&lt;$IS$4</formula>
    </cfRule>
  </conditionalFormatting>
  <conditionalFormatting sqref="A4:G4">
    <cfRule type="cellIs" dxfId="23114" priority="91" operator="equal">
      <formula>0</formula>
    </cfRule>
  </conditionalFormatting>
  <conditionalFormatting sqref="A4">
    <cfRule type="cellIs" dxfId="23113" priority="90" operator="equal">
      <formula>0</formula>
    </cfRule>
  </conditionalFormatting>
  <conditionalFormatting sqref="A4:G4">
    <cfRule type="cellIs" dxfId="23112" priority="89" operator="equal">
      <formula>0</formula>
    </cfRule>
  </conditionalFormatting>
  <conditionalFormatting sqref="A4">
    <cfRule type="cellIs" dxfId="23111" priority="88" operator="equal">
      <formula>0</formula>
    </cfRule>
  </conditionalFormatting>
  <conditionalFormatting sqref="A4">
    <cfRule type="expression" dxfId="23110" priority="87" stopIfTrue="1">
      <formula>$IT5&lt;$IS$4</formula>
    </cfRule>
  </conditionalFormatting>
  <conditionalFormatting sqref="A4">
    <cfRule type="expression" dxfId="23109" priority="86" stopIfTrue="1">
      <formula>$IT5&lt;$IS$4</formula>
    </cfRule>
  </conditionalFormatting>
  <conditionalFormatting sqref="A12:H62">
    <cfRule type="cellIs" dxfId="23108" priority="85" operator="equal">
      <formula>0</formula>
    </cfRule>
  </conditionalFormatting>
  <conditionalFormatting sqref="A12:H70">
    <cfRule type="cellIs" dxfId="23107" priority="84" operator="equal">
      <formula>0</formula>
    </cfRule>
  </conditionalFormatting>
  <conditionalFormatting sqref="A65:A67">
    <cfRule type="cellIs" dxfId="23106" priority="83" operator="equal">
      <formula>0</formula>
    </cfRule>
  </conditionalFormatting>
  <conditionalFormatting sqref="A12:H59">
    <cfRule type="cellIs" dxfId="23105" priority="82" stopIfTrue="1" operator="equal">
      <formula>0</formula>
    </cfRule>
  </conditionalFormatting>
  <conditionalFormatting sqref="A19:C21">
    <cfRule type="cellIs" dxfId="23104" priority="81" stopIfTrue="1" operator="equal">
      <formula>0</formula>
    </cfRule>
  </conditionalFormatting>
  <conditionalFormatting sqref="A19:H21">
    <cfRule type="cellIs" dxfId="23103" priority="80" stopIfTrue="1" operator="equal">
      <formula>0</formula>
    </cfRule>
  </conditionalFormatting>
  <conditionalFormatting sqref="A25:H27">
    <cfRule type="cellIs" dxfId="23102" priority="79" stopIfTrue="1" operator="equal">
      <formula>0</formula>
    </cfRule>
  </conditionalFormatting>
  <conditionalFormatting sqref="A36:H38">
    <cfRule type="cellIs" dxfId="23101" priority="78" stopIfTrue="1" operator="equal">
      <formula>0</formula>
    </cfRule>
  </conditionalFormatting>
  <conditionalFormatting sqref="A44:H46">
    <cfRule type="cellIs" dxfId="23100" priority="77" stopIfTrue="1" operator="equal">
      <formula>0</formula>
    </cfRule>
  </conditionalFormatting>
  <conditionalFormatting sqref="A54:H56">
    <cfRule type="cellIs" dxfId="23099" priority="76" stopIfTrue="1" operator="equal">
      <formula>0</formula>
    </cfRule>
  </conditionalFormatting>
  <conditionalFormatting sqref="A12:H62">
    <cfRule type="expression" dxfId="23098" priority="75" stopIfTrue="1">
      <formula>$IT13&lt;$IS$2</formula>
    </cfRule>
  </conditionalFormatting>
  <conditionalFormatting sqref="A12:H59">
    <cfRule type="cellIs" dxfId="23097" priority="74" stopIfTrue="1" operator="equal">
      <formula>0</formula>
    </cfRule>
  </conditionalFormatting>
  <conditionalFormatting sqref="A19:C21">
    <cfRule type="cellIs" dxfId="23096" priority="73" stopIfTrue="1" operator="equal">
      <formula>0</formula>
    </cfRule>
  </conditionalFormatting>
  <conditionalFormatting sqref="A19:H21">
    <cfRule type="cellIs" dxfId="23095" priority="72" stopIfTrue="1" operator="equal">
      <formula>0</formula>
    </cfRule>
  </conditionalFormatting>
  <conditionalFormatting sqref="A25:H27">
    <cfRule type="cellIs" dxfId="23094" priority="71" stopIfTrue="1" operator="equal">
      <formula>0</formula>
    </cfRule>
  </conditionalFormatting>
  <conditionalFormatting sqref="A36:H38">
    <cfRule type="cellIs" dxfId="23093" priority="70" stopIfTrue="1" operator="equal">
      <formula>0</formula>
    </cfRule>
  </conditionalFormatting>
  <conditionalFormatting sqref="A44:H46">
    <cfRule type="cellIs" dxfId="23092" priority="69" stopIfTrue="1" operator="equal">
      <formula>0</formula>
    </cfRule>
  </conditionalFormatting>
  <conditionalFormatting sqref="A54:H56">
    <cfRule type="cellIs" dxfId="23091" priority="68" stopIfTrue="1" operator="equal">
      <formula>0</formula>
    </cfRule>
  </conditionalFormatting>
  <conditionalFormatting sqref="A12:H62">
    <cfRule type="expression" dxfId="23090" priority="67" stopIfTrue="1">
      <formula>$IT13&lt;$IS$2</formula>
    </cfRule>
  </conditionalFormatting>
  <conditionalFormatting sqref="A12:G29">
    <cfRule type="cellIs" dxfId="23089" priority="66" stopIfTrue="1" operator="equal">
      <formula>0</formula>
    </cfRule>
  </conditionalFormatting>
  <conditionalFormatting sqref="A12:G31">
    <cfRule type="expression" dxfId="23088" priority="65" stopIfTrue="1">
      <formula>$IT13&lt;$IS$2</formula>
    </cfRule>
  </conditionalFormatting>
  <conditionalFormatting sqref="A17:G18">
    <cfRule type="cellIs" dxfId="23087" priority="64" stopIfTrue="1" operator="equal">
      <formula>0</formula>
    </cfRule>
  </conditionalFormatting>
  <conditionalFormatting sqref="A17:G18">
    <cfRule type="cellIs" dxfId="23086" priority="63" stopIfTrue="1" operator="equal">
      <formula>0</formula>
    </cfRule>
  </conditionalFormatting>
  <conditionalFormatting sqref="A19:G19">
    <cfRule type="cellIs" dxfId="23085" priority="62" stopIfTrue="1" operator="equal">
      <formula>0</formula>
    </cfRule>
  </conditionalFormatting>
  <conditionalFormatting sqref="A19:G19">
    <cfRule type="cellIs" dxfId="23084" priority="61" stopIfTrue="1" operator="equal">
      <formula>0</formula>
    </cfRule>
  </conditionalFormatting>
  <conditionalFormatting sqref="A27:G29">
    <cfRule type="cellIs" dxfId="23083" priority="60" stopIfTrue="1" operator="equal">
      <formula>0</formula>
    </cfRule>
  </conditionalFormatting>
  <conditionalFormatting sqref="A12:G59">
    <cfRule type="cellIs" dxfId="23082" priority="59" stopIfTrue="1" operator="equal">
      <formula>0</formula>
    </cfRule>
  </conditionalFormatting>
  <conditionalFormatting sqref="A19:G21">
    <cfRule type="cellIs" dxfId="23081" priority="58" stopIfTrue="1" operator="equal">
      <formula>0</formula>
    </cfRule>
  </conditionalFormatting>
  <conditionalFormatting sqref="A19:G21">
    <cfRule type="cellIs" dxfId="23080" priority="57" stopIfTrue="1" operator="equal">
      <formula>0</formula>
    </cfRule>
  </conditionalFormatting>
  <conditionalFormatting sqref="A25:G27">
    <cfRule type="cellIs" dxfId="23079" priority="56" stopIfTrue="1" operator="equal">
      <formula>0</formula>
    </cfRule>
  </conditionalFormatting>
  <conditionalFormatting sqref="A25:G27">
    <cfRule type="cellIs" dxfId="23078" priority="55" stopIfTrue="1" operator="equal">
      <formula>0</formula>
    </cfRule>
  </conditionalFormatting>
  <conditionalFormatting sqref="A36:G38">
    <cfRule type="cellIs" dxfId="23077" priority="54" stopIfTrue="1" operator="equal">
      <formula>0</formula>
    </cfRule>
  </conditionalFormatting>
  <conditionalFormatting sqref="A44:G46">
    <cfRule type="cellIs" dxfId="23076" priority="53" stopIfTrue="1" operator="equal">
      <formula>0</formula>
    </cfRule>
  </conditionalFormatting>
  <conditionalFormatting sqref="A44:G46">
    <cfRule type="cellIs" dxfId="23075" priority="52" stopIfTrue="1" operator="equal">
      <formula>0</formula>
    </cfRule>
  </conditionalFormatting>
  <conditionalFormatting sqref="A54:G56">
    <cfRule type="cellIs" dxfId="23074" priority="51" stopIfTrue="1" operator="equal">
      <formula>0</formula>
    </cfRule>
  </conditionalFormatting>
  <conditionalFormatting sqref="A12:G62">
    <cfRule type="expression" dxfId="23073" priority="50" stopIfTrue="1">
      <formula>$IT13&lt;$IS$2</formula>
    </cfRule>
  </conditionalFormatting>
  <conditionalFormatting sqref="A28:G28">
    <cfRule type="cellIs" dxfId="23072" priority="49" stopIfTrue="1" operator="equal">
      <formula>0</formula>
    </cfRule>
  </conditionalFormatting>
  <conditionalFormatting sqref="A28:G28">
    <cfRule type="expression" dxfId="23071" priority="48" stopIfTrue="1">
      <formula>$IT29&lt;$IS$2</formula>
    </cfRule>
  </conditionalFormatting>
  <conditionalFormatting sqref="A36:G36">
    <cfRule type="cellIs" dxfId="23070" priority="47" stopIfTrue="1" operator="equal">
      <formula>0</formula>
    </cfRule>
  </conditionalFormatting>
  <conditionalFormatting sqref="A36:G36">
    <cfRule type="cellIs" dxfId="23069" priority="46" stopIfTrue="1" operator="equal">
      <formula>0</formula>
    </cfRule>
  </conditionalFormatting>
  <conditionalFormatting sqref="A36:G36">
    <cfRule type="expression" dxfId="23068" priority="45" stopIfTrue="1">
      <formula>$IT37&lt;$IS$2</formula>
    </cfRule>
  </conditionalFormatting>
  <conditionalFormatting sqref="A62:G62">
    <cfRule type="expression" dxfId="23067" priority="44" stopIfTrue="1">
      <formula>$IT63&lt;$IS$2</formula>
    </cfRule>
  </conditionalFormatting>
  <conditionalFormatting sqref="H12:H36">
    <cfRule type="cellIs" dxfId="23066" priority="43" stopIfTrue="1" operator="equal">
      <formula>0</formula>
    </cfRule>
  </conditionalFormatting>
  <conditionalFormatting sqref="H19:H21">
    <cfRule type="cellIs" dxfId="23065" priority="42" stopIfTrue="1" operator="equal">
      <formula>0</formula>
    </cfRule>
  </conditionalFormatting>
  <conditionalFormatting sqref="H19:H21">
    <cfRule type="cellIs" dxfId="23064" priority="41" stopIfTrue="1" operator="equal">
      <formula>0</formula>
    </cfRule>
  </conditionalFormatting>
  <conditionalFormatting sqref="H25:H27">
    <cfRule type="cellIs" dxfId="23063" priority="40" stopIfTrue="1" operator="equal">
      <formula>0</formula>
    </cfRule>
  </conditionalFormatting>
  <conditionalFormatting sqref="H25:H27">
    <cfRule type="cellIs" dxfId="23062" priority="39" stopIfTrue="1" operator="equal">
      <formula>0</formula>
    </cfRule>
  </conditionalFormatting>
  <conditionalFormatting sqref="H36">
    <cfRule type="cellIs" dxfId="23061" priority="38" stopIfTrue="1" operator="equal">
      <formula>0</formula>
    </cfRule>
  </conditionalFormatting>
  <conditionalFormatting sqref="H12:H36">
    <cfRule type="expression" dxfId="23060" priority="37" stopIfTrue="1">
      <formula>$IT13&lt;$IS$2</formula>
    </cfRule>
  </conditionalFormatting>
  <conditionalFormatting sqref="A39:H40">
    <cfRule type="cellIs" dxfId="23059" priority="36" stopIfTrue="1" operator="equal">
      <formula>0</formula>
    </cfRule>
  </conditionalFormatting>
  <conditionalFormatting sqref="A39:H40">
    <cfRule type="expression" dxfId="23058" priority="35" stopIfTrue="1">
      <formula>$IT40&lt;$IS$2</formula>
    </cfRule>
  </conditionalFormatting>
  <conditionalFormatting sqref="H12:H59">
    <cfRule type="cellIs" dxfId="23057" priority="34" stopIfTrue="1" operator="equal">
      <formula>0</formula>
    </cfRule>
  </conditionalFormatting>
  <conditionalFormatting sqref="H19:H21">
    <cfRule type="cellIs" dxfId="23056" priority="33" stopIfTrue="1" operator="equal">
      <formula>0</formula>
    </cfRule>
  </conditionalFormatting>
  <conditionalFormatting sqref="H19:H21">
    <cfRule type="cellIs" dxfId="23055" priority="32" stopIfTrue="1" operator="equal">
      <formula>0</formula>
    </cfRule>
  </conditionalFormatting>
  <conditionalFormatting sqref="H25:H27">
    <cfRule type="cellIs" dxfId="23054" priority="31" stopIfTrue="1" operator="equal">
      <formula>0</formula>
    </cfRule>
  </conditionalFormatting>
  <conditionalFormatting sqref="H25:H27">
    <cfRule type="cellIs" dxfId="23053" priority="30" stopIfTrue="1" operator="equal">
      <formula>0</formula>
    </cfRule>
  </conditionalFormatting>
  <conditionalFormatting sqref="H36:H38">
    <cfRule type="cellIs" dxfId="23052" priority="29" stopIfTrue="1" operator="equal">
      <formula>0</formula>
    </cfRule>
  </conditionalFormatting>
  <conditionalFormatting sqref="H44:H46">
    <cfRule type="cellIs" dxfId="23051" priority="28" stopIfTrue="1" operator="equal">
      <formula>0</formula>
    </cfRule>
  </conditionalFormatting>
  <conditionalFormatting sqref="H44:H46">
    <cfRule type="cellIs" dxfId="23050" priority="27" stopIfTrue="1" operator="equal">
      <formula>0</formula>
    </cfRule>
  </conditionalFormatting>
  <conditionalFormatting sqref="H54:H56">
    <cfRule type="cellIs" dxfId="23049" priority="26" stopIfTrue="1" operator="equal">
      <formula>0</formula>
    </cfRule>
  </conditionalFormatting>
  <conditionalFormatting sqref="H12:H62">
    <cfRule type="expression" dxfId="23048" priority="25" stopIfTrue="1">
      <formula>$IT13&lt;$IS$2</formula>
    </cfRule>
  </conditionalFormatting>
  <conditionalFormatting sqref="A44:G44">
    <cfRule type="cellIs" dxfId="23047" priority="24" stopIfTrue="1" operator="equal">
      <formula>0</formula>
    </cfRule>
  </conditionalFormatting>
  <conditionalFormatting sqref="A44:G44">
    <cfRule type="cellIs" dxfId="23046" priority="23" stopIfTrue="1" operator="equal">
      <formula>0</formula>
    </cfRule>
  </conditionalFormatting>
  <conditionalFormatting sqref="A44:G44">
    <cfRule type="cellIs" dxfId="23045" priority="22" stopIfTrue="1" operator="equal">
      <formula>0</formula>
    </cfRule>
  </conditionalFormatting>
  <conditionalFormatting sqref="A44:G44">
    <cfRule type="expression" dxfId="23044" priority="21" stopIfTrue="1">
      <formula>$IT45&lt;$IS$2</formula>
    </cfRule>
  </conditionalFormatting>
  <conditionalFormatting sqref="A62:G62">
    <cfRule type="expression" dxfId="23043" priority="20" stopIfTrue="1">
      <formula>$IT63&lt;$IS$2</formula>
    </cfRule>
  </conditionalFormatting>
  <conditionalFormatting sqref="A12:G40">
    <cfRule type="cellIs" dxfId="23042" priority="19" stopIfTrue="1" operator="equal">
      <formula>0</formula>
    </cfRule>
  </conditionalFormatting>
  <conditionalFormatting sqref="A19:G21">
    <cfRule type="cellIs" dxfId="23041" priority="18" stopIfTrue="1" operator="equal">
      <formula>0</formula>
    </cfRule>
  </conditionalFormatting>
  <conditionalFormatting sqref="A19:G21">
    <cfRule type="cellIs" dxfId="23040" priority="17" stopIfTrue="1" operator="equal">
      <formula>0</formula>
    </cfRule>
  </conditionalFormatting>
  <conditionalFormatting sqref="A25:G27">
    <cfRule type="cellIs" dxfId="23039" priority="16" stopIfTrue="1" operator="equal">
      <formula>0</formula>
    </cfRule>
  </conditionalFormatting>
  <conditionalFormatting sqref="A25:G27">
    <cfRule type="cellIs" dxfId="23038" priority="15" stopIfTrue="1" operator="equal">
      <formula>0</formula>
    </cfRule>
  </conditionalFormatting>
  <conditionalFormatting sqref="A36:G38">
    <cfRule type="cellIs" dxfId="23037" priority="14" stopIfTrue="1" operator="equal">
      <formula>0</formula>
    </cfRule>
  </conditionalFormatting>
  <conditionalFormatting sqref="A12:G40">
    <cfRule type="expression" dxfId="23036" priority="13" stopIfTrue="1">
      <formula>$IT13&lt;$IS$2</formula>
    </cfRule>
  </conditionalFormatting>
  <conditionalFormatting sqref="A62:G62">
    <cfRule type="expression" dxfId="23035" priority="12" stopIfTrue="1">
      <formula>$IT63&lt;$IS$2</formula>
    </cfRule>
  </conditionalFormatting>
  <conditionalFormatting sqref="A12:H62">
    <cfRule type="cellIs" dxfId="23034" priority="11" operator="equal">
      <formula>0</formula>
    </cfRule>
  </conditionalFormatting>
  <conditionalFormatting sqref="K8:K70">
    <cfRule type="cellIs" dxfId="23033" priority="10" operator="equal">
      <formula>0</formula>
    </cfRule>
  </conditionalFormatting>
  <conditionalFormatting sqref="A12:H59">
    <cfRule type="cellIs" dxfId="23032" priority="9" stopIfTrue="1" operator="equal">
      <formula>0</formula>
    </cfRule>
  </conditionalFormatting>
  <conditionalFormatting sqref="A19:H21">
    <cfRule type="cellIs" dxfId="23031" priority="8" stopIfTrue="1" operator="equal">
      <formula>0</formula>
    </cfRule>
  </conditionalFormatting>
  <conditionalFormatting sqref="A19:H21">
    <cfRule type="cellIs" dxfId="23030" priority="7" stopIfTrue="1" operator="equal">
      <formula>0</formula>
    </cfRule>
  </conditionalFormatting>
  <conditionalFormatting sqref="A25:H27">
    <cfRule type="cellIs" dxfId="23029" priority="6" stopIfTrue="1" operator="equal">
      <formula>0</formula>
    </cfRule>
  </conditionalFormatting>
  <conditionalFormatting sqref="A36:H38">
    <cfRule type="cellIs" dxfId="23028" priority="5" stopIfTrue="1" operator="equal">
      <formula>0</formula>
    </cfRule>
  </conditionalFormatting>
  <conditionalFormatting sqref="A44:H46">
    <cfRule type="cellIs" dxfId="23027" priority="4" stopIfTrue="1" operator="equal">
      <formula>0</formula>
    </cfRule>
  </conditionalFormatting>
  <conditionalFormatting sqref="A44:H46">
    <cfRule type="cellIs" dxfId="23026" priority="3" stopIfTrue="1" operator="equal">
      <formula>0</formula>
    </cfRule>
  </conditionalFormatting>
  <conditionalFormatting sqref="A54:H56">
    <cfRule type="cellIs" dxfId="23025" priority="2" stopIfTrue="1" operator="equal">
      <formula>0</formula>
    </cfRule>
  </conditionalFormatting>
  <conditionalFormatting sqref="A12:H62">
    <cfRule type="expression" dxfId="23024" priority="1" stopIfTrue="1">
      <formula>$IT13&lt;$IS$2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FF"/>
  </sheetPr>
  <dimension ref="A1:IB299"/>
  <sheetViews>
    <sheetView topLeftCell="A2" zoomScale="80" zoomScaleNormal="80" workbookViewId="0">
      <pane xSplit="11" ySplit="6" topLeftCell="L11" activePane="bottomRight" state="frozen"/>
      <selection activeCell="A2" sqref="A2"/>
      <selection pane="topRight" activeCell="L2" sqref="L2"/>
      <selection pane="bottomLeft" activeCell="A8" sqref="A8"/>
      <selection pane="bottomRight" activeCell="I35" sqref="I35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5" width="7.7109375" style="3" customWidth="1"/>
    <col min="6" max="6" width="8.7109375" style="3" customWidth="1"/>
    <col min="7" max="7" width="10.42578125" style="3" customWidth="1"/>
    <col min="8" max="8" width="15.140625" style="3" hidden="1" customWidth="1"/>
    <col min="9" max="9" width="15.140625" style="3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147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145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75</v>
      </c>
      <c r="B6" s="159"/>
      <c r="C6" s="40"/>
      <c r="D6" s="43" t="str">
        <f>х!A8</f>
        <v>08.01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88" t="s">
        <v>66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hidden="1" customHeight="1" x14ac:dyDescent="0.25">
      <c r="A13" s="103">
        <v>0</v>
      </c>
      <c r="B13" s="104">
        <v>0</v>
      </c>
      <c r="C13" s="105">
        <v>0</v>
      </c>
      <c r="D13" s="106">
        <v>0</v>
      </c>
      <c r="E13" s="106">
        <v>0</v>
      </c>
      <c r="F13" s="106">
        <v>0</v>
      </c>
      <c r="G13" s="106">
        <v>0</v>
      </c>
      <c r="H13" s="107">
        <v>0</v>
      </c>
      <c r="I13" s="25">
        <f t="shared" ref="I13:I18" si="1">H13</f>
        <v>0</v>
      </c>
      <c r="J13" s="11"/>
      <c r="K13" s="37">
        <f t="shared" ref="K13:K57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36" x14ac:dyDescent="0.25">
      <c r="A14" s="103" t="s">
        <v>405</v>
      </c>
      <c r="B14" s="104" t="s">
        <v>374</v>
      </c>
      <c r="C14" s="105" t="s">
        <v>375</v>
      </c>
      <c r="D14" s="106">
        <v>14.9</v>
      </c>
      <c r="E14" s="106">
        <v>16.8</v>
      </c>
      <c r="F14" s="106">
        <v>43</v>
      </c>
      <c r="G14" s="106">
        <v>388</v>
      </c>
      <c r="H14" s="107">
        <v>8.8583999999999996</v>
      </c>
      <c r="I14" s="150">
        <v>18</v>
      </c>
      <c r="J14" s="11"/>
      <c r="K14" s="37" t="str">
        <f t="shared" si="2"/>
        <v>Макаронные изделия с сыром и маслом</v>
      </c>
      <c r="M14" s="24">
        <f t="shared" si="3"/>
        <v>14.9</v>
      </c>
      <c r="N14" s="24">
        <f t="shared" si="0"/>
        <v>16.8</v>
      </c>
      <c r="O14" s="24">
        <f t="shared" si="0"/>
        <v>43</v>
      </c>
      <c r="P14" s="24">
        <f t="shared" si="0"/>
        <v>388</v>
      </c>
      <c r="IA14" s="12"/>
      <c r="IB14" s="6">
        <f>[1]основа!AM10</f>
        <v>42551</v>
      </c>
    </row>
    <row r="15" spans="1:236" ht="15" customHeight="1" x14ac:dyDescent="0.25">
      <c r="A15" s="103" t="s">
        <v>186</v>
      </c>
      <c r="B15" s="104" t="s">
        <v>197</v>
      </c>
      <c r="C15" s="105" t="s">
        <v>205</v>
      </c>
      <c r="D15" s="106">
        <v>3.6</v>
      </c>
      <c r="E15" s="106">
        <v>3.3</v>
      </c>
      <c r="F15" s="106">
        <v>13.7</v>
      </c>
      <c r="G15" s="106">
        <v>98</v>
      </c>
      <c r="H15" s="107">
        <v>6.3369999999999997</v>
      </c>
      <c r="I15" s="150">
        <v>9</v>
      </c>
      <c r="J15" s="11"/>
      <c r="K15" s="37" t="str">
        <f t="shared" si="2"/>
        <v>Какао с молоком</v>
      </c>
      <c r="M15" s="24">
        <f t="shared" si="3"/>
        <v>3.6</v>
      </c>
      <c r="N15" s="24">
        <f t="shared" si="0"/>
        <v>3.3</v>
      </c>
      <c r="O15" s="24">
        <f t="shared" si="0"/>
        <v>13.7</v>
      </c>
      <c r="P15" s="24">
        <f t="shared" si="0"/>
        <v>98</v>
      </c>
      <c r="IA15" s="12"/>
      <c r="IB15" s="6">
        <f>[1]основа!AM11</f>
        <v>42551</v>
      </c>
    </row>
    <row r="16" spans="1:236" ht="15" customHeight="1" x14ac:dyDescent="0.25">
      <c r="A16" s="103" t="s">
        <v>74</v>
      </c>
      <c r="B16" s="104" t="s">
        <v>226</v>
      </c>
      <c r="C16" s="105">
        <v>0</v>
      </c>
      <c r="D16" s="106">
        <v>3.5</v>
      </c>
      <c r="E16" s="106">
        <v>1.5</v>
      </c>
      <c r="F16" s="106">
        <v>24.9</v>
      </c>
      <c r="G16" s="106">
        <v>131</v>
      </c>
      <c r="H16" s="107">
        <v>1.1000000000000001</v>
      </c>
      <c r="I16" s="150">
        <v>1.5</v>
      </c>
      <c r="J16" s="11"/>
      <c r="K16" s="37" t="str">
        <f t="shared" si="2"/>
        <v>Хлеб пшеничный</v>
      </c>
      <c r="M16" s="24">
        <f t="shared" si="3"/>
        <v>3.5</v>
      </c>
      <c r="N16" s="24">
        <f t="shared" si="0"/>
        <v>1.5</v>
      </c>
      <c r="O16" s="24">
        <f t="shared" si="0"/>
        <v>24.9</v>
      </c>
      <c r="P16" s="24">
        <f t="shared" si="0"/>
        <v>131</v>
      </c>
      <c r="IA16" s="12"/>
      <c r="IB16" s="6">
        <f>[1]основа!AM12</f>
        <v>42551</v>
      </c>
    </row>
    <row r="17" spans="1:236" ht="15" hidden="1" customHeight="1" x14ac:dyDescent="0.25">
      <c r="A17" s="103">
        <v>0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5">
      <c r="A18" s="103">
        <v>0</v>
      </c>
      <c r="B18" s="104">
        <v>0</v>
      </c>
      <c r="C18" s="105">
        <v>0</v>
      </c>
      <c r="D18" s="106">
        <v>0</v>
      </c>
      <c r="E18" s="106">
        <v>0</v>
      </c>
      <c r="F18" s="106">
        <v>0</v>
      </c>
      <c r="G18" s="106">
        <v>0</v>
      </c>
      <c r="H18" s="107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08" t="s">
        <v>11</v>
      </c>
      <c r="B19" s="109"/>
      <c r="C19" s="110"/>
      <c r="D19" s="111">
        <f>SUBTOTAL(9,D12:D18)</f>
        <v>22</v>
      </c>
      <c r="E19" s="111">
        <f t="shared" ref="E19:G19" si="4">SUBTOTAL(9,E12:E18)</f>
        <v>21.6</v>
      </c>
      <c r="F19" s="111">
        <f t="shared" si="4"/>
        <v>81.599999999999994</v>
      </c>
      <c r="G19" s="111">
        <f t="shared" si="4"/>
        <v>617</v>
      </c>
      <c r="H19" s="112">
        <v>16.295400000000001</v>
      </c>
      <c r="I19" s="151">
        <f>I18+I17+I16+I15+I14+I13+I12</f>
        <v>28.5</v>
      </c>
      <c r="J19" s="11"/>
      <c r="K19" s="38">
        <f>х!E12</f>
        <v>1</v>
      </c>
      <c r="M19" s="28">
        <f>SUM(M12:M18)</f>
        <v>22</v>
      </c>
      <c r="N19" s="28">
        <f t="shared" ref="N19:P19" si="5">SUM(N12:N18)</f>
        <v>21.6</v>
      </c>
      <c r="O19" s="28">
        <f t="shared" si="5"/>
        <v>81.599999999999994</v>
      </c>
      <c r="P19" s="28">
        <f t="shared" si="5"/>
        <v>617</v>
      </c>
      <c r="IA19" s="12"/>
      <c r="IB19" s="6">
        <f>[1]основа!AM15</f>
        <v>42551</v>
      </c>
    </row>
    <row r="20" spans="1:236" ht="15" customHeight="1" x14ac:dyDescent="0.2">
      <c r="A20" s="108"/>
      <c r="B20" s="109"/>
      <c r="C20" s="110"/>
      <c r="D20" s="111"/>
      <c r="E20" s="111"/>
      <c r="F20" s="111"/>
      <c r="G20" s="111"/>
      <c r="H20" s="112"/>
      <c r="I20" s="151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08" t="s">
        <v>12</v>
      </c>
      <c r="B21" s="109"/>
      <c r="C21" s="110"/>
      <c r="D21" s="111"/>
      <c r="E21" s="111"/>
      <c r="F21" s="111"/>
      <c r="G21" s="111"/>
      <c r="H21" s="112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6">E22</f>
        <v>0</v>
      </c>
      <c r="O22" s="24">
        <f t="shared" si="6"/>
        <v>0</v>
      </c>
      <c r="P22" s="24">
        <f t="shared" si="6"/>
        <v>0</v>
      </c>
      <c r="IA22" s="12"/>
      <c r="IB22" s="6">
        <f>[1]основа!AM18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ref="I23:I24" si="7">H23</f>
        <v>0</v>
      </c>
      <c r="J23" s="11"/>
      <c r="K23" s="37">
        <f t="shared" si="2"/>
        <v>0</v>
      </c>
      <c r="M23" s="24">
        <f t="shared" ref="M23:M24" si="8">D23</f>
        <v>0</v>
      </c>
      <c r="N23" s="24">
        <f t="shared" si="6"/>
        <v>0</v>
      </c>
      <c r="O23" s="24">
        <f t="shared" si="6"/>
        <v>0</v>
      </c>
      <c r="P23" s="24">
        <f t="shared" si="6"/>
        <v>0</v>
      </c>
      <c r="IA23" s="12"/>
      <c r="IB23" s="6">
        <f>[1]основа!AM19</f>
        <v>42551</v>
      </c>
    </row>
    <row r="24" spans="1:236" ht="15" hidden="1" customHeight="1" x14ac:dyDescent="0.25">
      <c r="A24" s="103">
        <v>0</v>
      </c>
      <c r="B24" s="104">
        <v>0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  <c r="H24" s="107">
        <v>0</v>
      </c>
      <c r="I24" s="25">
        <f t="shared" si="7"/>
        <v>0</v>
      </c>
      <c r="J24" s="11"/>
      <c r="K24" s="37">
        <f t="shared" si="2"/>
        <v>0</v>
      </c>
      <c r="M24" s="24">
        <f t="shared" si="8"/>
        <v>0</v>
      </c>
      <c r="N24" s="24">
        <f t="shared" si="6"/>
        <v>0</v>
      </c>
      <c r="O24" s="24">
        <f t="shared" si="6"/>
        <v>0</v>
      </c>
      <c r="P24" s="24">
        <f t="shared" si="6"/>
        <v>0</v>
      </c>
      <c r="IA24" s="12"/>
      <c r="IB24" s="6">
        <f>[1]основа!AM20</f>
        <v>42551</v>
      </c>
    </row>
    <row r="25" spans="1:236" ht="15" hidden="1" customHeight="1" x14ac:dyDescent="0.2">
      <c r="A25" s="108" t="s">
        <v>13</v>
      </c>
      <c r="B25" s="109"/>
      <c r="C25" s="110"/>
      <c r="D25" s="111">
        <v>0</v>
      </c>
      <c r="E25" s="111">
        <v>0</v>
      </c>
      <c r="F25" s="111">
        <v>0</v>
      </c>
      <c r="G25" s="111">
        <v>0</v>
      </c>
      <c r="H25" s="112"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9">SUM(N22:N24)</f>
        <v>0</v>
      </c>
      <c r="O25" s="28">
        <f t="shared" si="9"/>
        <v>0</v>
      </c>
      <c r="P25" s="28">
        <f t="shared" si="9"/>
        <v>0</v>
      </c>
      <c r="IA25" s="12"/>
      <c r="IB25" s="6">
        <f>[1]основа!AM21</f>
        <v>42551</v>
      </c>
    </row>
    <row r="26" spans="1:236" ht="15" hidden="1" customHeight="1" x14ac:dyDescent="0.2">
      <c r="A26" s="108"/>
      <c r="B26" s="109"/>
      <c r="C26" s="110"/>
      <c r="D26" s="111"/>
      <c r="E26" s="111"/>
      <c r="F26" s="111"/>
      <c r="G26" s="111"/>
      <c r="H26" s="112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08" t="s">
        <v>14</v>
      </c>
      <c r="B27" s="109"/>
      <c r="C27" s="110"/>
      <c r="D27" s="113"/>
      <c r="E27" s="113"/>
      <c r="F27" s="113"/>
      <c r="G27" s="113"/>
      <c r="H27" s="114"/>
      <c r="I27" s="152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hidden="1" customHeight="1" x14ac:dyDescent="0.25">
      <c r="A28" s="103">
        <v>0</v>
      </c>
      <c r="B28" s="104">
        <v>0</v>
      </c>
      <c r="C28" s="105">
        <v>0</v>
      </c>
      <c r="D28" s="106">
        <v>0</v>
      </c>
      <c r="E28" s="106">
        <v>0</v>
      </c>
      <c r="F28" s="106">
        <v>0</v>
      </c>
      <c r="G28" s="106">
        <v>0</v>
      </c>
      <c r="H28" s="107">
        <v>0</v>
      </c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3" si="10">E28</f>
        <v>0</v>
      </c>
      <c r="O28" s="24">
        <f t="shared" si="10"/>
        <v>0</v>
      </c>
      <c r="P28" s="24">
        <f t="shared" si="10"/>
        <v>0</v>
      </c>
      <c r="IA28" s="12"/>
      <c r="IB28" s="6">
        <f>[1]основа!AM24</f>
        <v>42551</v>
      </c>
    </row>
    <row r="29" spans="1:236" ht="15" hidden="1" customHeight="1" x14ac:dyDescent="0.25">
      <c r="A29" s="103">
        <v>0</v>
      </c>
      <c r="B29" s="104">
        <v>0</v>
      </c>
      <c r="C29" s="105">
        <v>0</v>
      </c>
      <c r="D29" s="106">
        <v>0</v>
      </c>
      <c r="E29" s="106">
        <v>0</v>
      </c>
      <c r="F29" s="106">
        <v>0</v>
      </c>
      <c r="G29" s="106">
        <v>0</v>
      </c>
      <c r="H29" s="107">
        <v>0</v>
      </c>
      <c r="I29" s="25">
        <f t="shared" ref="I29:I33" si="11">H29</f>
        <v>0</v>
      </c>
      <c r="J29" s="11"/>
      <c r="K29" s="37">
        <f t="shared" si="2"/>
        <v>0</v>
      </c>
      <c r="M29" s="24">
        <f t="shared" ref="M29:M33" si="12">D29</f>
        <v>0</v>
      </c>
      <c r="N29" s="24">
        <f t="shared" si="10"/>
        <v>0</v>
      </c>
      <c r="O29" s="24">
        <f t="shared" si="10"/>
        <v>0</v>
      </c>
      <c r="P29" s="24">
        <f t="shared" si="10"/>
        <v>0</v>
      </c>
      <c r="IA29" s="12"/>
      <c r="IB29" s="6">
        <f>[1]основа!AM25</f>
        <v>42551</v>
      </c>
    </row>
    <row r="30" spans="1:236" ht="15" customHeight="1" x14ac:dyDescent="0.25">
      <c r="A30" s="103" t="s">
        <v>377</v>
      </c>
      <c r="B30" s="104">
        <v>250</v>
      </c>
      <c r="C30" s="105" t="s">
        <v>376</v>
      </c>
      <c r="D30" s="106">
        <v>8.6999999999999993</v>
      </c>
      <c r="E30" s="106">
        <v>4.0999999999999996</v>
      </c>
      <c r="F30" s="106">
        <v>5.6</v>
      </c>
      <c r="G30" s="106">
        <v>126.5</v>
      </c>
      <c r="H30" s="107">
        <v>3.6474000000000002</v>
      </c>
      <c r="I30" s="150">
        <v>38</v>
      </c>
      <c r="J30" s="11"/>
      <c r="K30" s="37" t="str">
        <f t="shared" si="2"/>
        <v>Бигус "Школьный"</v>
      </c>
      <c r="M30" s="24">
        <f t="shared" si="12"/>
        <v>8.6999999999999993</v>
      </c>
      <c r="N30" s="24">
        <f t="shared" si="10"/>
        <v>4.0999999999999996</v>
      </c>
      <c r="O30" s="24">
        <f t="shared" si="10"/>
        <v>5.6</v>
      </c>
      <c r="P30" s="24">
        <f t="shared" si="10"/>
        <v>126.5</v>
      </c>
      <c r="IA30" s="12"/>
      <c r="IB30" s="6">
        <f>[1]основа!AM27</f>
        <v>42551</v>
      </c>
    </row>
    <row r="31" spans="1:236" ht="15" customHeight="1" x14ac:dyDescent="0.25">
      <c r="A31" s="103" t="s">
        <v>348</v>
      </c>
      <c r="B31" s="104">
        <v>200</v>
      </c>
      <c r="C31" s="105" t="s">
        <v>258</v>
      </c>
      <c r="D31" s="106">
        <v>0.1</v>
      </c>
      <c r="E31" s="106">
        <v>0</v>
      </c>
      <c r="F31" s="106">
        <v>9.1</v>
      </c>
      <c r="G31" s="106">
        <v>35</v>
      </c>
      <c r="H31" s="107">
        <v>0.91200000000000003</v>
      </c>
      <c r="I31" s="150">
        <v>3.5</v>
      </c>
      <c r="J31" s="11"/>
      <c r="K31" s="37" t="str">
        <f t="shared" si="2"/>
        <v xml:space="preserve">Чай с сахаром </v>
      </c>
      <c r="M31" s="24">
        <f t="shared" si="12"/>
        <v>0.1</v>
      </c>
      <c r="N31" s="24">
        <f t="shared" si="10"/>
        <v>0</v>
      </c>
      <c r="O31" s="24">
        <f t="shared" si="10"/>
        <v>9.1</v>
      </c>
      <c r="P31" s="24">
        <f t="shared" si="10"/>
        <v>35</v>
      </c>
      <c r="IA31" s="12"/>
      <c r="IB31" s="6">
        <f>[1]основа!AM28</f>
        <v>42551</v>
      </c>
    </row>
    <row r="32" spans="1:236" ht="15" customHeight="1" x14ac:dyDescent="0.25">
      <c r="A32" s="103" t="s">
        <v>74</v>
      </c>
      <c r="B32" s="104" t="s">
        <v>198</v>
      </c>
      <c r="C32" s="105">
        <v>0</v>
      </c>
      <c r="D32" s="106">
        <v>3.5</v>
      </c>
      <c r="E32" s="106">
        <v>1.5</v>
      </c>
      <c r="F32" s="106">
        <v>24.9</v>
      </c>
      <c r="G32" s="106">
        <v>131</v>
      </c>
      <c r="H32" s="107">
        <v>2.2000000000000002</v>
      </c>
      <c r="I32" s="150">
        <v>3</v>
      </c>
      <c r="J32" s="11"/>
      <c r="K32" s="37" t="str">
        <f t="shared" si="2"/>
        <v>Хлеб пшеничный</v>
      </c>
      <c r="M32" s="24">
        <f t="shared" si="12"/>
        <v>3.5</v>
      </c>
      <c r="N32" s="24">
        <f t="shared" si="10"/>
        <v>1.5</v>
      </c>
      <c r="O32" s="24">
        <f t="shared" si="10"/>
        <v>24.9</v>
      </c>
      <c r="P32" s="24">
        <f t="shared" si="10"/>
        <v>131</v>
      </c>
      <c r="IA32" s="12"/>
      <c r="IB32" s="6">
        <f>[1]основа!AM29</f>
        <v>42551</v>
      </c>
    </row>
    <row r="33" spans="1:236" ht="15" hidden="1" customHeight="1" x14ac:dyDescent="0.25">
      <c r="A33" s="103">
        <v>0</v>
      </c>
      <c r="B33" s="104">
        <v>0</v>
      </c>
      <c r="C33" s="105">
        <v>0</v>
      </c>
      <c r="D33" s="106">
        <v>0</v>
      </c>
      <c r="E33" s="106">
        <v>0</v>
      </c>
      <c r="F33" s="106">
        <v>0</v>
      </c>
      <c r="G33" s="106">
        <v>0</v>
      </c>
      <c r="H33" s="107">
        <v>0</v>
      </c>
      <c r="I33" s="25">
        <f t="shared" si="11"/>
        <v>0</v>
      </c>
      <c r="J33" s="11"/>
      <c r="K33" s="37">
        <f t="shared" si="2"/>
        <v>0</v>
      </c>
      <c r="M33" s="24">
        <f t="shared" si="12"/>
        <v>0</v>
      </c>
      <c r="N33" s="24">
        <f t="shared" si="10"/>
        <v>0</v>
      </c>
      <c r="O33" s="24">
        <f t="shared" si="10"/>
        <v>0</v>
      </c>
      <c r="P33" s="24">
        <f t="shared" si="10"/>
        <v>0</v>
      </c>
      <c r="IA33" s="12"/>
      <c r="IB33" s="6">
        <f>[1]основа!AM30</f>
        <v>42551</v>
      </c>
    </row>
    <row r="34" spans="1:236" ht="18.75" customHeight="1" x14ac:dyDescent="0.2">
      <c r="A34" s="108" t="s">
        <v>15</v>
      </c>
      <c r="B34" s="109"/>
      <c r="C34" s="110"/>
      <c r="D34" s="111">
        <f>SUBTOTAL(9,D28:D33)</f>
        <v>12.299999999999999</v>
      </c>
      <c r="E34" s="111">
        <f>SUBTOTAL(9,E28:E33)</f>
        <v>5.6</v>
      </c>
      <c r="F34" s="111">
        <f>SUBTOTAL(9,F28:F33)</f>
        <v>39.599999999999994</v>
      </c>
      <c r="G34" s="111">
        <f>SUBTOTAL(9,G28:G33)</f>
        <v>292.5</v>
      </c>
      <c r="H34" s="112">
        <v>28.945829787234047</v>
      </c>
      <c r="I34" s="155">
        <f>SUBTOTAL(9,I28:I33)</f>
        <v>44.5</v>
      </c>
      <c r="J34" s="11"/>
      <c r="K34" s="38">
        <f>х!E29</f>
        <v>1</v>
      </c>
      <c r="M34" s="28">
        <f>SUM(M28:M33)</f>
        <v>12.299999999999999</v>
      </c>
      <c r="N34" s="28">
        <f>SUM(N28:N33)</f>
        <v>5.6</v>
      </c>
      <c r="O34" s="28">
        <f>SUM(O28:O33)</f>
        <v>39.599999999999994</v>
      </c>
      <c r="P34" s="28">
        <f>SUM(P28:P33)</f>
        <v>292.5</v>
      </c>
      <c r="IA34" s="12"/>
      <c r="IB34" s="6">
        <f>[1]основа!AM32</f>
        <v>42551</v>
      </c>
    </row>
    <row r="35" spans="1:236" ht="15" customHeight="1" x14ac:dyDescent="0.2">
      <c r="A35" s="108"/>
      <c r="B35" s="109"/>
      <c r="C35" s="110"/>
      <c r="D35" s="111"/>
      <c r="E35" s="111"/>
      <c r="F35" s="111"/>
      <c r="G35" s="111"/>
      <c r="H35" s="112"/>
      <c r="I35" s="155"/>
      <c r="J35" s="11"/>
      <c r="K35" s="38">
        <f>х!E30</f>
        <v>1</v>
      </c>
      <c r="M35" s="28"/>
      <c r="N35" s="28"/>
      <c r="O35" s="28"/>
      <c r="P35" s="28"/>
      <c r="IA35" s="12"/>
      <c r="IB35" s="6">
        <f>[1]основа!AM33</f>
        <v>42551</v>
      </c>
    </row>
    <row r="36" spans="1:236" ht="15" hidden="1" customHeight="1" x14ac:dyDescent="0.2">
      <c r="A36" s="108" t="s">
        <v>16</v>
      </c>
      <c r="B36" s="109"/>
      <c r="C36" s="110"/>
      <c r="D36" s="113"/>
      <c r="E36" s="113"/>
      <c r="F36" s="113"/>
      <c r="G36" s="113"/>
      <c r="H36" s="114"/>
      <c r="I36" s="31"/>
      <c r="J36" s="11"/>
      <c r="K36" s="38">
        <f>х!E31</f>
        <v>0</v>
      </c>
      <c r="M36" s="30"/>
      <c r="N36" s="30"/>
      <c r="O36" s="30"/>
      <c r="P36" s="30"/>
      <c r="IA36" s="12"/>
      <c r="IB36" s="6">
        <f>[1]основа!AM34</f>
        <v>42551</v>
      </c>
    </row>
    <row r="37" spans="1:236" ht="15" hidden="1" customHeight="1" x14ac:dyDescent="0.25">
      <c r="A37" s="103">
        <v>0</v>
      </c>
      <c r="B37" s="104">
        <v>0</v>
      </c>
      <c r="C37" s="105">
        <v>0</v>
      </c>
      <c r="D37" s="106">
        <v>0</v>
      </c>
      <c r="E37" s="106">
        <v>0</v>
      </c>
      <c r="F37" s="106">
        <v>0</v>
      </c>
      <c r="G37" s="106">
        <v>0</v>
      </c>
      <c r="H37" s="107">
        <v>0</v>
      </c>
      <c r="I37" s="25">
        <f>H37</f>
        <v>0</v>
      </c>
      <c r="J37" s="11"/>
      <c r="K37" s="37">
        <f t="shared" si="2"/>
        <v>0</v>
      </c>
      <c r="M37" s="24">
        <f>D37</f>
        <v>0</v>
      </c>
      <c r="N37" s="24">
        <f t="shared" ref="N37:P41" si="13">E37</f>
        <v>0</v>
      </c>
      <c r="O37" s="24">
        <f t="shared" si="13"/>
        <v>0</v>
      </c>
      <c r="P37" s="24">
        <f t="shared" si="13"/>
        <v>0</v>
      </c>
      <c r="IA37" s="12"/>
      <c r="IB37" s="6">
        <f>[1]основа!AM35</f>
        <v>42551</v>
      </c>
    </row>
    <row r="38" spans="1:236" ht="15" hidden="1" customHeight="1" x14ac:dyDescent="0.25">
      <c r="A38" s="103">
        <v>0</v>
      </c>
      <c r="B38" s="104">
        <v>0</v>
      </c>
      <c r="C38" s="105">
        <v>0</v>
      </c>
      <c r="D38" s="106">
        <v>0</v>
      </c>
      <c r="E38" s="106">
        <v>0</v>
      </c>
      <c r="F38" s="106">
        <v>0</v>
      </c>
      <c r="G38" s="106">
        <v>0</v>
      </c>
      <c r="H38" s="107">
        <v>0</v>
      </c>
      <c r="I38" s="25">
        <f t="shared" ref="I38:I41" si="14">H38</f>
        <v>0</v>
      </c>
      <c r="J38" s="11"/>
      <c r="K38" s="37">
        <f t="shared" si="2"/>
        <v>0</v>
      </c>
      <c r="M38" s="24">
        <f t="shared" ref="M38:M41" si="15">D38</f>
        <v>0</v>
      </c>
      <c r="N38" s="24">
        <f t="shared" si="13"/>
        <v>0</v>
      </c>
      <c r="O38" s="24">
        <f t="shared" si="13"/>
        <v>0</v>
      </c>
      <c r="P38" s="24">
        <f t="shared" si="13"/>
        <v>0</v>
      </c>
      <c r="IA38" s="12"/>
      <c r="IB38" s="6">
        <f>[1]основа!AM36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 t="shared" si="14"/>
        <v>0</v>
      </c>
      <c r="J39" s="11"/>
      <c r="K39" s="37">
        <f t="shared" si="2"/>
        <v>0</v>
      </c>
      <c r="M39" s="24">
        <f t="shared" si="15"/>
        <v>0</v>
      </c>
      <c r="N39" s="24">
        <f t="shared" si="13"/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[1]основа!AM37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si="14"/>
        <v>0</v>
      </c>
      <c r="J40" s="11"/>
      <c r="K40" s="37">
        <f t="shared" si="2"/>
        <v>0</v>
      </c>
      <c r="M40" s="24">
        <f t="shared" si="15"/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[1]основа!AM38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[1]основа!AM39</f>
        <v>42551</v>
      </c>
    </row>
    <row r="42" spans="1:236" ht="15" hidden="1" customHeight="1" x14ac:dyDescent="0.2">
      <c r="A42" s="108" t="s">
        <v>17</v>
      </c>
      <c r="B42" s="109"/>
      <c r="C42" s="110"/>
      <c r="D42" s="111">
        <v>0</v>
      </c>
      <c r="E42" s="111">
        <v>0</v>
      </c>
      <c r="F42" s="111">
        <v>0</v>
      </c>
      <c r="G42" s="111">
        <v>0</v>
      </c>
      <c r="H42" s="112">
        <v>0</v>
      </c>
      <c r="I42" s="29">
        <f>I41+I40+I39+I38+I37</f>
        <v>0</v>
      </c>
      <c r="J42" s="11"/>
      <c r="K42" s="38">
        <f>х!E37</f>
        <v>0</v>
      </c>
      <c r="M42" s="28">
        <f>SUM(M37:M41)</f>
        <v>0</v>
      </c>
      <c r="N42" s="28">
        <f t="shared" ref="N42:P42" si="16">SUM(N37:N41)</f>
        <v>0</v>
      </c>
      <c r="O42" s="28">
        <f t="shared" si="16"/>
        <v>0</v>
      </c>
      <c r="P42" s="28">
        <f t="shared" si="16"/>
        <v>0</v>
      </c>
      <c r="IA42" s="12"/>
      <c r="IB42" s="6">
        <f>[1]основа!AM40</f>
        <v>42551</v>
      </c>
    </row>
    <row r="43" spans="1:236" ht="15" hidden="1" customHeight="1" x14ac:dyDescent="0.2">
      <c r="A43" s="108"/>
      <c r="B43" s="109"/>
      <c r="C43" s="110"/>
      <c r="D43" s="111"/>
      <c r="E43" s="111"/>
      <c r="F43" s="111"/>
      <c r="G43" s="111"/>
      <c r="H43" s="112"/>
      <c r="I43" s="29"/>
      <c r="J43" s="11"/>
      <c r="K43" s="38">
        <f>х!E38</f>
        <v>0</v>
      </c>
      <c r="M43" s="28"/>
      <c r="N43" s="28"/>
      <c r="O43" s="28"/>
      <c r="P43" s="28"/>
      <c r="IA43" s="12"/>
      <c r="IB43" s="6">
        <f>[1]основа!AM41</f>
        <v>42551</v>
      </c>
    </row>
    <row r="44" spans="1:236" ht="15" hidden="1" customHeight="1" x14ac:dyDescent="0.2">
      <c r="A44" s="108" t="s">
        <v>18</v>
      </c>
      <c r="B44" s="109"/>
      <c r="C44" s="110"/>
      <c r="D44" s="113"/>
      <c r="E44" s="113"/>
      <c r="F44" s="113"/>
      <c r="G44" s="113"/>
      <c r="H44" s="114"/>
      <c r="I44" s="31"/>
      <c r="J44" s="11"/>
      <c r="K44" s="38">
        <f>х!E39</f>
        <v>0</v>
      </c>
      <c r="M44" s="30"/>
      <c r="N44" s="30"/>
      <c r="O44" s="30"/>
      <c r="P44" s="30"/>
      <c r="IA44" s="12"/>
      <c r="IB44" s="6">
        <f>[1]основа!AM42</f>
        <v>42551</v>
      </c>
    </row>
    <row r="45" spans="1:236" ht="15" hidden="1" customHeight="1" x14ac:dyDescent="0.25">
      <c r="A45" s="103">
        <v>0</v>
      </c>
      <c r="B45" s="104">
        <v>0</v>
      </c>
      <c r="C45" s="105">
        <v>0</v>
      </c>
      <c r="D45" s="106">
        <v>0</v>
      </c>
      <c r="E45" s="106">
        <v>0</v>
      </c>
      <c r="F45" s="106">
        <v>0</v>
      </c>
      <c r="G45" s="106">
        <v>0</v>
      </c>
      <c r="H45" s="107">
        <v>0</v>
      </c>
      <c r="I45" s="25">
        <f>H45</f>
        <v>0</v>
      </c>
      <c r="J45" s="11"/>
      <c r="K45" s="37">
        <f t="shared" si="2"/>
        <v>0</v>
      </c>
      <c r="M45" s="24">
        <f>D45</f>
        <v>0</v>
      </c>
      <c r="N45" s="24">
        <f t="shared" ref="N45:P51" si="17">E45</f>
        <v>0</v>
      </c>
      <c r="O45" s="24">
        <f t="shared" si="17"/>
        <v>0</v>
      </c>
      <c r="P45" s="24">
        <f t="shared" si="17"/>
        <v>0</v>
      </c>
      <c r="IA45" s="12"/>
      <c r="IB45" s="6">
        <f>[1]основа!AM43</f>
        <v>42551</v>
      </c>
    </row>
    <row r="46" spans="1:236" ht="15" hidden="1" customHeight="1" x14ac:dyDescent="0.25">
      <c r="A46" s="103">
        <v>0</v>
      </c>
      <c r="B46" s="104">
        <v>0</v>
      </c>
      <c r="C46" s="105">
        <v>0</v>
      </c>
      <c r="D46" s="106">
        <v>0</v>
      </c>
      <c r="E46" s="106">
        <v>0</v>
      </c>
      <c r="F46" s="106">
        <v>0</v>
      </c>
      <c r="G46" s="106">
        <v>0</v>
      </c>
      <c r="H46" s="107">
        <v>0</v>
      </c>
      <c r="I46" s="25">
        <f t="shared" ref="I46:I51" si="18">H46</f>
        <v>0</v>
      </c>
      <c r="J46" s="11"/>
      <c r="K46" s="37">
        <f t="shared" si="2"/>
        <v>0</v>
      </c>
      <c r="M46" s="24">
        <f t="shared" ref="M46:M51" si="19">D46</f>
        <v>0</v>
      </c>
      <c r="N46" s="24">
        <f t="shared" si="17"/>
        <v>0</v>
      </c>
      <c r="O46" s="24">
        <f t="shared" si="17"/>
        <v>0</v>
      </c>
      <c r="P46" s="24">
        <f t="shared" si="17"/>
        <v>0</v>
      </c>
      <c r="IA46" s="12"/>
      <c r="IB46" s="6">
        <f>[1]основа!AM44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 t="shared" si="18"/>
        <v>0</v>
      </c>
      <c r="J47" s="11"/>
      <c r="K47" s="37">
        <f t="shared" si="2"/>
        <v>0</v>
      </c>
      <c r="M47" s="24">
        <f t="shared" si="19"/>
        <v>0</v>
      </c>
      <c r="N47" s="24">
        <f t="shared" si="17"/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[1]основа!AM45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si="18"/>
        <v>0</v>
      </c>
      <c r="J48" s="11"/>
      <c r="K48" s="37">
        <f t="shared" si="2"/>
        <v>0</v>
      </c>
      <c r="M48" s="24">
        <f t="shared" si="19"/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[1]основа!AM46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[1]основа!AM47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[1]основа!AM48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[1]основа!AM49</f>
        <v>42551</v>
      </c>
    </row>
    <row r="52" spans="1:236" ht="15" hidden="1" customHeight="1" x14ac:dyDescent="0.2">
      <c r="A52" s="108" t="s">
        <v>19</v>
      </c>
      <c r="B52" s="109"/>
      <c r="C52" s="110"/>
      <c r="D52" s="111">
        <v>0</v>
      </c>
      <c r="E52" s="111">
        <v>0</v>
      </c>
      <c r="F52" s="111">
        <v>0</v>
      </c>
      <c r="G52" s="111">
        <v>0</v>
      </c>
      <c r="H52" s="112">
        <v>0</v>
      </c>
      <c r="I52" s="29">
        <f>I51+I50+I49+I48+I47+I46+I45</f>
        <v>0</v>
      </c>
      <c r="J52" s="11"/>
      <c r="K52" s="38">
        <f>х!E47</f>
        <v>0</v>
      </c>
      <c r="M52" s="28">
        <f>SUM(M45:M51)</f>
        <v>0</v>
      </c>
      <c r="N52" s="28">
        <f t="shared" ref="N52:P52" si="20">SUM(N45:N51)</f>
        <v>0</v>
      </c>
      <c r="O52" s="28">
        <f t="shared" si="20"/>
        <v>0</v>
      </c>
      <c r="P52" s="28">
        <f t="shared" si="20"/>
        <v>0</v>
      </c>
      <c r="IA52" s="12"/>
      <c r="IB52" s="6">
        <f>[1]основа!AM50</f>
        <v>42551</v>
      </c>
    </row>
    <row r="53" spans="1:236" ht="15" hidden="1" customHeight="1" x14ac:dyDescent="0.2">
      <c r="A53" s="108"/>
      <c r="B53" s="109"/>
      <c r="C53" s="110"/>
      <c r="D53" s="113"/>
      <c r="E53" s="111"/>
      <c r="F53" s="113"/>
      <c r="G53" s="113"/>
      <c r="H53" s="114"/>
      <c r="I53" s="31"/>
      <c r="J53" s="11"/>
      <c r="K53" s="38">
        <f>х!E48</f>
        <v>0</v>
      </c>
      <c r="M53" s="30"/>
      <c r="N53" s="28"/>
      <c r="O53" s="30"/>
      <c r="P53" s="30"/>
      <c r="IA53" s="12"/>
      <c r="IB53" s="6">
        <f>[1]основа!AM51</f>
        <v>42551</v>
      </c>
    </row>
    <row r="54" spans="1:236" ht="15" hidden="1" customHeight="1" x14ac:dyDescent="0.2">
      <c r="A54" s="108" t="s">
        <v>20</v>
      </c>
      <c r="B54" s="109"/>
      <c r="C54" s="110"/>
      <c r="D54" s="113"/>
      <c r="E54" s="113"/>
      <c r="F54" s="113"/>
      <c r="G54" s="113"/>
      <c r="H54" s="114"/>
      <c r="I54" s="31"/>
      <c r="J54" s="11"/>
      <c r="K54" s="38">
        <f>х!E49</f>
        <v>0</v>
      </c>
      <c r="M54" s="30"/>
      <c r="N54" s="30"/>
      <c r="O54" s="30"/>
      <c r="P54" s="30"/>
      <c r="IA54" s="12"/>
      <c r="IB54" s="6">
        <f>[1]основа!AM52</f>
        <v>42551</v>
      </c>
    </row>
    <row r="55" spans="1:236" ht="15" hidden="1" customHeight="1" x14ac:dyDescent="0.25">
      <c r="A55" s="103">
        <v>0</v>
      </c>
      <c r="B55" s="104">
        <v>0</v>
      </c>
      <c r="C55" s="105">
        <v>0</v>
      </c>
      <c r="D55" s="106">
        <v>0</v>
      </c>
      <c r="E55" s="106">
        <v>0</v>
      </c>
      <c r="F55" s="106">
        <v>0</v>
      </c>
      <c r="G55" s="106">
        <v>0</v>
      </c>
      <c r="H55" s="107">
        <v>0</v>
      </c>
      <c r="I55" s="25">
        <f>H55</f>
        <v>0</v>
      </c>
      <c r="J55" s="11"/>
      <c r="K55" s="37">
        <f t="shared" si="2"/>
        <v>0</v>
      </c>
      <c r="M55" s="24">
        <f>D55</f>
        <v>0</v>
      </c>
      <c r="N55" s="24">
        <f t="shared" ref="N55:P57" si="21">E55</f>
        <v>0</v>
      </c>
      <c r="O55" s="24">
        <f t="shared" si="21"/>
        <v>0</v>
      </c>
      <c r="P55" s="24">
        <f t="shared" si="21"/>
        <v>0</v>
      </c>
      <c r="IA55" s="12"/>
      <c r="IB55" s="6">
        <f>[1]основа!AM53</f>
        <v>42551</v>
      </c>
    </row>
    <row r="56" spans="1:236" ht="15" hidden="1" customHeight="1" x14ac:dyDescent="0.25">
      <c r="A56" s="103">
        <v>0</v>
      </c>
      <c r="B56" s="104">
        <v>0</v>
      </c>
      <c r="C56" s="105">
        <v>0</v>
      </c>
      <c r="D56" s="106">
        <v>0</v>
      </c>
      <c r="E56" s="106">
        <v>0</v>
      </c>
      <c r="F56" s="106">
        <v>0</v>
      </c>
      <c r="G56" s="106">
        <v>0</v>
      </c>
      <c r="H56" s="107">
        <v>0</v>
      </c>
      <c r="I56" s="25">
        <f t="shared" ref="I56:I57" si="22">H56</f>
        <v>0</v>
      </c>
      <c r="J56" s="11"/>
      <c r="K56" s="37">
        <f t="shared" si="2"/>
        <v>0</v>
      </c>
      <c r="M56" s="24">
        <f t="shared" ref="M56:M57" si="23">D56</f>
        <v>0</v>
      </c>
      <c r="N56" s="24">
        <f t="shared" si="21"/>
        <v>0</v>
      </c>
      <c r="O56" s="24">
        <f t="shared" si="21"/>
        <v>0</v>
      </c>
      <c r="P56" s="24">
        <f t="shared" si="21"/>
        <v>0</v>
      </c>
      <c r="IA56" s="12"/>
      <c r="IB56" s="6">
        <f>[1]основа!AM54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/>
      <c r="I57" s="25">
        <f t="shared" si="22"/>
        <v>0</v>
      </c>
      <c r="J57" s="11"/>
      <c r="K57" s="37">
        <f t="shared" si="2"/>
        <v>0</v>
      </c>
      <c r="M57" s="24">
        <f t="shared" si="23"/>
        <v>0</v>
      </c>
      <c r="N57" s="24">
        <f t="shared" si="21"/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[1]основа!AM55</f>
        <v>42551</v>
      </c>
    </row>
    <row r="58" spans="1:236" ht="15" hidden="1" customHeight="1" x14ac:dyDescent="0.2">
      <c r="A58" s="108" t="s">
        <v>21</v>
      </c>
      <c r="B58" s="109"/>
      <c r="C58" s="110"/>
      <c r="D58" s="111">
        <v>0</v>
      </c>
      <c r="E58" s="111">
        <v>0</v>
      </c>
      <c r="F58" s="111">
        <v>0</v>
      </c>
      <c r="G58" s="111">
        <v>0</v>
      </c>
      <c r="H58" s="115">
        <v>0</v>
      </c>
      <c r="I58" s="32">
        <f>I55+I56+I57</f>
        <v>0</v>
      </c>
      <c r="J58" s="11"/>
      <c r="K58" s="38">
        <f>х!E53</f>
        <v>0</v>
      </c>
      <c r="M58" s="28">
        <f>SUM(M55:M57)</f>
        <v>0</v>
      </c>
      <c r="N58" s="28">
        <f t="shared" ref="N58:P58" si="24">SUM(N55:N57)</f>
        <v>0</v>
      </c>
      <c r="O58" s="28">
        <f t="shared" si="24"/>
        <v>0</v>
      </c>
      <c r="P58" s="28">
        <f t="shared" si="24"/>
        <v>0</v>
      </c>
      <c r="IA58" s="12"/>
      <c r="IB58" s="6">
        <f>[1]основа!AM56</f>
        <v>42551</v>
      </c>
    </row>
    <row r="59" spans="1:236" ht="15" hidden="1" customHeight="1" x14ac:dyDescent="0.2">
      <c r="A59" s="108"/>
      <c r="B59" s="109"/>
      <c r="C59" s="110"/>
      <c r="D59" s="116"/>
      <c r="E59" s="116"/>
      <c r="F59" s="116"/>
      <c r="G59" s="116"/>
      <c r="H59" s="117"/>
      <c r="I59" s="20"/>
      <c r="J59" s="11"/>
      <c r="K59" s="38">
        <f>х!E54</f>
        <v>0</v>
      </c>
      <c r="M59" s="19"/>
      <c r="N59" s="19"/>
      <c r="O59" s="19"/>
      <c r="P59" s="19"/>
      <c r="IA59" s="12"/>
      <c r="IB59" s="6">
        <f>[1]основа!AM57</f>
        <v>42551</v>
      </c>
    </row>
    <row r="60" spans="1:236" ht="15" customHeight="1" x14ac:dyDescent="0.2">
      <c r="A60" s="108" t="s">
        <v>22</v>
      </c>
      <c r="B60" s="109"/>
      <c r="C60" s="110"/>
      <c r="D60" s="111">
        <f>D19+D34</f>
        <v>34.299999999999997</v>
      </c>
      <c r="E60" s="111">
        <f>E19+E34</f>
        <v>27.200000000000003</v>
      </c>
      <c r="F60" s="111">
        <f>F19+F34</f>
        <v>121.19999999999999</v>
      </c>
      <c r="G60" s="111">
        <f>G19+G34</f>
        <v>909.5</v>
      </c>
      <c r="H60" s="115">
        <v>45.241229787234047</v>
      </c>
      <c r="I60" s="121">
        <f>I52+I42+I34+I25+I19+I58</f>
        <v>73</v>
      </c>
      <c r="J60" s="11"/>
      <c r="K60" s="38">
        <f>х!E55</f>
        <v>1</v>
      </c>
      <c r="M60" s="28">
        <f>M58+M52+M42+M34+M25+M19</f>
        <v>34.299999999999997</v>
      </c>
      <c r="N60" s="28">
        <f>N58+N52+N42+N34+N25+N19</f>
        <v>27.200000000000003</v>
      </c>
      <c r="O60" s="28">
        <f>O58+O52+O42+O34+O25+O19</f>
        <v>121.19999999999999</v>
      </c>
      <c r="P60" s="28">
        <f>P58+P52+P42+P34+P25+P19</f>
        <v>909.5</v>
      </c>
      <c r="IA60" s="12"/>
      <c r="IB60" s="6">
        <f>[1]основа!AM58</f>
        <v>42551</v>
      </c>
    </row>
    <row r="61" spans="1:236" ht="15" customHeight="1" x14ac:dyDescent="0.2">
      <c r="A61" s="33"/>
      <c r="B61" s="26"/>
      <c r="C61" s="27"/>
      <c r="D61" s="34"/>
      <c r="E61" s="34"/>
      <c r="F61" s="34"/>
      <c r="G61" s="34"/>
      <c r="H61" s="34"/>
      <c r="I61" s="34"/>
      <c r="J61" s="11"/>
      <c r="K61" s="38">
        <f>х!E56</f>
        <v>1</v>
      </c>
      <c r="IA61" s="12"/>
      <c r="IB61" s="6">
        <f>[1]основа!AM59</f>
        <v>42551</v>
      </c>
    </row>
    <row r="62" spans="1:236" ht="14.25" hidden="1" customHeight="1" x14ac:dyDescent="0.2">
      <c r="K62" s="38">
        <f>х!E57</f>
        <v>0</v>
      </c>
      <c r="IA62" s="12"/>
      <c r="IB62" s="6">
        <f>[1]основа!AM60</f>
        <v>42551</v>
      </c>
    </row>
    <row r="63" spans="1:236" ht="18.75" hidden="1" x14ac:dyDescent="0.3">
      <c r="A63" s="35" t="s">
        <v>57</v>
      </c>
      <c r="K63" s="38">
        <f>х!E58</f>
        <v>0</v>
      </c>
      <c r="IA63" s="12"/>
      <c r="IB63" s="6">
        <f>[1]основа!AM70</f>
        <v>42551</v>
      </c>
    </row>
    <row r="64" spans="1:236" ht="18.75" hidden="1" x14ac:dyDescent="0.3">
      <c r="A64" s="35" t="s">
        <v>58</v>
      </c>
      <c r="K64" s="38">
        <f>х!E59</f>
        <v>0</v>
      </c>
      <c r="IA64" s="12"/>
      <c r="IB64" s="6">
        <f>[1]основа!AM71</f>
        <v>42551</v>
      </c>
    </row>
    <row r="65" spans="1:236" ht="18.75" hidden="1" x14ac:dyDescent="0.3">
      <c r="A65" s="35" t="s">
        <v>59</v>
      </c>
      <c r="K65" s="38">
        <f>х!E60</f>
        <v>0</v>
      </c>
      <c r="IA65" s="12"/>
      <c r="IB65" s="6">
        <f>[1]основа!AM72</f>
        <v>42551</v>
      </c>
    </row>
    <row r="66" spans="1:236" hidden="1" x14ac:dyDescent="0.2">
      <c r="K66" s="38">
        <f>х!E61</f>
        <v>0</v>
      </c>
      <c r="IA66" s="12"/>
      <c r="IB66" s="6">
        <f>[1]основа!AM73</f>
        <v>42551</v>
      </c>
    </row>
    <row r="67" spans="1:236" hidden="1" x14ac:dyDescent="0.2">
      <c r="K67" s="38">
        <f>х!E62</f>
        <v>0</v>
      </c>
      <c r="IA67" s="12"/>
      <c r="IB67" s="6">
        <f>[1]основа!AM74</f>
        <v>42551</v>
      </c>
    </row>
    <row r="68" spans="1:236" ht="18.75" hidden="1" x14ac:dyDescent="0.3">
      <c r="A68" s="35" t="s">
        <v>167</v>
      </c>
      <c r="K68" s="38">
        <f>х!E63</f>
        <v>0</v>
      </c>
      <c r="IA68" s="12"/>
      <c r="IB68" s="6">
        <f>[1]основа!AM75</f>
        <v>42551</v>
      </c>
    </row>
    <row r="69" spans="1:236" x14ac:dyDescent="0.2">
      <c r="IA69" s="12"/>
      <c r="IB69" s="6">
        <f>[1]основа!AM76</f>
        <v>42551</v>
      </c>
    </row>
    <row r="70" spans="1:236" x14ac:dyDescent="0.2">
      <c r="IA70" s="12"/>
      <c r="IB70" s="6">
        <f>[1]основа!AM77</f>
        <v>42551</v>
      </c>
    </row>
    <row r="71" spans="1:236" x14ac:dyDescent="0.2">
      <c r="IA71" s="12"/>
      <c r="IB71" s="6">
        <f>[1]основа!AM78</f>
        <v>42551</v>
      </c>
    </row>
    <row r="72" spans="1:236" x14ac:dyDescent="0.2">
      <c r="IA72" s="12"/>
      <c r="IB72" s="6">
        <f>[1]основа!AM79</f>
        <v>42551</v>
      </c>
    </row>
    <row r="73" spans="1:236" x14ac:dyDescent="0.2">
      <c r="IA73" s="12"/>
      <c r="IB73" s="6">
        <f>[1]основа!AM80</f>
        <v>42551</v>
      </c>
    </row>
    <row r="74" spans="1:236" x14ac:dyDescent="0.2">
      <c r="IA74" s="12"/>
      <c r="IB74" s="6">
        <f>[1]основа!AM81</f>
        <v>42551</v>
      </c>
    </row>
    <row r="75" spans="1:236" x14ac:dyDescent="0.2">
      <c r="IA75" s="12"/>
      <c r="IB75" s="6">
        <f>[1]основа!AM82</f>
        <v>42551</v>
      </c>
    </row>
    <row r="76" spans="1:236" x14ac:dyDescent="0.2">
      <c r="IA76" s="12"/>
      <c r="IB76" s="6">
        <f>[1]основа!AM83</f>
        <v>42551</v>
      </c>
    </row>
    <row r="77" spans="1:236" x14ac:dyDescent="0.2">
      <c r="IA77" s="12"/>
      <c r="IB77" s="6">
        <f>[1]основа!AM84</f>
        <v>42551</v>
      </c>
    </row>
    <row r="78" spans="1:236" x14ac:dyDescent="0.2">
      <c r="IA78" s="12"/>
      <c r="IB78" s="6">
        <f>[1]основа!AM85</f>
        <v>42551</v>
      </c>
    </row>
    <row r="79" spans="1:236" x14ac:dyDescent="0.2">
      <c r="IA79" s="12"/>
      <c r="IB79" s="6">
        <f>[1]основа!AM86</f>
        <v>42551</v>
      </c>
    </row>
    <row r="80" spans="1:236" x14ac:dyDescent="0.2">
      <c r="IA80" s="12"/>
      <c r="IB80" s="6">
        <f>[1]основа!AM87</f>
        <v>42551</v>
      </c>
    </row>
    <row r="81" spans="235:236" x14ac:dyDescent="0.2">
      <c r="IA81" s="12"/>
      <c r="IB81" s="6">
        <f>[1]основа!AM88</f>
        <v>42551</v>
      </c>
    </row>
    <row r="82" spans="235:236" x14ac:dyDescent="0.2">
      <c r="IA82" s="12"/>
      <c r="IB82" s="6">
        <f>[1]основа!AM89</f>
        <v>42551</v>
      </c>
    </row>
    <row r="83" spans="235:236" x14ac:dyDescent="0.2">
      <c r="IA83" s="12"/>
      <c r="IB83" s="6">
        <f>[1]основа!AM90</f>
        <v>42551</v>
      </c>
    </row>
    <row r="84" spans="235:236" x14ac:dyDescent="0.2">
      <c r="IA84" s="12"/>
      <c r="IB84" s="6">
        <f>[1]основа!AM91</f>
        <v>42551</v>
      </c>
    </row>
    <row r="85" spans="235:236" x14ac:dyDescent="0.2">
      <c r="IA85" s="12"/>
      <c r="IB85" s="6">
        <f>[1]основа!AM92</f>
        <v>42551</v>
      </c>
    </row>
    <row r="86" spans="235:236" x14ac:dyDescent="0.2">
      <c r="IA86" s="12"/>
      <c r="IB86" s="6">
        <f>[1]основа!AM93</f>
        <v>42551</v>
      </c>
    </row>
    <row r="87" spans="235:236" x14ac:dyDescent="0.2">
      <c r="IA87" s="12"/>
      <c r="IB87" s="6">
        <f>[1]основа!AM94</f>
        <v>42551</v>
      </c>
    </row>
    <row r="88" spans="235:236" x14ac:dyDescent="0.2">
      <c r="IA88" s="12"/>
      <c r="IB88" s="6">
        <f>[1]основа!AM95</f>
        <v>42551</v>
      </c>
    </row>
    <row r="89" spans="235:236" x14ac:dyDescent="0.2">
      <c r="IA89" s="12"/>
      <c r="IB89" s="6">
        <f>[1]основа!AM96</f>
        <v>42551</v>
      </c>
    </row>
    <row r="90" spans="235:236" x14ac:dyDescent="0.2">
      <c r="IA90" s="12"/>
      <c r="IB90" s="6">
        <f>[1]основа!AM97</f>
        <v>42551</v>
      </c>
    </row>
    <row r="91" spans="235:236" x14ac:dyDescent="0.2">
      <c r="IA91" s="12"/>
      <c r="IB91" s="6">
        <f>[1]основа!AM98</f>
        <v>42551</v>
      </c>
    </row>
    <row r="92" spans="235:236" x14ac:dyDescent="0.2">
      <c r="IA92" s="12"/>
      <c r="IB92" s="6">
        <f>[1]основа!AM99</f>
        <v>42551</v>
      </c>
    </row>
    <row r="93" spans="235:236" x14ac:dyDescent="0.2">
      <c r="IA93" s="12"/>
      <c r="IB93" s="6">
        <f>[1]основа!AM100</f>
        <v>42551</v>
      </c>
    </row>
    <row r="94" spans="235:236" x14ac:dyDescent="0.2">
      <c r="IA94" s="12"/>
      <c r="IB94" s="6">
        <f>[1]основа!AM101</f>
        <v>42551</v>
      </c>
    </row>
    <row r="95" spans="235:236" x14ac:dyDescent="0.2">
      <c r="IA95" s="12"/>
      <c r="IB95" s="6">
        <f>[1]основа!AM102</f>
        <v>42551</v>
      </c>
    </row>
    <row r="96" spans="235:236" x14ac:dyDescent="0.2">
      <c r="IA96" s="12"/>
      <c r="IB96" s="6">
        <f>[1]основа!AM103</f>
        <v>42551</v>
      </c>
    </row>
    <row r="97" spans="235:236" x14ac:dyDescent="0.2">
      <c r="IA97" s="12"/>
      <c r="IB97" s="6">
        <f>[1]основа!AM104</f>
        <v>42551</v>
      </c>
    </row>
    <row r="98" spans="235:236" x14ac:dyDescent="0.2">
      <c r="IA98" s="12"/>
      <c r="IB98" s="6">
        <f>[1]основа!AM105</f>
        <v>42551</v>
      </c>
    </row>
    <row r="99" spans="235:236" x14ac:dyDescent="0.2">
      <c r="IA99" s="12"/>
      <c r="IB99" s="6">
        <f>[1]основа!AM106</f>
        <v>42551</v>
      </c>
    </row>
    <row r="100" spans="235:236" x14ac:dyDescent="0.2">
      <c r="IA100" s="12"/>
      <c r="IB100" s="6">
        <f>[1]основа!AM107</f>
        <v>42551</v>
      </c>
    </row>
    <row r="101" spans="235:236" x14ac:dyDescent="0.2">
      <c r="IA101" s="12"/>
      <c r="IB101" s="6">
        <f>[1]основа!AM108</f>
        <v>42551</v>
      </c>
    </row>
    <row r="102" spans="235:236" x14ac:dyDescent="0.2">
      <c r="IA102" s="12"/>
      <c r="IB102" s="6">
        <f>[1]основа!AM109</f>
        <v>42551</v>
      </c>
    </row>
    <row r="103" spans="235:236" x14ac:dyDescent="0.2">
      <c r="IA103" s="12"/>
      <c r="IB103" s="6">
        <f>[1]основа!AM110</f>
        <v>42551</v>
      </c>
    </row>
    <row r="104" spans="235:236" x14ac:dyDescent="0.2">
      <c r="IA104" s="12"/>
      <c r="IB104" s="6">
        <f>[1]основа!AM111</f>
        <v>42551</v>
      </c>
    </row>
    <row r="105" spans="235:236" x14ac:dyDescent="0.2">
      <c r="IA105" s="12"/>
      <c r="IB105" s="6">
        <f>[1]основа!AM112</f>
        <v>42551</v>
      </c>
    </row>
    <row r="106" spans="235:236" x14ac:dyDescent="0.2">
      <c r="IA106" s="12"/>
      <c r="IB106" s="6">
        <f>[1]основа!AM113</f>
        <v>42551</v>
      </c>
    </row>
    <row r="107" spans="235:236" x14ac:dyDescent="0.2">
      <c r="IA107" s="12"/>
      <c r="IB107" s="6">
        <f>[1]основа!AM114</f>
        <v>42551</v>
      </c>
    </row>
    <row r="108" spans="235:236" x14ac:dyDescent="0.2">
      <c r="IA108" s="12"/>
      <c r="IB108" s="6">
        <f>[1]основа!AM115</f>
        <v>42551</v>
      </c>
    </row>
    <row r="109" spans="235:236" x14ac:dyDescent="0.2">
      <c r="IA109" s="12"/>
      <c r="IB109" s="6">
        <f>[1]основа!AM116</f>
        <v>42551</v>
      </c>
    </row>
    <row r="110" spans="235:236" x14ac:dyDescent="0.2">
      <c r="IA110" s="12"/>
      <c r="IB110" s="6">
        <f>[1]основа!AM117</f>
        <v>42551</v>
      </c>
    </row>
    <row r="111" spans="235:236" x14ac:dyDescent="0.2">
      <c r="IA111" s="12"/>
      <c r="IB111" s="6">
        <f>[1]основа!AM118</f>
        <v>42551</v>
      </c>
    </row>
    <row r="112" spans="235:236" x14ac:dyDescent="0.2">
      <c r="IA112" s="12"/>
      <c r="IB112" s="6">
        <f>[1]основа!AM119</f>
        <v>42551</v>
      </c>
    </row>
    <row r="113" spans="235:236" x14ac:dyDescent="0.2">
      <c r="IA113" s="12"/>
      <c r="IB113" s="6">
        <f>[1]основа!AM120</f>
        <v>42551</v>
      </c>
    </row>
    <row r="114" spans="235:236" x14ac:dyDescent="0.2">
      <c r="IA114" s="12"/>
      <c r="IB114" s="6">
        <f>[1]основа!AM121</f>
        <v>42551</v>
      </c>
    </row>
    <row r="115" spans="235:236" x14ac:dyDescent="0.2">
      <c r="IA115" s="12"/>
      <c r="IB115" s="6">
        <f>[1]основа!AM122</f>
        <v>42551</v>
      </c>
    </row>
    <row r="116" spans="235:236" x14ac:dyDescent="0.2">
      <c r="IA116" s="12"/>
      <c r="IB116" s="6">
        <f>[1]основа!AM123</f>
        <v>42551</v>
      </c>
    </row>
    <row r="117" spans="235:236" x14ac:dyDescent="0.2">
      <c r="IA117" s="12"/>
      <c r="IB117" s="6">
        <f>[1]основа!AM124</f>
        <v>42551</v>
      </c>
    </row>
    <row r="118" spans="235:236" x14ac:dyDescent="0.2">
      <c r="IA118" s="12"/>
      <c r="IB118" s="6">
        <f>[1]основа!AM125</f>
        <v>42551</v>
      </c>
    </row>
    <row r="119" spans="235:236" x14ac:dyDescent="0.2">
      <c r="IA119" s="12"/>
      <c r="IB119" s="6">
        <f>[1]основа!AM126</f>
        <v>42551</v>
      </c>
    </row>
    <row r="120" spans="235:236" x14ac:dyDescent="0.2">
      <c r="IA120" s="12"/>
      <c r="IB120" s="6">
        <f>[1]основа!AM127</f>
        <v>42551</v>
      </c>
    </row>
    <row r="121" spans="235:236" x14ac:dyDescent="0.2">
      <c r="IA121" s="12"/>
      <c r="IB121" s="6">
        <f>[1]основа!AM128</f>
        <v>42551</v>
      </c>
    </row>
    <row r="122" spans="235:236" x14ac:dyDescent="0.2">
      <c r="IA122" s="12"/>
      <c r="IB122" s="6">
        <f>[1]основа!AM129</f>
        <v>42551</v>
      </c>
    </row>
    <row r="123" spans="235:236" x14ac:dyDescent="0.2">
      <c r="IA123" s="12"/>
      <c r="IB123" s="6">
        <f>[1]основа!AM130</f>
        <v>42551</v>
      </c>
    </row>
    <row r="124" spans="235:236" x14ac:dyDescent="0.2">
      <c r="IA124" s="12"/>
      <c r="IB124" s="6">
        <f>[1]основа!AM131</f>
        <v>42551</v>
      </c>
    </row>
    <row r="125" spans="235:236" x14ac:dyDescent="0.2">
      <c r="IA125" s="12"/>
      <c r="IB125" s="6">
        <f>[1]основа!AM132</f>
        <v>42551</v>
      </c>
    </row>
    <row r="126" spans="235:236" x14ac:dyDescent="0.2">
      <c r="IA126" s="12"/>
      <c r="IB126" s="6">
        <f>[1]основа!AM133</f>
        <v>42551</v>
      </c>
    </row>
    <row r="127" spans="235:236" x14ac:dyDescent="0.2">
      <c r="IA127" s="12"/>
      <c r="IB127" s="6">
        <f>[1]основа!AM134</f>
        <v>42551</v>
      </c>
    </row>
    <row r="128" spans="235:236" x14ac:dyDescent="0.2">
      <c r="IA128" s="12"/>
      <c r="IB128" s="6">
        <f>[1]основа!AM135</f>
        <v>42551</v>
      </c>
    </row>
    <row r="129" spans="235:236" x14ac:dyDescent="0.2">
      <c r="IA129" s="12"/>
      <c r="IB129" s="6">
        <f>[1]основа!AM136</f>
        <v>42551</v>
      </c>
    </row>
    <row r="130" spans="235:236" x14ac:dyDescent="0.2">
      <c r="IA130" s="12"/>
      <c r="IB130" s="6">
        <f>[1]основа!AM137</f>
        <v>42551</v>
      </c>
    </row>
    <row r="131" spans="235:236" x14ac:dyDescent="0.2">
      <c r="IA131" s="12"/>
      <c r="IB131" s="6">
        <f>[1]основа!AM138</f>
        <v>42551</v>
      </c>
    </row>
    <row r="132" spans="235:236" x14ac:dyDescent="0.2">
      <c r="IA132" s="12"/>
      <c r="IB132" s="6">
        <f>[1]основа!AM139</f>
        <v>42551</v>
      </c>
    </row>
    <row r="133" spans="235:236" x14ac:dyDescent="0.2">
      <c r="IA133" s="12"/>
      <c r="IB133" s="6">
        <f>[1]основа!AM140</f>
        <v>42551</v>
      </c>
    </row>
    <row r="134" spans="235:236" x14ac:dyDescent="0.2">
      <c r="IA134" s="12"/>
      <c r="IB134" s="6">
        <f>[1]основа!AM141</f>
        <v>42551</v>
      </c>
    </row>
    <row r="135" spans="235:236" x14ac:dyDescent="0.2">
      <c r="IA135" s="12"/>
      <c r="IB135" s="6">
        <f>[1]основа!AM142</f>
        <v>42551</v>
      </c>
    </row>
    <row r="136" spans="235:236" x14ac:dyDescent="0.2">
      <c r="IA136" s="12"/>
      <c r="IB136" s="6">
        <f>[1]основа!AM143</f>
        <v>42551</v>
      </c>
    </row>
    <row r="137" spans="235:236" x14ac:dyDescent="0.2">
      <c r="IA137" s="12"/>
      <c r="IB137" s="6">
        <f>[1]основа!AM144</f>
        <v>42551</v>
      </c>
    </row>
    <row r="138" spans="235:236" x14ac:dyDescent="0.2">
      <c r="IA138" s="12"/>
      <c r="IB138" s="6">
        <f>[1]основа!AM145</f>
        <v>42551</v>
      </c>
    </row>
    <row r="139" spans="235:236" x14ac:dyDescent="0.2">
      <c r="IA139" s="12"/>
      <c r="IB139" s="6">
        <f>[1]основа!AM146</f>
        <v>42551</v>
      </c>
    </row>
    <row r="140" spans="235:236" x14ac:dyDescent="0.2">
      <c r="IA140" s="12"/>
      <c r="IB140" s="6">
        <f>[1]основа!AM147</f>
        <v>42551</v>
      </c>
    </row>
    <row r="141" spans="235:236" x14ac:dyDescent="0.2">
      <c r="IA141" s="12"/>
      <c r="IB141" s="6">
        <f>[1]основа!AM148</f>
        <v>42551</v>
      </c>
    </row>
    <row r="142" spans="235:236" x14ac:dyDescent="0.2">
      <c r="IA142" s="12"/>
      <c r="IB142" s="6">
        <f>[1]основа!AM149</f>
        <v>42551</v>
      </c>
    </row>
    <row r="143" spans="235:236" x14ac:dyDescent="0.2">
      <c r="IA143" s="12"/>
      <c r="IB143" s="6">
        <f>[1]основа!AM150</f>
        <v>42551</v>
      </c>
    </row>
    <row r="144" spans="235:236" x14ac:dyDescent="0.2">
      <c r="IA144" s="12"/>
      <c r="IB144" s="6">
        <f>[1]основа!AM151</f>
        <v>42551</v>
      </c>
    </row>
    <row r="145" spans="235:236" x14ac:dyDescent="0.2">
      <c r="IA145" s="12"/>
      <c r="IB145" s="6">
        <f>[1]основа!AM152</f>
        <v>42551</v>
      </c>
    </row>
    <row r="146" spans="235:236" x14ac:dyDescent="0.2">
      <c r="IA146" s="12"/>
      <c r="IB146" s="6">
        <f>[1]основа!AM153</f>
        <v>42551</v>
      </c>
    </row>
    <row r="147" spans="235:236" x14ac:dyDescent="0.2">
      <c r="IA147" s="12"/>
      <c r="IB147" s="6">
        <f>[1]основа!AM154</f>
        <v>42551</v>
      </c>
    </row>
    <row r="148" spans="235:236" x14ac:dyDescent="0.2">
      <c r="IA148" s="12"/>
      <c r="IB148" s="6">
        <f>[1]основа!AM155</f>
        <v>42551</v>
      </c>
    </row>
    <row r="149" spans="235:236" x14ac:dyDescent="0.2">
      <c r="IA149" s="12"/>
      <c r="IB149" s="6">
        <f>[1]основа!AM156</f>
        <v>42551</v>
      </c>
    </row>
    <row r="150" spans="235:236" x14ac:dyDescent="0.2">
      <c r="IA150" s="12"/>
      <c r="IB150" s="6">
        <f>[1]основа!AM157</f>
        <v>42551</v>
      </c>
    </row>
    <row r="151" spans="235:236" x14ac:dyDescent="0.2">
      <c r="IA151" s="12"/>
      <c r="IB151" s="6">
        <f>[1]основа!AM158</f>
        <v>42551</v>
      </c>
    </row>
    <row r="152" spans="235:236" x14ac:dyDescent="0.2">
      <c r="IA152" s="12"/>
      <c r="IB152" s="6">
        <f>[1]основа!AM159</f>
        <v>42551</v>
      </c>
    </row>
    <row r="153" spans="235:236" x14ac:dyDescent="0.2">
      <c r="IA153" s="12"/>
      <c r="IB153" s="6">
        <f>[1]основа!AM160</f>
        <v>42551</v>
      </c>
    </row>
    <row r="154" spans="235:236" x14ac:dyDescent="0.2">
      <c r="IA154" s="12"/>
      <c r="IB154" s="6">
        <f>[1]основа!AM161</f>
        <v>42551</v>
      </c>
    </row>
    <row r="155" spans="235:236" x14ac:dyDescent="0.2">
      <c r="IA155" s="12"/>
      <c r="IB155" s="6">
        <f>[1]основа!AM162</f>
        <v>42551</v>
      </c>
    </row>
    <row r="156" spans="235:236" x14ac:dyDescent="0.2">
      <c r="IA156" s="12"/>
      <c r="IB156" s="6">
        <f>[1]основа!AM163</f>
        <v>42551</v>
      </c>
    </row>
    <row r="157" spans="235:236" x14ac:dyDescent="0.2">
      <c r="IA157" s="12"/>
      <c r="IB157" s="6">
        <f>[1]основа!AM164</f>
        <v>42551</v>
      </c>
    </row>
    <row r="158" spans="235:236" x14ac:dyDescent="0.2">
      <c r="IA158" s="12"/>
      <c r="IB158" s="6">
        <f>[1]основа!AM165</f>
        <v>42551</v>
      </c>
    </row>
    <row r="159" spans="235:236" x14ac:dyDescent="0.2">
      <c r="IA159" s="12"/>
      <c r="IB159" s="6">
        <f>[1]основа!AM166</f>
        <v>42551</v>
      </c>
    </row>
    <row r="160" spans="235:236" x14ac:dyDescent="0.2">
      <c r="IA160" s="12"/>
      <c r="IB160" s="6">
        <f>[1]основа!AM167</f>
        <v>42551</v>
      </c>
    </row>
    <row r="161" spans="235:236" x14ac:dyDescent="0.2">
      <c r="IA161" s="12"/>
      <c r="IB161" s="6">
        <f>[1]основа!AM168</f>
        <v>42551</v>
      </c>
    </row>
    <row r="162" spans="235:236" x14ac:dyDescent="0.2">
      <c r="IA162" s="12"/>
      <c r="IB162" s="6">
        <f>[1]основа!AM169</f>
        <v>42551</v>
      </c>
    </row>
    <row r="163" spans="235:236" x14ac:dyDescent="0.2">
      <c r="IA163" s="12"/>
      <c r="IB163" s="6">
        <f>[1]основа!AM170</f>
        <v>42551</v>
      </c>
    </row>
    <row r="164" spans="235:236" x14ac:dyDescent="0.2">
      <c r="IA164" s="12"/>
      <c r="IB164" s="6">
        <f>[1]основа!AM171</f>
        <v>42551</v>
      </c>
    </row>
    <row r="165" spans="235:236" x14ac:dyDescent="0.2">
      <c r="IA165" s="12"/>
      <c r="IB165" s="6">
        <f>[1]основа!AM172</f>
        <v>42551</v>
      </c>
    </row>
    <row r="166" spans="235:236" x14ac:dyDescent="0.2">
      <c r="IA166" s="12"/>
      <c r="IB166" s="6">
        <f>[1]основа!AM173</f>
        <v>42551</v>
      </c>
    </row>
    <row r="167" spans="235:236" x14ac:dyDescent="0.2">
      <c r="IA167" s="12"/>
      <c r="IB167" s="6">
        <f>[1]основа!AM174</f>
        <v>42551</v>
      </c>
    </row>
    <row r="168" spans="235:236" x14ac:dyDescent="0.2">
      <c r="IA168" s="12"/>
      <c r="IB168" s="6">
        <f>[1]основа!AM175</f>
        <v>42551</v>
      </c>
    </row>
    <row r="169" spans="235:236" x14ac:dyDescent="0.2">
      <c r="IA169" s="12"/>
      <c r="IB169" s="6">
        <f>[1]основа!AM176</f>
        <v>42551</v>
      </c>
    </row>
    <row r="170" spans="235:236" x14ac:dyDescent="0.2">
      <c r="IA170" s="12"/>
      <c r="IB170" s="6">
        <f>[1]основа!AM177</f>
        <v>42551</v>
      </c>
    </row>
    <row r="171" spans="235:236" x14ac:dyDescent="0.2">
      <c r="IA171" s="12"/>
      <c r="IB171" s="6">
        <f>[1]основа!AM178</f>
        <v>42551</v>
      </c>
    </row>
    <row r="172" spans="235:236" x14ac:dyDescent="0.2">
      <c r="IA172" s="12"/>
      <c r="IB172" s="6">
        <f>[1]основа!AM179</f>
        <v>42551</v>
      </c>
    </row>
    <row r="173" spans="235:236" x14ac:dyDescent="0.2">
      <c r="IA173" s="12"/>
      <c r="IB173" s="6">
        <f>[1]основа!AM180</f>
        <v>42551</v>
      </c>
    </row>
    <row r="174" spans="235:236" x14ac:dyDescent="0.2">
      <c r="IA174" s="12"/>
      <c r="IB174" s="6">
        <f>[1]основа!AM181</f>
        <v>42551</v>
      </c>
    </row>
    <row r="175" spans="235:236" x14ac:dyDescent="0.2">
      <c r="IA175" s="12"/>
      <c r="IB175" s="6">
        <f>[1]основа!AM182</f>
        <v>42551</v>
      </c>
    </row>
    <row r="176" spans="235:236" x14ac:dyDescent="0.2">
      <c r="IA176" s="12"/>
      <c r="IB176" s="6">
        <f>[1]основа!AM183</f>
        <v>42551</v>
      </c>
    </row>
    <row r="177" spans="235:236" x14ac:dyDescent="0.2">
      <c r="IA177" s="12"/>
      <c r="IB177" s="6">
        <f>[1]основа!AM184</f>
        <v>42551</v>
      </c>
    </row>
    <row r="178" spans="235:236" x14ac:dyDescent="0.2">
      <c r="IA178" s="12"/>
      <c r="IB178" s="6">
        <f>[1]основа!AM185</f>
        <v>42551</v>
      </c>
    </row>
    <row r="179" spans="235:236" x14ac:dyDescent="0.2">
      <c r="IA179" s="12"/>
      <c r="IB179" s="6">
        <f>[1]основа!AM186</f>
        <v>42551</v>
      </c>
    </row>
    <row r="180" spans="235:236" x14ac:dyDescent="0.2">
      <c r="IA180" s="12"/>
      <c r="IB180" s="6">
        <f>[1]основа!AM187</f>
        <v>42551</v>
      </c>
    </row>
    <row r="181" spans="235:236" x14ac:dyDescent="0.2">
      <c r="IA181" s="12"/>
      <c r="IB181" s="6">
        <f>[1]основа!AM188</f>
        <v>42551</v>
      </c>
    </row>
    <row r="182" spans="235:236" x14ac:dyDescent="0.2">
      <c r="IA182" s="12"/>
      <c r="IB182" s="6">
        <f>[1]основа!AM189</f>
        <v>42551</v>
      </c>
    </row>
    <row r="183" spans="235:236" x14ac:dyDescent="0.2">
      <c r="IA183" s="12"/>
      <c r="IB183" s="6">
        <f>[1]основа!AM190</f>
        <v>42551</v>
      </c>
    </row>
    <row r="184" spans="235:236" x14ac:dyDescent="0.2">
      <c r="IA184" s="12"/>
      <c r="IB184" s="6">
        <f>[1]основа!AM191</f>
        <v>42551</v>
      </c>
    </row>
    <row r="185" spans="235:236" x14ac:dyDescent="0.2">
      <c r="IA185" s="12"/>
      <c r="IB185" s="6">
        <f>[1]основа!AM192</f>
        <v>42551</v>
      </c>
    </row>
    <row r="186" spans="235:236" x14ac:dyDescent="0.2">
      <c r="IA186" s="12"/>
      <c r="IB186" s="6">
        <f>[1]основа!AM193</f>
        <v>42551</v>
      </c>
    </row>
    <row r="187" spans="235:236" x14ac:dyDescent="0.2">
      <c r="IA187" s="12"/>
      <c r="IB187" s="6">
        <f>[1]основа!AM194</f>
        <v>42551</v>
      </c>
    </row>
    <row r="188" spans="235:236" x14ac:dyDescent="0.2">
      <c r="IA188" s="12"/>
      <c r="IB188" s="6">
        <f>[1]основа!AM195</f>
        <v>42551</v>
      </c>
    </row>
    <row r="189" spans="235:236" x14ac:dyDescent="0.2">
      <c r="IA189" s="12"/>
      <c r="IB189" s="6">
        <f>[1]основа!AM196</f>
        <v>42551</v>
      </c>
    </row>
    <row r="190" spans="235:236" x14ac:dyDescent="0.2">
      <c r="IA190" s="12"/>
      <c r="IB190" s="6">
        <f>[1]основа!AM197</f>
        <v>42551</v>
      </c>
    </row>
    <row r="191" spans="235:236" x14ac:dyDescent="0.2">
      <c r="IA191" s="12"/>
      <c r="IB191" s="6">
        <f>[1]основа!AM198</f>
        <v>42551</v>
      </c>
    </row>
    <row r="192" spans="235:236" x14ac:dyDescent="0.2">
      <c r="IA192" s="12"/>
      <c r="IB192" s="6">
        <f>[1]основа!AM199</f>
        <v>42551</v>
      </c>
    </row>
    <row r="193" spans="235:236" x14ac:dyDescent="0.2">
      <c r="IA193" s="12"/>
      <c r="IB193" s="6">
        <f>[1]основа!AM200</f>
        <v>42551</v>
      </c>
    </row>
    <row r="194" spans="235:236" x14ac:dyDescent="0.2">
      <c r="IA194" s="12"/>
      <c r="IB194" s="6">
        <f>[1]основа!AM201</f>
        <v>42551</v>
      </c>
    </row>
    <row r="195" spans="235:236" x14ac:dyDescent="0.2">
      <c r="IA195" s="12"/>
      <c r="IB195" s="6">
        <f>[1]основа!AM202</f>
        <v>42551</v>
      </c>
    </row>
    <row r="196" spans="235:236" x14ac:dyDescent="0.2">
      <c r="IA196" s="12"/>
      <c r="IB196" s="6">
        <f>[1]основа!AM203</f>
        <v>42551</v>
      </c>
    </row>
    <row r="197" spans="235:236" x14ac:dyDescent="0.2">
      <c r="IA197" s="12"/>
      <c r="IB197" s="6">
        <f>[1]основа!AM204</f>
        <v>42551</v>
      </c>
    </row>
    <row r="198" spans="235:236" x14ac:dyDescent="0.2">
      <c r="IA198" s="12"/>
      <c r="IB198" s="6">
        <f>[1]основа!AM205</f>
        <v>42551</v>
      </c>
    </row>
    <row r="199" spans="235:236" x14ac:dyDescent="0.2">
      <c r="IA199" s="12"/>
      <c r="IB199" s="6">
        <f>[1]основа!AM206</f>
        <v>42551</v>
      </c>
    </row>
    <row r="200" spans="235:236" x14ac:dyDescent="0.2">
      <c r="IA200" s="12"/>
      <c r="IB200" s="6">
        <f>[1]основа!AM207</f>
        <v>42551</v>
      </c>
    </row>
    <row r="201" spans="235:236" x14ac:dyDescent="0.2">
      <c r="IA201" s="12"/>
      <c r="IB201" s="6">
        <f>[1]основа!AM208</f>
        <v>42551</v>
      </c>
    </row>
    <row r="202" spans="235:236" x14ac:dyDescent="0.2">
      <c r="IA202" s="12"/>
      <c r="IB202" s="6">
        <f>[1]основа!AM209</f>
        <v>42551</v>
      </c>
    </row>
    <row r="203" spans="235:236" x14ac:dyDescent="0.2">
      <c r="IA203" s="12"/>
      <c r="IB203" s="6">
        <f>[1]основа!AM210</f>
        <v>42551</v>
      </c>
    </row>
    <row r="204" spans="235:236" x14ac:dyDescent="0.2">
      <c r="IA204" s="12"/>
      <c r="IB204" s="6">
        <f>[1]основа!AM211</f>
        <v>42551</v>
      </c>
    </row>
    <row r="205" spans="235:236" x14ac:dyDescent="0.2">
      <c r="IA205" s="12"/>
      <c r="IB205" s="6">
        <f>[1]основа!AM212</f>
        <v>42551</v>
      </c>
    </row>
    <row r="206" spans="235:236" x14ac:dyDescent="0.2">
      <c r="IA206" s="12"/>
      <c r="IB206" s="6">
        <f>[1]основа!AM213</f>
        <v>42551</v>
      </c>
    </row>
    <row r="207" spans="235:236" x14ac:dyDescent="0.2">
      <c r="IA207" s="12"/>
      <c r="IB207" s="6">
        <f>[1]основа!AM214</f>
        <v>42551</v>
      </c>
    </row>
    <row r="208" spans="235:236" x14ac:dyDescent="0.2">
      <c r="IA208" s="12"/>
      <c r="IB208" s="6">
        <f>[1]основа!AM215</f>
        <v>42551</v>
      </c>
    </row>
    <row r="209" spans="235:236" x14ac:dyDescent="0.2">
      <c r="IA209" s="12"/>
      <c r="IB209" s="6">
        <f>[1]основа!AM216</f>
        <v>42551</v>
      </c>
    </row>
    <row r="210" spans="235:236" x14ac:dyDescent="0.2">
      <c r="IA210" s="12"/>
      <c r="IB210" s="6">
        <f>[1]основа!AM217</f>
        <v>42551</v>
      </c>
    </row>
    <row r="211" spans="235:236" x14ac:dyDescent="0.2">
      <c r="IA211" s="12"/>
      <c r="IB211" s="6">
        <f>[1]основа!AM218</f>
        <v>42551</v>
      </c>
    </row>
    <row r="212" spans="235:236" x14ac:dyDescent="0.2">
      <c r="IA212" s="12"/>
      <c r="IB212" s="6">
        <f>[1]основа!AM219</f>
        <v>42551</v>
      </c>
    </row>
    <row r="213" spans="235:236" x14ac:dyDescent="0.2">
      <c r="IA213" s="12"/>
      <c r="IB213" s="6">
        <f>[1]основа!AM220</f>
        <v>42551</v>
      </c>
    </row>
    <row r="214" spans="235:236" x14ac:dyDescent="0.2">
      <c r="IA214" s="12"/>
      <c r="IB214" s="6">
        <f>[1]основа!AM221</f>
        <v>42551</v>
      </c>
    </row>
    <row r="215" spans="235:236" x14ac:dyDescent="0.2">
      <c r="IA215" s="12"/>
      <c r="IB215" s="6">
        <f>[1]основа!AM222</f>
        <v>42551</v>
      </c>
    </row>
    <row r="216" spans="235:236" x14ac:dyDescent="0.2">
      <c r="IA216" s="12"/>
      <c r="IB216" s="6">
        <f>[1]основа!AM223</f>
        <v>42551</v>
      </c>
    </row>
    <row r="217" spans="235:236" x14ac:dyDescent="0.2">
      <c r="IA217" s="12"/>
      <c r="IB217" s="6">
        <f>[1]основа!AM224</f>
        <v>42551</v>
      </c>
    </row>
    <row r="218" spans="235:236" x14ac:dyDescent="0.2">
      <c r="IA218" s="12"/>
      <c r="IB218" s="6">
        <f>[1]основа!AM225</f>
        <v>42551</v>
      </c>
    </row>
    <row r="219" spans="235:236" x14ac:dyDescent="0.2">
      <c r="IA219" s="12"/>
      <c r="IB219" s="6">
        <f>[1]основа!AM226</f>
        <v>42551</v>
      </c>
    </row>
    <row r="220" spans="235:236" x14ac:dyDescent="0.2">
      <c r="IA220" s="12"/>
      <c r="IB220" s="6">
        <f>[1]основа!AM227</f>
        <v>42551</v>
      </c>
    </row>
    <row r="221" spans="235:236" x14ac:dyDescent="0.2">
      <c r="IA221" s="12"/>
      <c r="IB221" s="6">
        <f>[1]основа!AM228</f>
        <v>42551</v>
      </c>
    </row>
    <row r="222" spans="235:236" x14ac:dyDescent="0.2">
      <c r="IA222" s="12"/>
      <c r="IB222" s="6">
        <f>[1]основа!AM229</f>
        <v>42551</v>
      </c>
    </row>
    <row r="223" spans="235:236" x14ac:dyDescent="0.2">
      <c r="IA223" s="12"/>
      <c r="IB223" s="6">
        <f>[1]основа!AM230</f>
        <v>42551</v>
      </c>
    </row>
    <row r="224" spans="235:236" x14ac:dyDescent="0.2">
      <c r="IA224" s="12"/>
      <c r="IB224" s="6">
        <f>[1]основа!AM231</f>
        <v>42551</v>
      </c>
    </row>
    <row r="225" spans="235:236" x14ac:dyDescent="0.2">
      <c r="IA225" s="12"/>
      <c r="IB225" s="6">
        <f>[1]основа!AM232</f>
        <v>42551</v>
      </c>
    </row>
    <row r="226" spans="235:236" x14ac:dyDescent="0.2">
      <c r="IA226" s="12"/>
      <c r="IB226" s="6">
        <f>[1]основа!AM233</f>
        <v>42551</v>
      </c>
    </row>
    <row r="227" spans="235:236" x14ac:dyDescent="0.2">
      <c r="IA227" s="12"/>
      <c r="IB227" s="6">
        <f>[1]основа!AM234</f>
        <v>42551</v>
      </c>
    </row>
    <row r="228" spans="235:236" x14ac:dyDescent="0.2">
      <c r="IA228" s="12"/>
      <c r="IB228" s="6">
        <f>[1]основа!AM235</f>
        <v>42551</v>
      </c>
    </row>
    <row r="229" spans="235:236" x14ac:dyDescent="0.2">
      <c r="IA229" s="12"/>
      <c r="IB229" s="6">
        <f>[1]основа!AM236</f>
        <v>42551</v>
      </c>
    </row>
    <row r="230" spans="235:236" x14ac:dyDescent="0.2">
      <c r="IA230" s="12"/>
      <c r="IB230" s="6">
        <f>[1]основа!AM237</f>
        <v>42551</v>
      </c>
    </row>
    <row r="231" spans="235:236" x14ac:dyDescent="0.2">
      <c r="IA231" s="12"/>
      <c r="IB231" s="6">
        <f>[1]основа!AM238</f>
        <v>42551</v>
      </c>
    </row>
    <row r="232" spans="235:236" x14ac:dyDescent="0.2">
      <c r="IA232" s="12"/>
      <c r="IB232" s="6">
        <f>[1]основа!AM239</f>
        <v>42551</v>
      </c>
    </row>
    <row r="233" spans="235:236" x14ac:dyDescent="0.2">
      <c r="IA233" s="12"/>
      <c r="IB233" s="6">
        <f>[1]основа!AM240</f>
        <v>42551</v>
      </c>
    </row>
    <row r="234" spans="235:236" x14ac:dyDescent="0.2">
      <c r="IA234" s="12"/>
      <c r="IB234" s="6">
        <f>[1]основа!AM241</f>
        <v>42551</v>
      </c>
    </row>
    <row r="235" spans="235:236" x14ac:dyDescent="0.2">
      <c r="IA235" s="12"/>
      <c r="IB235" s="6">
        <f>[1]основа!AM242</f>
        <v>42551</v>
      </c>
    </row>
    <row r="236" spans="235:236" x14ac:dyDescent="0.2">
      <c r="IA236" s="12"/>
      <c r="IB236" s="6">
        <f>[1]основа!AM243</f>
        <v>42551</v>
      </c>
    </row>
    <row r="237" spans="235:236" x14ac:dyDescent="0.2">
      <c r="IA237" s="12"/>
      <c r="IB237" s="6">
        <f>[1]основа!AM244</f>
        <v>42551</v>
      </c>
    </row>
    <row r="238" spans="235:236" x14ac:dyDescent="0.2">
      <c r="IA238" s="12"/>
      <c r="IB238" s="6">
        <f>[1]основа!AM245</f>
        <v>42551</v>
      </c>
    </row>
    <row r="239" spans="235:236" x14ac:dyDescent="0.2">
      <c r="IA239" s="12"/>
      <c r="IB239" s="6">
        <f>[1]основа!AM246</f>
        <v>42551</v>
      </c>
    </row>
    <row r="240" spans="235:236" x14ac:dyDescent="0.2">
      <c r="IA240" s="12"/>
      <c r="IB240" s="6">
        <f>[1]основа!AM247</f>
        <v>42551</v>
      </c>
    </row>
    <row r="241" spans="235:236" x14ac:dyDescent="0.2">
      <c r="IA241" s="12"/>
      <c r="IB241" s="6">
        <f>[1]основа!AM248</f>
        <v>42551</v>
      </c>
    </row>
    <row r="242" spans="235:236" x14ac:dyDescent="0.2">
      <c r="IA242" s="12"/>
      <c r="IB242" s="6">
        <f>[1]основа!AM249</f>
        <v>42551</v>
      </c>
    </row>
    <row r="243" spans="235:236" x14ac:dyDescent="0.2">
      <c r="IA243" s="12"/>
      <c r="IB243" s="6">
        <f>[1]основа!AM250</f>
        <v>42551</v>
      </c>
    </row>
    <row r="244" spans="235:236" x14ac:dyDescent="0.2">
      <c r="IA244" s="12"/>
      <c r="IB244" s="6">
        <f>[1]основа!AM251</f>
        <v>42551</v>
      </c>
    </row>
    <row r="245" spans="235:236" x14ac:dyDescent="0.2">
      <c r="IA245" s="12"/>
      <c r="IB245" s="6">
        <f>[1]основа!AM252</f>
        <v>42551</v>
      </c>
    </row>
    <row r="246" spans="235:236" x14ac:dyDescent="0.2">
      <c r="IA246" s="12"/>
      <c r="IB246" s="6">
        <f>[1]основа!AM253</f>
        <v>42551</v>
      </c>
    </row>
    <row r="247" spans="235:236" x14ac:dyDescent="0.2">
      <c r="IA247" s="12"/>
      <c r="IB247" s="6">
        <f>[1]основа!AM254</f>
        <v>42551</v>
      </c>
    </row>
    <row r="248" spans="235:236" x14ac:dyDescent="0.2">
      <c r="IA248" s="12"/>
      <c r="IB248" s="6">
        <f>[1]основа!AM255</f>
        <v>42551</v>
      </c>
    </row>
    <row r="249" spans="235:236" x14ac:dyDescent="0.2">
      <c r="IA249" s="12"/>
      <c r="IB249" s="6">
        <f>[1]основа!AM256</f>
        <v>42551</v>
      </c>
    </row>
    <row r="250" spans="235:236" x14ac:dyDescent="0.2">
      <c r="IA250" s="12"/>
      <c r="IB250" s="6">
        <f>[1]основа!AM257</f>
        <v>42551</v>
      </c>
    </row>
    <row r="251" spans="235:236" x14ac:dyDescent="0.2">
      <c r="IA251" s="12"/>
      <c r="IB251" s="6">
        <f>[1]основа!AM258</f>
        <v>42551</v>
      </c>
    </row>
    <row r="252" spans="235:236" x14ac:dyDescent="0.2">
      <c r="IA252" s="12"/>
      <c r="IB252" s="6">
        <f>[1]основа!AM259</f>
        <v>42551</v>
      </c>
    </row>
    <row r="253" spans="235:236" x14ac:dyDescent="0.2">
      <c r="IA253" s="12"/>
      <c r="IB253" s="6">
        <f>[1]основа!AM260</f>
        <v>42551</v>
      </c>
    </row>
    <row r="254" spans="235:236" x14ac:dyDescent="0.2">
      <c r="IA254" s="12"/>
      <c r="IB254" s="6">
        <f>[1]основа!AM261</f>
        <v>42551</v>
      </c>
    </row>
    <row r="255" spans="235:236" x14ac:dyDescent="0.2">
      <c r="IA255" s="12"/>
      <c r="IB255" s="6">
        <f>[1]основа!AM262</f>
        <v>42551</v>
      </c>
    </row>
    <row r="256" spans="235:236" x14ac:dyDescent="0.2">
      <c r="IA256" s="12"/>
      <c r="IB256" s="6">
        <f>[1]основа!AM263</f>
        <v>42551</v>
      </c>
    </row>
    <row r="257" spans="235:236" x14ac:dyDescent="0.2">
      <c r="IA257" s="12"/>
      <c r="IB257" s="6">
        <f>[1]основа!AM264</f>
        <v>42551</v>
      </c>
    </row>
    <row r="258" spans="235:236" x14ac:dyDescent="0.2">
      <c r="IA258" s="12"/>
      <c r="IB258" s="6">
        <f>[1]основа!AM265</f>
        <v>42551</v>
      </c>
    </row>
    <row r="259" spans="235:236" x14ac:dyDescent="0.2">
      <c r="IA259" s="12"/>
      <c r="IB259" s="6">
        <f>[1]основа!AM266</f>
        <v>42551</v>
      </c>
    </row>
    <row r="260" spans="235:236" x14ac:dyDescent="0.2">
      <c r="IA260" s="12"/>
      <c r="IB260" s="6">
        <f>[1]основа!AM267</f>
        <v>42551</v>
      </c>
    </row>
    <row r="261" spans="235:236" x14ac:dyDescent="0.2">
      <c r="IA261" s="12"/>
      <c r="IB261" s="6">
        <f>[1]основа!AM268</f>
        <v>42551</v>
      </c>
    </row>
    <row r="262" spans="235:236" x14ac:dyDescent="0.2">
      <c r="IA262" s="12"/>
      <c r="IB262" s="6">
        <f>[1]основа!AM269</f>
        <v>42551</v>
      </c>
    </row>
    <row r="263" spans="235:236" x14ac:dyDescent="0.2">
      <c r="IA263" s="12"/>
      <c r="IB263" s="6">
        <f>[1]основа!AM270</f>
        <v>42551</v>
      </c>
    </row>
    <row r="264" spans="235:236" x14ac:dyDescent="0.2">
      <c r="IA264" s="12"/>
      <c r="IB264" s="6">
        <f>[1]основа!AM271</f>
        <v>42551</v>
      </c>
    </row>
    <row r="265" spans="235:236" x14ac:dyDescent="0.2">
      <c r="IA265" s="12"/>
      <c r="IB265" s="6">
        <f>[1]основа!AM272</f>
        <v>42551</v>
      </c>
    </row>
    <row r="266" spans="235:236" x14ac:dyDescent="0.2">
      <c r="IA266" s="12"/>
      <c r="IB266" s="6">
        <f>[1]основа!AM273</f>
        <v>42551</v>
      </c>
    </row>
    <row r="267" spans="235:236" x14ac:dyDescent="0.2">
      <c r="IA267" s="12"/>
      <c r="IB267" s="6">
        <f>[1]основа!AM274</f>
        <v>42551</v>
      </c>
    </row>
    <row r="268" spans="235:236" x14ac:dyDescent="0.2">
      <c r="IA268" s="12"/>
      <c r="IB268" s="6">
        <f>[1]основа!AM275</f>
        <v>42551</v>
      </c>
    </row>
    <row r="269" spans="235:236" x14ac:dyDescent="0.2">
      <c r="IA269" s="12"/>
      <c r="IB269" s="6">
        <f>[1]основа!AM276</f>
        <v>42551</v>
      </c>
    </row>
    <row r="270" spans="235:236" x14ac:dyDescent="0.2">
      <c r="IA270" s="12"/>
      <c r="IB270" s="6">
        <f>[1]основа!AM277</f>
        <v>42551</v>
      </c>
    </row>
    <row r="271" spans="235:236" x14ac:dyDescent="0.2">
      <c r="IA271" s="12"/>
      <c r="IB271" s="6">
        <f>[1]основа!AM278</f>
        <v>42551</v>
      </c>
    </row>
    <row r="272" spans="235:236" x14ac:dyDescent="0.2">
      <c r="IA272" s="12"/>
      <c r="IB272" s="6">
        <f>[1]основа!AM279</f>
        <v>42551</v>
      </c>
    </row>
    <row r="273" spans="235:236" x14ac:dyDescent="0.2">
      <c r="IA273" s="12"/>
      <c r="IB273" s="6">
        <f>[1]основа!AM280</f>
        <v>42551</v>
      </c>
    </row>
    <row r="274" spans="235:236" x14ac:dyDescent="0.2">
      <c r="IA274" s="12"/>
      <c r="IB274" s="6">
        <f>[1]основа!AM281</f>
        <v>42551</v>
      </c>
    </row>
    <row r="275" spans="235:236" x14ac:dyDescent="0.2">
      <c r="IA275" s="12"/>
      <c r="IB275" s="6">
        <f>[1]основа!AM282</f>
        <v>42551</v>
      </c>
    </row>
    <row r="276" spans="235:236" x14ac:dyDescent="0.2">
      <c r="IA276" s="12"/>
      <c r="IB276" s="6">
        <f>[1]основа!AM283</f>
        <v>42551</v>
      </c>
    </row>
    <row r="277" spans="235:236" x14ac:dyDescent="0.2">
      <c r="IA277" s="12"/>
      <c r="IB277" s="6">
        <f>[1]основа!AM284</f>
        <v>42551</v>
      </c>
    </row>
    <row r="278" spans="235:236" x14ac:dyDescent="0.2">
      <c r="IA278" s="12"/>
      <c r="IB278" s="6">
        <f>[1]основа!AM285</f>
        <v>42551</v>
      </c>
    </row>
    <row r="279" spans="235:236" x14ac:dyDescent="0.2">
      <c r="IA279" s="12"/>
      <c r="IB279" s="6">
        <f>[1]основа!AM286</f>
        <v>42551</v>
      </c>
    </row>
    <row r="280" spans="235:236" x14ac:dyDescent="0.2">
      <c r="IA280" s="12"/>
      <c r="IB280" s="6">
        <f>[1]основа!AM287</f>
        <v>42551</v>
      </c>
    </row>
    <row r="281" spans="235:236" x14ac:dyDescent="0.2">
      <c r="IA281" s="12"/>
      <c r="IB281" s="6">
        <f>[1]основа!AM288</f>
        <v>42551</v>
      </c>
    </row>
    <row r="282" spans="235:236" x14ac:dyDescent="0.2">
      <c r="IA282" s="12"/>
      <c r="IB282" s="6">
        <f>[1]основа!AM289</f>
        <v>42551</v>
      </c>
    </row>
    <row r="283" spans="235:236" x14ac:dyDescent="0.2">
      <c r="IA283" s="12"/>
      <c r="IB283" s="6">
        <f>[1]основа!AM290</f>
        <v>42551</v>
      </c>
    </row>
    <row r="284" spans="235:236" x14ac:dyDescent="0.2">
      <c r="IA284" s="12"/>
      <c r="IB284" s="6">
        <f>[1]основа!AM291</f>
        <v>42551</v>
      </c>
    </row>
    <row r="285" spans="235:236" x14ac:dyDescent="0.2">
      <c r="IA285" s="12"/>
      <c r="IB285" s="6">
        <f>[1]основа!AM292</f>
        <v>42551</v>
      </c>
    </row>
    <row r="286" spans="235:236" x14ac:dyDescent="0.2">
      <c r="IA286" s="12"/>
      <c r="IB286" s="6">
        <f>[1]основа!AM293</f>
        <v>42551</v>
      </c>
    </row>
    <row r="287" spans="235:236" x14ac:dyDescent="0.2">
      <c r="IA287" s="12"/>
      <c r="IB287" s="6">
        <f>[1]основа!AM294</f>
        <v>42551</v>
      </c>
    </row>
    <row r="288" spans="235:236" x14ac:dyDescent="0.2">
      <c r="IA288" s="12"/>
      <c r="IB288" s="6">
        <f>[1]основа!AM295</f>
        <v>42551</v>
      </c>
    </row>
    <row r="289" spans="235:236" x14ac:dyDescent="0.2">
      <c r="IA289" s="12"/>
      <c r="IB289" s="6">
        <f>[1]основа!AM296</f>
        <v>42551</v>
      </c>
    </row>
    <row r="290" spans="235:236" x14ac:dyDescent="0.2">
      <c r="IA290" s="12"/>
      <c r="IB290" s="6">
        <f>[1]основа!AM297</f>
        <v>42551</v>
      </c>
    </row>
    <row r="291" spans="235:236" x14ac:dyDescent="0.2">
      <c r="IA291" s="12"/>
      <c r="IB291" s="6">
        <f>[1]основа!AM298</f>
        <v>42551</v>
      </c>
    </row>
    <row r="292" spans="235:236" x14ac:dyDescent="0.2">
      <c r="IA292" s="12"/>
      <c r="IB292" s="6">
        <f>[1]основа!AM299</f>
        <v>42551</v>
      </c>
    </row>
    <row r="293" spans="235:236" x14ac:dyDescent="0.2">
      <c r="IA293" s="12"/>
      <c r="IB293" s="6">
        <f>[1]основа!AM300</f>
        <v>42551</v>
      </c>
    </row>
    <row r="294" spans="235:236" x14ac:dyDescent="0.2">
      <c r="IA294" s="12"/>
      <c r="IB294" s="6">
        <f>[1]основа!AM301</f>
        <v>42551</v>
      </c>
    </row>
    <row r="295" spans="235:236" x14ac:dyDescent="0.2">
      <c r="IA295" s="12"/>
      <c r="IB295" s="6">
        <f>[1]основа!AM302</f>
        <v>42551</v>
      </c>
    </row>
    <row r="296" spans="235:236" x14ac:dyDescent="0.2">
      <c r="IA296" s="12"/>
      <c r="IB296" s="6">
        <f>[1]основа!AM303</f>
        <v>42551</v>
      </c>
    </row>
    <row r="297" spans="235:236" x14ac:dyDescent="0.2">
      <c r="IA297" s="12"/>
      <c r="IB297" s="6">
        <f>[1]основа!AM304</f>
        <v>42551</v>
      </c>
    </row>
    <row r="298" spans="235:236" x14ac:dyDescent="0.2">
      <c r="IA298" s="12"/>
      <c r="IB298" s="6">
        <f>[1]основа!AM305</f>
        <v>42551</v>
      </c>
    </row>
    <row r="299" spans="235:236" x14ac:dyDescent="0.2">
      <c r="IA299" s="12"/>
      <c r="IB299" s="6">
        <f>[1]основа!AM306</f>
        <v>42551</v>
      </c>
    </row>
  </sheetData>
  <sheetProtection formatColumns="0" autoFilter="0"/>
  <autoFilter ref="K7:K68">
    <filterColumn colId="0">
      <filters>
        <filter val="1"/>
        <filter val="Какао с молоком"/>
        <filter val="Каша молочная &quot;Дружба&quot; с маслом сливочным"/>
        <filter val="Макаронные изделия с соусом"/>
        <filter val="Сосиска отварная"/>
        <filter val="Хлеб пшеничный"/>
        <filter val="Чай с сахаром"/>
      </filters>
    </filterColumn>
  </autoFilter>
  <mergeCells count="5">
    <mergeCell ref="A6:B6"/>
    <mergeCell ref="A7:G7"/>
    <mergeCell ref="A2:G2"/>
    <mergeCell ref="A3:G3"/>
    <mergeCell ref="A4:G4"/>
  </mergeCells>
  <conditionalFormatting sqref="B2:B5 B7:B29 A2:A29 A2:G4 A30:I30 C2:P68 A12:H68">
    <cfRule type="cellIs" dxfId="23023" priority="1292" operator="equal">
      <formula>0</formula>
    </cfRule>
  </conditionalFormatting>
  <conditionalFormatting sqref="A63:A65">
    <cfRule type="cellIs" dxfId="23022" priority="1288" operator="equal">
      <formula>0</formula>
    </cfRule>
  </conditionalFormatting>
  <conditionalFormatting sqref="A34:H36">
    <cfRule type="cellIs" dxfId="23021" priority="1283" stopIfTrue="1" operator="equal">
      <formula>0</formula>
    </cfRule>
  </conditionalFormatting>
  <conditionalFormatting sqref="A42:H44">
    <cfRule type="cellIs" dxfId="23020" priority="1282" stopIfTrue="1" operator="equal">
      <formula>0</formula>
    </cfRule>
  </conditionalFormatting>
  <conditionalFormatting sqref="A42:H44">
    <cfRule type="cellIs" dxfId="23019" priority="1281" stopIfTrue="1" operator="equal">
      <formula>0</formula>
    </cfRule>
  </conditionalFormatting>
  <conditionalFormatting sqref="A52:H54">
    <cfRule type="cellIs" dxfId="23018" priority="1280" stopIfTrue="1" operator="equal">
      <formula>0</formula>
    </cfRule>
  </conditionalFormatting>
  <conditionalFormatting sqref="A12:H28 A30:H32 A34:H60">
    <cfRule type="expression" dxfId="23017" priority="1279" stopIfTrue="1">
      <formula>$IT13&lt;$IS$2</formula>
    </cfRule>
  </conditionalFormatting>
  <conditionalFormatting sqref="A34:H36">
    <cfRule type="cellIs" dxfId="23016" priority="1273" stopIfTrue="1" operator="equal">
      <formula>0</formula>
    </cfRule>
  </conditionalFormatting>
  <conditionalFormatting sqref="A42:H44">
    <cfRule type="cellIs" dxfId="23015" priority="1272" stopIfTrue="1" operator="equal">
      <formula>0</formula>
    </cfRule>
  </conditionalFormatting>
  <conditionalFormatting sqref="A42:H44">
    <cfRule type="cellIs" dxfId="23014" priority="1271" stopIfTrue="1" operator="equal">
      <formula>0</formula>
    </cfRule>
  </conditionalFormatting>
  <conditionalFormatting sqref="A52:H54">
    <cfRule type="cellIs" dxfId="23013" priority="1270" stopIfTrue="1" operator="equal">
      <formula>0</formula>
    </cfRule>
  </conditionalFormatting>
  <conditionalFormatting sqref="A3:A4">
    <cfRule type="expression" dxfId="23012" priority="1265" stopIfTrue="1">
      <formula>$IT4&lt;$IS$4</formula>
    </cfRule>
  </conditionalFormatting>
  <conditionalFormatting sqref="A3:A4">
    <cfRule type="expression" dxfId="23011" priority="1264" stopIfTrue="1">
      <formula>$IT4&lt;$IS$4</formula>
    </cfRule>
  </conditionalFormatting>
  <conditionalFormatting sqref="A3:G3">
    <cfRule type="expression" dxfId="23010" priority="1263" stopIfTrue="1">
      <formula>$IT6&lt;$IS$4</formula>
    </cfRule>
  </conditionalFormatting>
  <conditionalFormatting sqref="A3">
    <cfRule type="expression" dxfId="23009" priority="1258" stopIfTrue="1">
      <formula>$IT4&lt;$IS$4</formula>
    </cfRule>
  </conditionalFormatting>
  <conditionalFormatting sqref="A3">
    <cfRule type="expression" dxfId="23008" priority="1257" stopIfTrue="1">
      <formula>$IT4&lt;$IS$4</formula>
    </cfRule>
  </conditionalFormatting>
  <conditionalFormatting sqref="A3:G3">
    <cfRule type="expression" dxfId="23007" priority="1256" stopIfTrue="1">
      <formula>$IT6&lt;$IS$4</formula>
    </cfRule>
  </conditionalFormatting>
  <conditionalFormatting sqref="A34:G36">
    <cfRule type="cellIs" dxfId="23006" priority="1249" stopIfTrue="1" operator="equal">
      <formula>0</formula>
    </cfRule>
  </conditionalFormatting>
  <conditionalFormatting sqref="A42:G44">
    <cfRule type="cellIs" dxfId="23005" priority="1248" stopIfTrue="1" operator="equal">
      <formula>0</formula>
    </cfRule>
  </conditionalFormatting>
  <conditionalFormatting sqref="A42:G44">
    <cfRule type="cellIs" dxfId="23004" priority="1247" stopIfTrue="1" operator="equal">
      <formula>0</formula>
    </cfRule>
  </conditionalFormatting>
  <conditionalFormatting sqref="A52:G54">
    <cfRule type="cellIs" dxfId="23003" priority="1246" stopIfTrue="1" operator="equal">
      <formula>0</formula>
    </cfRule>
  </conditionalFormatting>
  <conditionalFormatting sqref="A28:G28">
    <cfRule type="expression" dxfId="23002" priority="1243" stopIfTrue="1">
      <formula>$IT29&lt;$IS$2</formula>
    </cfRule>
  </conditionalFormatting>
  <conditionalFormatting sqref="A34:G34">
    <cfRule type="cellIs" dxfId="23001" priority="1242" stopIfTrue="1" operator="equal">
      <formula>0</formula>
    </cfRule>
  </conditionalFormatting>
  <conditionalFormatting sqref="A34:G34">
    <cfRule type="cellIs" dxfId="23000" priority="1241" stopIfTrue="1" operator="equal">
      <formula>0</formula>
    </cfRule>
  </conditionalFormatting>
  <conditionalFormatting sqref="H34:H36">
    <cfRule type="cellIs" dxfId="22999" priority="1232" stopIfTrue="1" operator="equal">
      <formula>0</formula>
    </cfRule>
  </conditionalFormatting>
  <conditionalFormatting sqref="H42:H44">
    <cfRule type="cellIs" dxfId="22998" priority="1231" stopIfTrue="1" operator="equal">
      <formula>0</formula>
    </cfRule>
  </conditionalFormatting>
  <conditionalFormatting sqref="H42:H44">
    <cfRule type="cellIs" dxfId="22997" priority="1230" stopIfTrue="1" operator="equal">
      <formula>0</formula>
    </cfRule>
  </conditionalFormatting>
  <conditionalFormatting sqref="H52:H54">
    <cfRule type="cellIs" dxfId="22996" priority="1229" stopIfTrue="1" operator="equal">
      <formula>0</formula>
    </cfRule>
  </conditionalFormatting>
  <conditionalFormatting sqref="A37:G38">
    <cfRule type="cellIs" dxfId="22995" priority="1227" stopIfTrue="1" operator="equal">
      <formula>0</formula>
    </cfRule>
  </conditionalFormatting>
  <conditionalFormatting sqref="A42:G42">
    <cfRule type="cellIs" dxfId="22994" priority="1225" stopIfTrue="1" operator="equal">
      <formula>0</formula>
    </cfRule>
  </conditionalFormatting>
  <conditionalFormatting sqref="A42:G42">
    <cfRule type="cellIs" dxfId="22993" priority="1224" stopIfTrue="1" operator="equal">
      <formula>0</formula>
    </cfRule>
  </conditionalFormatting>
  <conditionalFormatting sqref="A42:G42">
    <cfRule type="cellIs" dxfId="22992" priority="1223" stopIfTrue="1" operator="equal">
      <formula>0</formula>
    </cfRule>
  </conditionalFormatting>
  <conditionalFormatting sqref="A34:G36">
    <cfRule type="cellIs" dxfId="22991" priority="1214" stopIfTrue="1" operator="equal">
      <formula>0</formula>
    </cfRule>
  </conditionalFormatting>
  <conditionalFormatting sqref="A42:G44">
    <cfRule type="cellIs" dxfId="22990" priority="1213" stopIfTrue="1" operator="equal">
      <formula>0</formula>
    </cfRule>
  </conditionalFormatting>
  <conditionalFormatting sqref="A42:G44">
    <cfRule type="cellIs" dxfId="22989" priority="1212" stopIfTrue="1" operator="equal">
      <formula>0</formula>
    </cfRule>
  </conditionalFormatting>
  <conditionalFormatting sqref="A52:G54">
    <cfRule type="cellIs" dxfId="22988" priority="1211" stopIfTrue="1" operator="equal">
      <formula>0</formula>
    </cfRule>
  </conditionalFormatting>
  <conditionalFormatting sqref="A63:A65">
    <cfRule type="cellIs" dxfId="22987" priority="1207" operator="equal">
      <formula>0</formula>
    </cfRule>
  </conditionalFormatting>
  <conditionalFormatting sqref="A34:H36">
    <cfRule type="cellIs" dxfId="22986" priority="1202" stopIfTrue="1" operator="equal">
      <formula>0</formula>
    </cfRule>
  </conditionalFormatting>
  <conditionalFormatting sqref="A42:H44">
    <cfRule type="cellIs" dxfId="22985" priority="1201" stopIfTrue="1" operator="equal">
      <formula>0</formula>
    </cfRule>
  </conditionalFormatting>
  <conditionalFormatting sqref="A52:H54">
    <cfRule type="cellIs" dxfId="22984" priority="1200" stopIfTrue="1" operator="equal">
      <formula>0</formula>
    </cfRule>
  </conditionalFormatting>
  <conditionalFormatting sqref="A34:H36">
    <cfRule type="cellIs" dxfId="22983" priority="1194" stopIfTrue="1" operator="equal">
      <formula>0</formula>
    </cfRule>
  </conditionalFormatting>
  <conditionalFormatting sqref="A42:H44">
    <cfRule type="cellIs" dxfId="22982" priority="1193" stopIfTrue="1" operator="equal">
      <formula>0</formula>
    </cfRule>
  </conditionalFormatting>
  <conditionalFormatting sqref="A52:H54">
    <cfRule type="cellIs" dxfId="22981" priority="1192" stopIfTrue="1" operator="equal">
      <formula>0</formula>
    </cfRule>
  </conditionalFormatting>
  <conditionalFormatting sqref="A34:G36">
    <cfRule type="cellIs" dxfId="22980" priority="1178" stopIfTrue="1" operator="equal">
      <formula>0</formula>
    </cfRule>
  </conditionalFormatting>
  <conditionalFormatting sqref="A42:G44">
    <cfRule type="cellIs" dxfId="22979" priority="1177" stopIfTrue="1" operator="equal">
      <formula>0</formula>
    </cfRule>
  </conditionalFormatting>
  <conditionalFormatting sqref="A42:G44">
    <cfRule type="cellIs" dxfId="22978" priority="1176" stopIfTrue="1" operator="equal">
      <formula>0</formula>
    </cfRule>
  </conditionalFormatting>
  <conditionalFormatting sqref="A52:G54">
    <cfRule type="cellIs" dxfId="22977" priority="1175" stopIfTrue="1" operator="equal">
      <formula>0</formula>
    </cfRule>
  </conditionalFormatting>
  <conditionalFormatting sqref="A28:G28">
    <cfRule type="expression" dxfId="22976" priority="1172" stopIfTrue="1">
      <formula>$IT29&lt;$IS$2</formula>
    </cfRule>
  </conditionalFormatting>
  <conditionalFormatting sqref="A34:G34">
    <cfRule type="cellIs" dxfId="22975" priority="1171" stopIfTrue="1" operator="equal">
      <formula>0</formula>
    </cfRule>
  </conditionalFormatting>
  <conditionalFormatting sqref="A34:G34">
    <cfRule type="cellIs" dxfId="22974" priority="1170" stopIfTrue="1" operator="equal">
      <formula>0</formula>
    </cfRule>
  </conditionalFormatting>
  <conditionalFormatting sqref="H34">
    <cfRule type="cellIs" dxfId="22973" priority="1162" stopIfTrue="1" operator="equal">
      <formula>0</formula>
    </cfRule>
  </conditionalFormatting>
  <conditionalFormatting sqref="A37:H38">
    <cfRule type="cellIs" dxfId="22972" priority="1160" stopIfTrue="1" operator="equal">
      <formula>0</formula>
    </cfRule>
  </conditionalFormatting>
  <conditionalFormatting sqref="H34:H36">
    <cfRule type="cellIs" dxfId="22971" priority="1153" stopIfTrue="1" operator="equal">
      <formula>0</formula>
    </cfRule>
  </conditionalFormatting>
  <conditionalFormatting sqref="H42:H44">
    <cfRule type="cellIs" dxfId="22970" priority="1152" stopIfTrue="1" operator="equal">
      <formula>0</formula>
    </cfRule>
  </conditionalFormatting>
  <conditionalFormatting sqref="H42:H44">
    <cfRule type="cellIs" dxfId="22969" priority="1151" stopIfTrue="1" operator="equal">
      <formula>0</formula>
    </cfRule>
  </conditionalFormatting>
  <conditionalFormatting sqref="H52:H54">
    <cfRule type="cellIs" dxfId="22968" priority="1150" stopIfTrue="1" operator="equal">
      <formula>0</formula>
    </cfRule>
  </conditionalFormatting>
  <conditionalFormatting sqref="A42:G42">
    <cfRule type="cellIs" dxfId="22967" priority="1148" stopIfTrue="1" operator="equal">
      <formula>0</formula>
    </cfRule>
  </conditionalFormatting>
  <conditionalFormatting sqref="A42:G42">
    <cfRule type="cellIs" dxfId="22966" priority="1147" stopIfTrue="1" operator="equal">
      <formula>0</formula>
    </cfRule>
  </conditionalFormatting>
  <conditionalFormatting sqref="A42:G42">
    <cfRule type="cellIs" dxfId="22965" priority="1146" stopIfTrue="1" operator="equal">
      <formula>0</formula>
    </cfRule>
  </conditionalFormatting>
  <conditionalFormatting sqref="A34:G36">
    <cfRule type="cellIs" dxfId="22964" priority="1138" stopIfTrue="1" operator="equal">
      <formula>0</formula>
    </cfRule>
  </conditionalFormatting>
  <conditionalFormatting sqref="A34:H36">
    <cfRule type="cellIs" dxfId="22963" priority="1129" stopIfTrue="1" operator="equal">
      <formula>0</formula>
    </cfRule>
  </conditionalFormatting>
  <conditionalFormatting sqref="A42:H44">
    <cfRule type="cellIs" dxfId="22962" priority="1128" stopIfTrue="1" operator="equal">
      <formula>0</formula>
    </cfRule>
  </conditionalFormatting>
  <conditionalFormatting sqref="A42:H44">
    <cfRule type="cellIs" dxfId="22961" priority="1127" stopIfTrue="1" operator="equal">
      <formula>0</formula>
    </cfRule>
  </conditionalFormatting>
  <conditionalFormatting sqref="A52:H54">
    <cfRule type="cellIs" dxfId="22960" priority="1126" stopIfTrue="1" operator="equal">
      <formula>0</formula>
    </cfRule>
  </conditionalFormatting>
  <conditionalFormatting sqref="A46:C46">
    <cfRule type="cellIs" dxfId="22959" priority="1124" operator="equal">
      <formula>0</formula>
    </cfRule>
  </conditionalFormatting>
  <conditionalFormatting sqref="A46:C46">
    <cfRule type="cellIs" dxfId="22958" priority="1123" stopIfTrue="1" operator="equal">
      <formula>0</formula>
    </cfRule>
  </conditionalFormatting>
  <conditionalFormatting sqref="A46:C46">
    <cfRule type="cellIs" dxfId="22957" priority="1121" stopIfTrue="1" operator="equal">
      <formula>0</formula>
    </cfRule>
  </conditionalFormatting>
  <conditionalFormatting sqref="A46:C46">
    <cfRule type="cellIs" dxfId="22956" priority="1119" stopIfTrue="1" operator="equal">
      <formula>0</formula>
    </cfRule>
  </conditionalFormatting>
  <conditionalFormatting sqref="A46:C46">
    <cfRule type="cellIs" dxfId="22955" priority="1117" stopIfTrue="1" operator="equal">
      <formula>0</formula>
    </cfRule>
  </conditionalFormatting>
  <conditionalFormatting sqref="A46:C46">
    <cfRule type="cellIs" dxfId="22954" priority="1115" operator="equal">
      <formula>0</formula>
    </cfRule>
  </conditionalFormatting>
  <conditionalFormatting sqref="A46:C46">
    <cfRule type="cellIs" dxfId="22953" priority="1114" operator="equal">
      <formula>0</formula>
    </cfRule>
  </conditionalFormatting>
  <conditionalFormatting sqref="A46:C46">
    <cfRule type="cellIs" dxfId="22952" priority="1113" stopIfTrue="1" operator="equal">
      <formula>0</formula>
    </cfRule>
  </conditionalFormatting>
  <conditionalFormatting sqref="A46:C46">
    <cfRule type="cellIs" dxfId="22951" priority="1111" stopIfTrue="1" operator="equal">
      <formula>0</formula>
    </cfRule>
  </conditionalFormatting>
  <conditionalFormatting sqref="A46:C46">
    <cfRule type="cellIs" dxfId="22950" priority="1109" stopIfTrue="1" operator="equal">
      <formula>0</formula>
    </cfRule>
  </conditionalFormatting>
  <conditionalFormatting sqref="A46:C46">
    <cfRule type="cellIs" dxfId="22949" priority="1107" operator="equal">
      <formula>0</formula>
    </cfRule>
  </conditionalFormatting>
  <conditionalFormatting sqref="A46:C46">
    <cfRule type="cellIs" dxfId="22948" priority="1106" stopIfTrue="1" operator="equal">
      <formula>0</formula>
    </cfRule>
  </conditionalFormatting>
  <conditionalFormatting sqref="A34:H36">
    <cfRule type="cellIs" dxfId="22947" priority="1100" stopIfTrue="1" operator="equal">
      <formula>0</formula>
    </cfRule>
  </conditionalFormatting>
  <conditionalFormatting sqref="A42:H44">
    <cfRule type="cellIs" dxfId="22946" priority="1099" stopIfTrue="1" operator="equal">
      <formula>0</formula>
    </cfRule>
  </conditionalFormatting>
  <conditionalFormatting sqref="A42:H44">
    <cfRule type="cellIs" dxfId="22945" priority="1098" stopIfTrue="1" operator="equal">
      <formula>0</formula>
    </cfRule>
  </conditionalFormatting>
  <conditionalFormatting sqref="A52:H54">
    <cfRule type="cellIs" dxfId="22944" priority="1097" stopIfTrue="1" operator="equal">
      <formula>0</formula>
    </cfRule>
  </conditionalFormatting>
  <conditionalFormatting sqref="A42">
    <cfRule type="cellIs" dxfId="22943" priority="1095" operator="equal">
      <formula>0</formula>
    </cfRule>
  </conditionalFormatting>
  <conditionalFormatting sqref="A42">
    <cfRule type="cellIs" dxfId="22942" priority="1094" stopIfTrue="1" operator="equal">
      <formula>0</formula>
    </cfRule>
  </conditionalFormatting>
  <conditionalFormatting sqref="A42">
    <cfRule type="cellIs" dxfId="22941" priority="1093" stopIfTrue="1" operator="equal">
      <formula>0</formula>
    </cfRule>
  </conditionalFormatting>
  <conditionalFormatting sqref="A42">
    <cfRule type="cellIs" dxfId="22940" priority="1091" stopIfTrue="1" operator="equal">
      <formula>0</formula>
    </cfRule>
  </conditionalFormatting>
  <conditionalFormatting sqref="A42">
    <cfRule type="cellIs" dxfId="22939" priority="1090" stopIfTrue="1" operator="equal">
      <formula>0</formula>
    </cfRule>
  </conditionalFormatting>
  <conditionalFormatting sqref="A42">
    <cfRule type="cellIs" dxfId="22938" priority="1088" stopIfTrue="1" operator="equal">
      <formula>0</formula>
    </cfRule>
  </conditionalFormatting>
  <conditionalFormatting sqref="A42">
    <cfRule type="cellIs" dxfId="22937" priority="1087" stopIfTrue="1" operator="equal">
      <formula>0</formula>
    </cfRule>
  </conditionalFormatting>
  <conditionalFormatting sqref="A42">
    <cfRule type="cellIs" dxfId="22936" priority="1085" stopIfTrue="1" operator="equal">
      <formula>0</formula>
    </cfRule>
  </conditionalFormatting>
  <conditionalFormatting sqref="A42">
    <cfRule type="cellIs" dxfId="22935" priority="1084" stopIfTrue="1" operator="equal">
      <formula>0</formula>
    </cfRule>
  </conditionalFormatting>
  <conditionalFormatting sqref="A42">
    <cfRule type="cellIs" dxfId="22934" priority="1082" stopIfTrue="1" operator="equal">
      <formula>0</formula>
    </cfRule>
  </conditionalFormatting>
  <conditionalFormatting sqref="A42">
    <cfRule type="cellIs" dxfId="22933" priority="1081" stopIfTrue="1" operator="equal">
      <formula>0</formula>
    </cfRule>
  </conditionalFormatting>
  <conditionalFormatting sqref="A42">
    <cfRule type="cellIs" dxfId="22932" priority="1079" operator="equal">
      <formula>0</formula>
    </cfRule>
  </conditionalFormatting>
  <conditionalFormatting sqref="A42">
    <cfRule type="cellIs" dxfId="22931" priority="1078" stopIfTrue="1" operator="equal">
      <formula>0</formula>
    </cfRule>
  </conditionalFormatting>
  <conditionalFormatting sqref="A42">
    <cfRule type="cellIs" dxfId="22930" priority="1077" stopIfTrue="1" operator="equal">
      <formula>0</formula>
    </cfRule>
  </conditionalFormatting>
  <conditionalFormatting sqref="A42">
    <cfRule type="cellIs" dxfId="22929" priority="1075" stopIfTrue="1" operator="equal">
      <formula>0</formula>
    </cfRule>
  </conditionalFormatting>
  <conditionalFormatting sqref="A42">
    <cfRule type="cellIs" dxfId="22928" priority="1074" stopIfTrue="1" operator="equal">
      <formula>0</formula>
    </cfRule>
  </conditionalFormatting>
  <conditionalFormatting sqref="A34:H36">
    <cfRule type="cellIs" dxfId="22927" priority="1068" stopIfTrue="1" operator="equal">
      <formula>0</formula>
    </cfRule>
  </conditionalFormatting>
  <conditionalFormatting sqref="A42:H44">
    <cfRule type="cellIs" dxfId="22926" priority="1067" stopIfTrue="1" operator="equal">
      <formula>0</formula>
    </cfRule>
  </conditionalFormatting>
  <conditionalFormatting sqref="A42:H44">
    <cfRule type="cellIs" dxfId="22925" priority="1066" stopIfTrue="1" operator="equal">
      <formula>0</formula>
    </cfRule>
  </conditionalFormatting>
  <conditionalFormatting sqref="A52:H54">
    <cfRule type="cellIs" dxfId="22924" priority="1065" stopIfTrue="1" operator="equal">
      <formula>0</formula>
    </cfRule>
  </conditionalFormatting>
  <conditionalFormatting sqref="A34:H36">
    <cfRule type="cellIs" dxfId="22923" priority="1059" stopIfTrue="1" operator="equal">
      <formula>0</formula>
    </cfRule>
  </conditionalFormatting>
  <conditionalFormatting sqref="A42:H44">
    <cfRule type="cellIs" dxfId="22922" priority="1058" stopIfTrue="1" operator="equal">
      <formula>0</formula>
    </cfRule>
  </conditionalFormatting>
  <conditionalFormatting sqref="A42:H44">
    <cfRule type="cellIs" dxfId="22921" priority="1057" stopIfTrue="1" operator="equal">
      <formula>0</formula>
    </cfRule>
  </conditionalFormatting>
  <conditionalFormatting sqref="A52:H54">
    <cfRule type="cellIs" dxfId="22920" priority="1056" stopIfTrue="1" operator="equal">
      <formula>0</formula>
    </cfRule>
  </conditionalFormatting>
  <conditionalFormatting sqref="A34:H36">
    <cfRule type="cellIs" dxfId="22919" priority="1050" stopIfTrue="1" operator="equal">
      <formula>0</formula>
    </cfRule>
  </conditionalFormatting>
  <conditionalFormatting sqref="A42:H44">
    <cfRule type="cellIs" dxfId="22918" priority="1049" stopIfTrue="1" operator="equal">
      <formula>0</formula>
    </cfRule>
  </conditionalFormatting>
  <conditionalFormatting sqref="A42:H44">
    <cfRule type="cellIs" dxfId="22917" priority="1048" stopIfTrue="1" operator="equal">
      <formula>0</formula>
    </cfRule>
  </conditionalFormatting>
  <conditionalFormatting sqref="A52:H54">
    <cfRule type="cellIs" dxfId="22916" priority="1047" stopIfTrue="1" operator="equal">
      <formula>0</formula>
    </cfRule>
  </conditionalFormatting>
  <conditionalFormatting sqref="D16">
    <cfRule type="expression" dxfId="22915" priority="1043" stopIfTrue="1">
      <formula>$IT17&lt;$IS$2</formula>
    </cfRule>
  </conditionalFormatting>
  <conditionalFormatting sqref="D16">
    <cfRule type="expression" dxfId="22914" priority="1041" stopIfTrue="1">
      <formula>$IT17&lt;$IS$2</formula>
    </cfRule>
  </conditionalFormatting>
  <conditionalFormatting sqref="D16">
    <cfRule type="expression" dxfId="22913" priority="1039" stopIfTrue="1">
      <formula>$IT17&lt;$IS$2</formula>
    </cfRule>
  </conditionalFormatting>
  <conditionalFormatting sqref="D16">
    <cfRule type="expression" dxfId="22912" priority="1037" stopIfTrue="1">
      <formula>$IT17&lt;$IS$2</formula>
    </cfRule>
  </conditionalFormatting>
  <conditionalFormatting sqref="D16">
    <cfRule type="expression" dxfId="22911" priority="1035" stopIfTrue="1">
      <formula>$IT17&lt;$IS$2</formula>
    </cfRule>
  </conditionalFormatting>
  <conditionalFormatting sqref="D16">
    <cfRule type="expression" dxfId="22910" priority="1032" stopIfTrue="1">
      <formula>$IT17&lt;$IS$2</formula>
    </cfRule>
  </conditionalFormatting>
  <conditionalFormatting sqref="D16">
    <cfRule type="expression" dxfId="22909" priority="1030" stopIfTrue="1">
      <formula>$IT17&lt;$IS$2</formula>
    </cfRule>
  </conditionalFormatting>
  <conditionalFormatting sqref="D16">
    <cfRule type="expression" dxfId="22908" priority="1028" stopIfTrue="1">
      <formula>$IT17&lt;$IS$2</formula>
    </cfRule>
  </conditionalFormatting>
  <conditionalFormatting sqref="D16">
    <cfRule type="expression" dxfId="22907" priority="1026" stopIfTrue="1">
      <formula>$IT17&lt;$IS$2</formula>
    </cfRule>
  </conditionalFormatting>
  <conditionalFormatting sqref="D16">
    <cfRule type="expression" dxfId="22906" priority="1024" stopIfTrue="1">
      <formula>$IT17&lt;$IS$2</formula>
    </cfRule>
  </conditionalFormatting>
  <conditionalFormatting sqref="D16">
    <cfRule type="expression" dxfId="22905" priority="1022" stopIfTrue="1">
      <formula>$IT17&lt;$IS$2</formula>
    </cfRule>
  </conditionalFormatting>
  <conditionalFormatting sqref="D16">
    <cfRule type="expression" dxfId="22904" priority="1020" stopIfTrue="1">
      <formula>$IT17&lt;$IS$2</formula>
    </cfRule>
  </conditionalFormatting>
  <conditionalFormatting sqref="A17">
    <cfRule type="expression" dxfId="22903" priority="1000" stopIfTrue="1">
      <formula>$IT18&lt;$IS$2</formula>
    </cfRule>
  </conditionalFormatting>
  <conditionalFormatting sqref="A17">
    <cfRule type="expression" dxfId="22902" priority="998" stopIfTrue="1">
      <formula>$IT18&lt;$IS$2</formula>
    </cfRule>
  </conditionalFormatting>
  <conditionalFormatting sqref="A17">
    <cfRule type="expression" dxfId="22901" priority="996" stopIfTrue="1">
      <formula>$IT18&lt;$IS$2</formula>
    </cfRule>
  </conditionalFormatting>
  <conditionalFormatting sqref="A17">
    <cfRule type="expression" dxfId="22900" priority="992" stopIfTrue="1">
      <formula>$IT18&lt;$IS$2</formula>
    </cfRule>
  </conditionalFormatting>
  <conditionalFormatting sqref="A17">
    <cfRule type="expression" dxfId="22899" priority="990" stopIfTrue="1">
      <formula>$IT18&lt;$IS$2</formula>
    </cfRule>
  </conditionalFormatting>
  <conditionalFormatting sqref="A17">
    <cfRule type="expression" dxfId="22898" priority="987" stopIfTrue="1">
      <formula>$IT18&lt;$IS$2</formula>
    </cfRule>
  </conditionalFormatting>
  <conditionalFormatting sqref="A17">
    <cfRule type="expression" dxfId="22897" priority="985" stopIfTrue="1">
      <formula>$IT18&lt;$IS$2</formula>
    </cfRule>
  </conditionalFormatting>
  <conditionalFormatting sqref="A17">
    <cfRule type="expression" dxfId="22896" priority="983" stopIfTrue="1">
      <formula>$IT18&lt;$IS$2</formula>
    </cfRule>
  </conditionalFormatting>
  <conditionalFormatting sqref="A17">
    <cfRule type="expression" dxfId="22895" priority="981" stopIfTrue="1">
      <formula>$IT18&lt;$IS$2</formula>
    </cfRule>
  </conditionalFormatting>
  <conditionalFormatting sqref="A17">
    <cfRule type="expression" dxfId="22894" priority="979" stopIfTrue="1">
      <formula>$IT18&lt;$IS$2</formula>
    </cfRule>
  </conditionalFormatting>
  <conditionalFormatting sqref="A17">
    <cfRule type="expression" dxfId="22893" priority="977" stopIfTrue="1">
      <formula>$IT18&lt;$IS$2</formula>
    </cfRule>
  </conditionalFormatting>
  <conditionalFormatting sqref="A17">
    <cfRule type="expression" dxfId="22892" priority="975" stopIfTrue="1">
      <formula>$IT18&lt;$IS$2</formula>
    </cfRule>
  </conditionalFormatting>
  <conditionalFormatting sqref="A34:H36">
    <cfRule type="cellIs" dxfId="22891" priority="929" stopIfTrue="1" operator="equal">
      <formula>0</formula>
    </cfRule>
  </conditionalFormatting>
  <conditionalFormatting sqref="A42:H44">
    <cfRule type="cellIs" dxfId="22890" priority="928" stopIfTrue="1" operator="equal">
      <formula>0</formula>
    </cfRule>
  </conditionalFormatting>
  <conditionalFormatting sqref="A52:H54">
    <cfRule type="cellIs" dxfId="22889" priority="927" stopIfTrue="1" operator="equal">
      <formula>0</formula>
    </cfRule>
  </conditionalFormatting>
  <conditionalFormatting sqref="A34:H36">
    <cfRule type="cellIs" dxfId="22888" priority="921" stopIfTrue="1" operator="equal">
      <formula>0</formula>
    </cfRule>
  </conditionalFormatting>
  <conditionalFormatting sqref="A42:H44">
    <cfRule type="cellIs" dxfId="22887" priority="920" stopIfTrue="1" operator="equal">
      <formula>0</formula>
    </cfRule>
  </conditionalFormatting>
  <conditionalFormatting sqref="A52:H54">
    <cfRule type="cellIs" dxfId="22886" priority="919" stopIfTrue="1" operator="equal">
      <formula>0</formula>
    </cfRule>
  </conditionalFormatting>
  <conditionalFormatting sqref="A34:H36">
    <cfRule type="cellIs" dxfId="22885" priority="913" stopIfTrue="1" operator="equal">
      <formula>0</formula>
    </cfRule>
  </conditionalFormatting>
  <conditionalFormatting sqref="A42:H44">
    <cfRule type="cellIs" dxfId="22884" priority="912" stopIfTrue="1" operator="equal">
      <formula>0</formula>
    </cfRule>
  </conditionalFormatting>
  <conditionalFormatting sqref="A52:H54">
    <cfRule type="cellIs" dxfId="22883" priority="911" stopIfTrue="1" operator="equal">
      <formula>0</formula>
    </cfRule>
  </conditionalFormatting>
  <conditionalFormatting sqref="A13:H13 A31:H32">
    <cfRule type="expression" dxfId="22882" priority="908" stopIfTrue="1">
      <formula>$IW14&lt;$IV$2</formula>
    </cfRule>
  </conditionalFormatting>
  <conditionalFormatting sqref="A16:H16">
    <cfRule type="expression" dxfId="22881" priority="906" stopIfTrue="1">
      <formula>$IW17&lt;$IV$2</formula>
    </cfRule>
  </conditionalFormatting>
  <conditionalFormatting sqref="H19">
    <cfRule type="expression" dxfId="22880" priority="898" stopIfTrue="1">
      <formula>$IT20&lt;$IS$2</formula>
    </cfRule>
  </conditionalFormatting>
  <conditionalFormatting sqref="H19">
    <cfRule type="expression" dxfId="22879" priority="895" stopIfTrue="1">
      <formula>$IT20&lt;$IS$2</formula>
    </cfRule>
  </conditionalFormatting>
  <conditionalFormatting sqref="H19">
    <cfRule type="expression" dxfId="22878" priority="891" stopIfTrue="1">
      <formula>$IT20&lt;$IS$2</formula>
    </cfRule>
  </conditionalFormatting>
  <conditionalFormatting sqref="H19">
    <cfRule type="expression" dxfId="22877" priority="887" stopIfTrue="1">
      <formula>$IT20&lt;$IS$2</formula>
    </cfRule>
  </conditionalFormatting>
  <conditionalFormatting sqref="H34">
    <cfRule type="cellIs" dxfId="22876" priority="885" operator="equal">
      <formula>0</formula>
    </cfRule>
  </conditionalFormatting>
  <conditionalFormatting sqref="H34">
    <cfRule type="cellIs" dxfId="22875" priority="884" operator="equal">
      <formula>0</formula>
    </cfRule>
  </conditionalFormatting>
  <conditionalFormatting sqref="H34">
    <cfRule type="cellIs" dxfId="22874" priority="883" operator="equal">
      <formula>0</formula>
    </cfRule>
  </conditionalFormatting>
  <conditionalFormatting sqref="H34">
    <cfRule type="cellIs" dxfId="22873" priority="882" stopIfTrue="1" operator="equal">
      <formula>0</formula>
    </cfRule>
  </conditionalFormatting>
  <conditionalFormatting sqref="H34">
    <cfRule type="cellIs" dxfId="22872" priority="881" stopIfTrue="1" operator="equal">
      <formula>0</formula>
    </cfRule>
  </conditionalFormatting>
  <conditionalFormatting sqref="H34">
    <cfRule type="cellIs" dxfId="22871" priority="879" stopIfTrue="1" operator="equal">
      <formula>0</formula>
    </cfRule>
  </conditionalFormatting>
  <conditionalFormatting sqref="H34">
    <cfRule type="cellIs" dxfId="22870" priority="878" stopIfTrue="1" operator="equal">
      <formula>0</formula>
    </cfRule>
  </conditionalFormatting>
  <conditionalFormatting sqref="H34">
    <cfRule type="cellIs" dxfId="22869" priority="876" stopIfTrue="1" operator="equal">
      <formula>0</formula>
    </cfRule>
  </conditionalFormatting>
  <conditionalFormatting sqref="H34">
    <cfRule type="cellIs" dxfId="22868" priority="875" stopIfTrue="1" operator="equal">
      <formula>0</formula>
    </cfRule>
  </conditionalFormatting>
  <conditionalFormatting sqref="H34">
    <cfRule type="cellIs" dxfId="22867" priority="873" stopIfTrue="1" operator="equal">
      <formula>0</formula>
    </cfRule>
  </conditionalFormatting>
  <conditionalFormatting sqref="H34">
    <cfRule type="cellIs" dxfId="22866" priority="872" stopIfTrue="1" operator="equal">
      <formula>0</formula>
    </cfRule>
  </conditionalFormatting>
  <conditionalFormatting sqref="H34">
    <cfRule type="cellIs" dxfId="22865" priority="870" operator="equal">
      <formula>0</formula>
    </cfRule>
  </conditionalFormatting>
  <conditionalFormatting sqref="H60">
    <cfRule type="cellIs" dxfId="22864" priority="869" operator="equal">
      <formula>0</formula>
    </cfRule>
  </conditionalFormatting>
  <conditionalFormatting sqref="H60">
    <cfRule type="cellIs" dxfId="22863" priority="868" operator="equal">
      <formula>0</formula>
    </cfRule>
  </conditionalFormatting>
  <conditionalFormatting sqref="H60">
    <cfRule type="cellIs" dxfId="22862" priority="867" operator="equal">
      <formula>0</formula>
    </cfRule>
  </conditionalFormatting>
  <conditionalFormatting sqref="H60">
    <cfRule type="cellIs" dxfId="22861" priority="863" operator="equal">
      <formula>0</formula>
    </cfRule>
  </conditionalFormatting>
  <conditionalFormatting sqref="A15:H15">
    <cfRule type="expression" dxfId="22860" priority="861" stopIfTrue="1">
      <formula>$IW16&lt;$IV$2</formula>
    </cfRule>
  </conditionalFormatting>
  <conditionalFormatting sqref="A14:H14">
    <cfRule type="expression" dxfId="22859" priority="859" stopIfTrue="1">
      <formula>$IW15&lt;$IV$2</formula>
    </cfRule>
  </conditionalFormatting>
  <conditionalFormatting sqref="A13:H13">
    <cfRule type="expression" dxfId="22858" priority="852" stopIfTrue="1">
      <formula>$IT14&lt;$IS$2</formula>
    </cfRule>
  </conditionalFormatting>
  <conditionalFormatting sqref="A13:H13">
    <cfRule type="expression" dxfId="22857" priority="850" stopIfTrue="1">
      <formula>$IT14&lt;$IS$2</formula>
    </cfRule>
  </conditionalFormatting>
  <conditionalFormatting sqref="A13:G13">
    <cfRule type="expression" dxfId="22856" priority="848" stopIfTrue="1">
      <formula>$IT14&lt;$IS$2</formula>
    </cfRule>
  </conditionalFormatting>
  <conditionalFormatting sqref="A13:G13">
    <cfRule type="expression" dxfId="22855" priority="846" stopIfTrue="1">
      <formula>$IT14&lt;$IS$2</formula>
    </cfRule>
  </conditionalFormatting>
  <conditionalFormatting sqref="H13">
    <cfRule type="expression" dxfId="22854" priority="844" stopIfTrue="1">
      <formula>$IT14&lt;$IS$2</formula>
    </cfRule>
  </conditionalFormatting>
  <conditionalFormatting sqref="H13">
    <cfRule type="expression" dxfId="22853" priority="842" stopIfTrue="1">
      <formula>$IT14&lt;$IS$2</formula>
    </cfRule>
  </conditionalFormatting>
  <conditionalFormatting sqref="A13:G13">
    <cfRule type="expression" dxfId="22852" priority="840" stopIfTrue="1">
      <formula>$IT14&lt;$IS$2</formula>
    </cfRule>
  </conditionalFormatting>
  <conditionalFormatting sqref="A13:H13">
    <cfRule type="expression" dxfId="22851" priority="837" stopIfTrue="1">
      <formula>$IT14&lt;$IS$2</formula>
    </cfRule>
  </conditionalFormatting>
  <conditionalFormatting sqref="A13:H13">
    <cfRule type="expression" dxfId="22850" priority="835" stopIfTrue="1">
      <formula>$IT14&lt;$IS$2</formula>
    </cfRule>
  </conditionalFormatting>
  <conditionalFormatting sqref="A13:H13">
    <cfRule type="expression" dxfId="22849" priority="833" stopIfTrue="1">
      <formula>$IT14&lt;$IS$2</formula>
    </cfRule>
  </conditionalFormatting>
  <conditionalFormatting sqref="A13:H13">
    <cfRule type="expression" dxfId="22848" priority="831" stopIfTrue="1">
      <formula>$IT14&lt;$IS$2</formula>
    </cfRule>
  </conditionalFormatting>
  <conditionalFormatting sqref="A13:H13">
    <cfRule type="expression" dxfId="22847" priority="829" stopIfTrue="1">
      <formula>$IT14&lt;$IS$2</formula>
    </cfRule>
  </conditionalFormatting>
  <conditionalFormatting sqref="A13:H13">
    <cfRule type="expression" dxfId="22846" priority="827" stopIfTrue="1">
      <formula>$IT14&lt;$IS$2</formula>
    </cfRule>
  </conditionalFormatting>
  <conditionalFormatting sqref="A13:H13">
    <cfRule type="expression" dxfId="22845" priority="825" stopIfTrue="1">
      <formula>$IT14&lt;$IS$2</formula>
    </cfRule>
  </conditionalFormatting>
  <conditionalFormatting sqref="A13:H13">
    <cfRule type="expression" dxfId="22844" priority="823" stopIfTrue="1">
      <formula>$IT14&lt;$IS$2</formula>
    </cfRule>
  </conditionalFormatting>
  <conditionalFormatting sqref="A13:H13">
    <cfRule type="expression" dxfId="22843" priority="821" stopIfTrue="1">
      <formula>$IT14&lt;$IS$2</formula>
    </cfRule>
  </conditionalFormatting>
  <conditionalFormatting sqref="A13:H13">
    <cfRule type="expression" dxfId="22842" priority="819" stopIfTrue="1">
      <formula>$IT14&lt;$IS$2</formula>
    </cfRule>
  </conditionalFormatting>
  <conditionalFormatting sqref="A13:H13">
    <cfRule type="expression" dxfId="22841" priority="817" stopIfTrue="1">
      <formula>$IT14&lt;$IS$2</formula>
    </cfRule>
  </conditionalFormatting>
  <conditionalFormatting sqref="A13:H13">
    <cfRule type="expression" dxfId="22840" priority="815" stopIfTrue="1">
      <formula>$IW14&lt;$IV$2</formula>
    </cfRule>
  </conditionalFormatting>
  <conditionalFormatting sqref="A12:H12">
    <cfRule type="expression" dxfId="22839" priority="812" stopIfTrue="1">
      <formula>$IT13&lt;$IS$2</formula>
    </cfRule>
  </conditionalFormatting>
  <conditionalFormatting sqref="A12:H12">
    <cfRule type="expression" dxfId="22838" priority="810" stopIfTrue="1">
      <formula>$IT13&lt;$IS$2</formula>
    </cfRule>
  </conditionalFormatting>
  <conditionalFormatting sqref="A12:G12">
    <cfRule type="expression" dxfId="22837" priority="808" stopIfTrue="1">
      <formula>$IT13&lt;$IS$2</formula>
    </cfRule>
  </conditionalFormatting>
  <conditionalFormatting sqref="A12:G12">
    <cfRule type="expression" dxfId="22836" priority="806" stopIfTrue="1">
      <formula>$IT13&lt;$IS$2</formula>
    </cfRule>
  </conditionalFormatting>
  <conditionalFormatting sqref="H12">
    <cfRule type="expression" dxfId="22835" priority="804" stopIfTrue="1">
      <formula>$IT13&lt;$IS$2</formula>
    </cfRule>
  </conditionalFormatting>
  <conditionalFormatting sqref="H12">
    <cfRule type="expression" dxfId="22834" priority="802" stopIfTrue="1">
      <formula>$IT13&lt;$IS$2</formula>
    </cfRule>
  </conditionalFormatting>
  <conditionalFormatting sqref="A12:G12">
    <cfRule type="expression" dxfId="22833" priority="800" stopIfTrue="1">
      <formula>$IT13&lt;$IS$2</formula>
    </cfRule>
  </conditionalFormatting>
  <conditionalFormatting sqref="A12:H12">
    <cfRule type="expression" dxfId="22832" priority="797" stopIfTrue="1">
      <formula>$IT13&lt;$IS$2</formula>
    </cfRule>
  </conditionalFormatting>
  <conditionalFormatting sqref="A12:H12">
    <cfRule type="expression" dxfId="22831" priority="795" stopIfTrue="1">
      <formula>$IT13&lt;$IS$2</formula>
    </cfRule>
  </conditionalFormatting>
  <conditionalFormatting sqref="A12:H12">
    <cfRule type="expression" dxfId="22830" priority="793" stopIfTrue="1">
      <formula>$IT13&lt;$IS$2</formula>
    </cfRule>
  </conditionalFormatting>
  <conditionalFormatting sqref="A12:H12">
    <cfRule type="expression" dxfId="22829" priority="791" stopIfTrue="1">
      <formula>$IT13&lt;$IS$2</formula>
    </cfRule>
  </conditionalFormatting>
  <conditionalFormatting sqref="A12:H12">
    <cfRule type="expression" dxfId="22828" priority="789" stopIfTrue="1">
      <formula>$IT13&lt;$IS$2</formula>
    </cfRule>
  </conditionalFormatting>
  <conditionalFormatting sqref="A12:H12">
    <cfRule type="expression" dxfId="22827" priority="787" stopIfTrue="1">
      <formula>$IT13&lt;$IS$2</formula>
    </cfRule>
  </conditionalFormatting>
  <conditionalFormatting sqref="A12:H12">
    <cfRule type="expression" dxfId="22826" priority="785" stopIfTrue="1">
      <formula>$IT13&lt;$IS$2</formula>
    </cfRule>
  </conditionalFormatting>
  <conditionalFormatting sqref="A12:H12">
    <cfRule type="expression" dxfId="22825" priority="783" stopIfTrue="1">
      <formula>$IT13&lt;$IS$2</formula>
    </cfRule>
  </conditionalFormatting>
  <conditionalFormatting sqref="A12:H12">
    <cfRule type="expression" dxfId="22824" priority="781" stopIfTrue="1">
      <formula>$IT13&lt;$IS$2</formula>
    </cfRule>
  </conditionalFormatting>
  <conditionalFormatting sqref="A12:H12">
    <cfRule type="expression" dxfId="22823" priority="779" stopIfTrue="1">
      <formula>$IT13&lt;$IS$2</formula>
    </cfRule>
  </conditionalFormatting>
  <conditionalFormatting sqref="A12:H12">
    <cfRule type="expression" dxfId="22822" priority="777" stopIfTrue="1">
      <formula>$IT13&lt;$IS$2</formula>
    </cfRule>
  </conditionalFormatting>
  <conditionalFormatting sqref="A12:H12">
    <cfRule type="expression" dxfId="22821" priority="775" stopIfTrue="1">
      <formula>$IW13&lt;$IV$2</formula>
    </cfRule>
  </conditionalFormatting>
  <conditionalFormatting sqref="A15:H15">
    <cfRule type="expression" dxfId="22820" priority="772" stopIfTrue="1">
      <formula>$IT16&lt;$IS$2</formula>
    </cfRule>
  </conditionalFormatting>
  <conditionalFormatting sqref="A15:H15">
    <cfRule type="expression" dxfId="22819" priority="770" stopIfTrue="1">
      <formula>$IT16&lt;$IS$2</formula>
    </cfRule>
  </conditionalFormatting>
  <conditionalFormatting sqref="A15:G15">
    <cfRule type="expression" dxfId="22818" priority="768" stopIfTrue="1">
      <formula>$IT16&lt;$IS$2</formula>
    </cfRule>
  </conditionalFormatting>
  <conditionalFormatting sqref="H15">
    <cfRule type="expression" dxfId="22817" priority="766" stopIfTrue="1">
      <formula>$IT16&lt;$IS$2</formula>
    </cfRule>
  </conditionalFormatting>
  <conditionalFormatting sqref="A15:G15">
    <cfRule type="expression" dxfId="22816" priority="764" stopIfTrue="1">
      <formula>$IT16&lt;$IS$2</formula>
    </cfRule>
  </conditionalFormatting>
  <conditionalFormatting sqref="A15:H15">
    <cfRule type="expression" dxfId="22815" priority="760" stopIfTrue="1">
      <formula>$IT16&lt;$IS$2</formula>
    </cfRule>
  </conditionalFormatting>
  <conditionalFormatting sqref="A15:H15">
    <cfRule type="expression" dxfId="22814" priority="758" stopIfTrue="1">
      <formula>$IT16&lt;$IS$2</formula>
    </cfRule>
  </conditionalFormatting>
  <conditionalFormatting sqref="A15:G15">
    <cfRule type="expression" dxfId="22813" priority="756" stopIfTrue="1">
      <formula>$IT16&lt;$IS$2</formula>
    </cfRule>
  </conditionalFormatting>
  <conditionalFormatting sqref="A15:G15">
    <cfRule type="expression" dxfId="22812" priority="754" stopIfTrue="1">
      <formula>$IT16&lt;$IS$2</formula>
    </cfRule>
  </conditionalFormatting>
  <conditionalFormatting sqref="H15">
    <cfRule type="expression" dxfId="22811" priority="752" stopIfTrue="1">
      <formula>$IT16&lt;$IS$2</formula>
    </cfRule>
  </conditionalFormatting>
  <conditionalFormatting sqref="H15">
    <cfRule type="expression" dxfId="22810" priority="750" stopIfTrue="1">
      <formula>$IT16&lt;$IS$2</formula>
    </cfRule>
  </conditionalFormatting>
  <conditionalFormatting sqref="A15:G15">
    <cfRule type="expression" dxfId="22809" priority="748" stopIfTrue="1">
      <formula>$IT16&lt;$IS$2</formula>
    </cfRule>
  </conditionalFormatting>
  <conditionalFormatting sqref="A15:H15">
    <cfRule type="expression" dxfId="22808" priority="745" stopIfTrue="1">
      <formula>$IT16&lt;$IS$2</formula>
    </cfRule>
  </conditionalFormatting>
  <conditionalFormatting sqref="A15:H15">
    <cfRule type="expression" dxfId="22807" priority="743" stopIfTrue="1">
      <formula>$IT16&lt;$IS$2</formula>
    </cfRule>
  </conditionalFormatting>
  <conditionalFormatting sqref="A15:H15">
    <cfRule type="expression" dxfId="22806" priority="741" stopIfTrue="1">
      <formula>$IT16&lt;$IS$2</formula>
    </cfRule>
  </conditionalFormatting>
  <conditionalFormatting sqref="A15:H15">
    <cfRule type="expression" dxfId="22805" priority="739" stopIfTrue="1">
      <formula>$IT16&lt;$IS$2</formula>
    </cfRule>
  </conditionalFormatting>
  <conditionalFormatting sqref="A15:H15">
    <cfRule type="expression" dxfId="22804" priority="737" stopIfTrue="1">
      <formula>$IT16&lt;$IS$2</formula>
    </cfRule>
  </conditionalFormatting>
  <conditionalFormatting sqref="A15:H15">
    <cfRule type="expression" dxfId="22803" priority="735" stopIfTrue="1">
      <formula>$IT16&lt;$IS$2</formula>
    </cfRule>
  </conditionalFormatting>
  <conditionalFormatting sqref="A15:H15">
    <cfRule type="expression" dxfId="22802" priority="733" stopIfTrue="1">
      <formula>$IT16&lt;$IS$2</formula>
    </cfRule>
  </conditionalFormatting>
  <conditionalFormatting sqref="A15:H15">
    <cfRule type="expression" dxfId="22801" priority="731" stopIfTrue="1">
      <formula>$IT16&lt;$IS$2</formula>
    </cfRule>
  </conditionalFormatting>
  <conditionalFormatting sqref="A15:H15">
    <cfRule type="expression" dxfId="22800" priority="729" stopIfTrue="1">
      <formula>$IW16&lt;$IV$2</formula>
    </cfRule>
  </conditionalFormatting>
  <conditionalFormatting sqref="A34:H36">
    <cfRule type="cellIs" dxfId="22799" priority="718" stopIfTrue="1" operator="equal">
      <formula>0</formula>
    </cfRule>
  </conditionalFormatting>
  <conditionalFormatting sqref="A42:H44">
    <cfRule type="cellIs" dxfId="22798" priority="717" stopIfTrue="1" operator="equal">
      <formula>0</formula>
    </cfRule>
  </conditionalFormatting>
  <conditionalFormatting sqref="A52:H54">
    <cfRule type="cellIs" dxfId="22797" priority="716" stopIfTrue="1" operator="equal">
      <formula>0</formula>
    </cfRule>
  </conditionalFormatting>
  <conditionalFormatting sqref="A34:H36">
    <cfRule type="cellIs" dxfId="22796" priority="710" stopIfTrue="1" operator="equal">
      <formula>0</formula>
    </cfRule>
  </conditionalFormatting>
  <conditionalFormatting sqref="A42:H44">
    <cfRule type="cellIs" dxfId="22795" priority="709" stopIfTrue="1" operator="equal">
      <formula>0</formula>
    </cfRule>
  </conditionalFormatting>
  <conditionalFormatting sqref="A52:H54">
    <cfRule type="cellIs" dxfId="22794" priority="708" stopIfTrue="1" operator="equal">
      <formula>0</formula>
    </cfRule>
  </conditionalFormatting>
  <conditionalFormatting sqref="A34:H36">
    <cfRule type="cellIs" dxfId="22793" priority="700" stopIfTrue="1" operator="equal">
      <formula>0</formula>
    </cfRule>
  </conditionalFormatting>
  <conditionalFormatting sqref="A42:H44">
    <cfRule type="cellIs" dxfId="22792" priority="699" stopIfTrue="1" operator="equal">
      <formula>0</formula>
    </cfRule>
  </conditionalFormatting>
  <conditionalFormatting sqref="A52:H54">
    <cfRule type="cellIs" dxfId="22791" priority="698" stopIfTrue="1" operator="equal">
      <formula>0</formula>
    </cfRule>
  </conditionalFormatting>
  <conditionalFormatting sqref="A29:H29">
    <cfRule type="expression" dxfId="22790" priority="1310" stopIfTrue="1">
      <formula>#REF!&lt;$IS$2</formula>
    </cfRule>
  </conditionalFormatting>
  <conditionalFormatting sqref="A30">
    <cfRule type="expression" dxfId="22789" priority="585" stopIfTrue="1">
      <formula>$IT31&lt;$IS$2</formula>
    </cfRule>
  </conditionalFormatting>
  <conditionalFormatting sqref="A30">
    <cfRule type="expression" dxfId="22788" priority="584" stopIfTrue="1">
      <formula>$IT31&lt;$IS$2</formula>
    </cfRule>
  </conditionalFormatting>
  <conditionalFormatting sqref="A30">
    <cfRule type="expression" dxfId="22787" priority="583" stopIfTrue="1">
      <formula>$IT31&lt;$IS$2</formula>
    </cfRule>
  </conditionalFormatting>
  <conditionalFormatting sqref="A30">
    <cfRule type="expression" dxfId="22786" priority="582" stopIfTrue="1">
      <formula>$IT31&lt;$IS$2</formula>
    </cfRule>
  </conditionalFormatting>
  <conditionalFormatting sqref="A30">
    <cfRule type="expression" dxfId="22785" priority="581" stopIfTrue="1">
      <formula>$IT31&lt;$IS$2</formula>
    </cfRule>
  </conditionalFormatting>
  <conditionalFormatting sqref="A30">
    <cfRule type="expression" dxfId="22784" priority="580" stopIfTrue="1">
      <formula>$IT31&lt;$IS$2</formula>
    </cfRule>
  </conditionalFormatting>
  <conditionalFormatting sqref="A30">
    <cfRule type="expression" dxfId="22783" priority="579" stopIfTrue="1">
      <formula>$IT31&lt;$IS$2</formula>
    </cfRule>
  </conditionalFormatting>
  <conditionalFormatting sqref="A30">
    <cfRule type="expression" dxfId="22782" priority="578" stopIfTrue="1">
      <formula>$IT31&lt;$IS$2</formula>
    </cfRule>
  </conditionalFormatting>
  <conditionalFormatting sqref="A30">
    <cfRule type="expression" dxfId="22781" priority="577" stopIfTrue="1">
      <formula>$IT31&lt;$IS$2</formula>
    </cfRule>
  </conditionalFormatting>
  <conditionalFormatting sqref="A30">
    <cfRule type="expression" dxfId="22780" priority="576" stopIfTrue="1">
      <formula>$IT31&lt;$IS$2</formula>
    </cfRule>
  </conditionalFormatting>
  <conditionalFormatting sqref="A30">
    <cfRule type="expression" dxfId="22779" priority="575" stopIfTrue="1">
      <formula>$IT31&lt;$IS$2</formula>
    </cfRule>
  </conditionalFormatting>
  <conditionalFormatting sqref="A30">
    <cfRule type="expression" dxfId="22778" priority="574" stopIfTrue="1">
      <formula>$IT31&lt;$IS$2</formula>
    </cfRule>
  </conditionalFormatting>
  <conditionalFormatting sqref="A30">
    <cfRule type="expression" dxfId="22777" priority="573" stopIfTrue="1">
      <formula>$IT31&lt;$IS$2</formula>
    </cfRule>
  </conditionalFormatting>
  <conditionalFormatting sqref="A30">
    <cfRule type="expression" dxfId="22776" priority="572" stopIfTrue="1">
      <formula>$IT31&lt;$IS$2</formula>
    </cfRule>
  </conditionalFormatting>
  <conditionalFormatting sqref="A30">
    <cfRule type="expression" dxfId="22775" priority="571" stopIfTrue="1">
      <formula>$IT31&lt;$IS$2</formula>
    </cfRule>
  </conditionalFormatting>
  <conditionalFormatting sqref="A30">
    <cfRule type="expression" dxfId="22774" priority="570" stopIfTrue="1">
      <formula>$IT31&lt;$IS$2</formula>
    </cfRule>
  </conditionalFormatting>
  <conditionalFormatting sqref="A30">
    <cfRule type="expression" dxfId="22773" priority="569" stopIfTrue="1">
      <formula>$IW31&lt;$IV$2</formula>
    </cfRule>
  </conditionalFormatting>
  <conditionalFormatting sqref="A30">
    <cfRule type="expression" dxfId="22772" priority="567" stopIfTrue="1">
      <formula>$IT31&lt;$IS$2</formula>
    </cfRule>
  </conditionalFormatting>
  <conditionalFormatting sqref="A30">
    <cfRule type="expression" dxfId="22771" priority="565" stopIfTrue="1">
      <formula>$IT31&lt;$IS$2</formula>
    </cfRule>
  </conditionalFormatting>
  <conditionalFormatting sqref="A30">
    <cfRule type="expression" dxfId="22770" priority="563" stopIfTrue="1">
      <formula>$IT31&lt;$IS$2</formula>
    </cfRule>
  </conditionalFormatting>
  <conditionalFormatting sqref="D30">
    <cfRule type="expression" dxfId="22769" priority="561" stopIfTrue="1">
      <formula>$IT31&lt;$IS$2</formula>
    </cfRule>
  </conditionalFormatting>
  <conditionalFormatting sqref="D30">
    <cfRule type="expression" dxfId="22768" priority="560" stopIfTrue="1">
      <formula>$IT31&lt;$IS$2</formula>
    </cfRule>
  </conditionalFormatting>
  <conditionalFormatting sqref="D30">
    <cfRule type="expression" dxfId="22767" priority="559" stopIfTrue="1">
      <formula>$IT31&lt;$IS$2</formula>
    </cfRule>
  </conditionalFormatting>
  <conditionalFormatting sqref="D30">
    <cfRule type="expression" dxfId="22766" priority="558" stopIfTrue="1">
      <formula>$IT31&lt;$IS$2</formula>
    </cfRule>
  </conditionalFormatting>
  <conditionalFormatting sqref="D30">
    <cfRule type="expression" dxfId="22765" priority="557" stopIfTrue="1">
      <formula>$IT31&lt;$IS$2</formula>
    </cfRule>
  </conditionalFormatting>
  <conditionalFormatting sqref="D30">
    <cfRule type="expression" dxfId="22764" priority="556" stopIfTrue="1">
      <formula>$IT31&lt;$IS$2</formula>
    </cfRule>
  </conditionalFormatting>
  <conditionalFormatting sqref="D30">
    <cfRule type="expression" dxfId="22763" priority="555" stopIfTrue="1">
      <formula>$IT31&lt;$IS$2</formula>
    </cfRule>
  </conditionalFormatting>
  <conditionalFormatting sqref="D30">
    <cfRule type="expression" dxfId="22762" priority="554" stopIfTrue="1">
      <formula>$IT31&lt;$IS$2</formula>
    </cfRule>
  </conditionalFormatting>
  <conditionalFormatting sqref="D30">
    <cfRule type="expression" dxfId="22761" priority="553" stopIfTrue="1">
      <formula>$IT31&lt;$IS$2</formula>
    </cfRule>
  </conditionalFormatting>
  <conditionalFormatting sqref="D30">
    <cfRule type="expression" dxfId="22760" priority="552" stopIfTrue="1">
      <formula>$IT31&lt;$IS$2</formula>
    </cfRule>
  </conditionalFormatting>
  <conditionalFormatting sqref="D30">
    <cfRule type="expression" dxfId="22759" priority="551" stopIfTrue="1">
      <formula>$IT31&lt;$IS$2</formula>
    </cfRule>
  </conditionalFormatting>
  <conditionalFormatting sqref="D30">
    <cfRule type="expression" dxfId="22758" priority="550" stopIfTrue="1">
      <formula>$IT31&lt;$IS$2</formula>
    </cfRule>
  </conditionalFormatting>
  <conditionalFormatting sqref="D30">
    <cfRule type="expression" dxfId="22757" priority="549" stopIfTrue="1">
      <formula>$IT31&lt;$IS$2</formula>
    </cfRule>
  </conditionalFormatting>
  <conditionalFormatting sqref="D30">
    <cfRule type="expression" dxfId="22756" priority="548" stopIfTrue="1">
      <formula>$IT31&lt;$IS$2</formula>
    </cfRule>
  </conditionalFormatting>
  <conditionalFormatting sqref="D30">
    <cfRule type="expression" dxfId="22755" priority="547" stopIfTrue="1">
      <formula>$IT31&lt;$IS$2</formula>
    </cfRule>
  </conditionalFormatting>
  <conditionalFormatting sqref="D30">
    <cfRule type="expression" dxfId="22754" priority="546" stopIfTrue="1">
      <formula>$IT31&lt;$IS$2</formula>
    </cfRule>
  </conditionalFormatting>
  <conditionalFormatting sqref="D30">
    <cfRule type="expression" dxfId="22753" priority="545" stopIfTrue="1">
      <formula>$IW31&lt;$IV$2</formula>
    </cfRule>
  </conditionalFormatting>
  <conditionalFormatting sqref="D30">
    <cfRule type="expression" dxfId="22752" priority="543" stopIfTrue="1">
      <formula>$IT31&lt;$IS$2</formula>
    </cfRule>
  </conditionalFormatting>
  <conditionalFormatting sqref="D30">
    <cfRule type="expression" dxfId="22751" priority="541" stopIfTrue="1">
      <formula>$IT31&lt;$IS$2</formula>
    </cfRule>
  </conditionalFormatting>
  <conditionalFormatting sqref="D30">
    <cfRule type="expression" dxfId="22750" priority="539" stopIfTrue="1">
      <formula>$IT31&lt;$IS$2</formula>
    </cfRule>
  </conditionalFormatting>
  <conditionalFormatting sqref="E30">
    <cfRule type="expression" dxfId="22749" priority="537" stopIfTrue="1">
      <formula>$IT31&lt;$IS$2</formula>
    </cfRule>
  </conditionalFormatting>
  <conditionalFormatting sqref="E30">
    <cfRule type="expression" dxfId="22748" priority="536" stopIfTrue="1">
      <formula>$IT31&lt;$IS$2</formula>
    </cfRule>
  </conditionalFormatting>
  <conditionalFormatting sqref="E30">
    <cfRule type="expression" dxfId="22747" priority="535" stopIfTrue="1">
      <formula>$IT31&lt;$IS$2</formula>
    </cfRule>
  </conditionalFormatting>
  <conditionalFormatting sqref="E30">
    <cfRule type="expression" dxfId="22746" priority="534" stopIfTrue="1">
      <formula>$IT31&lt;$IS$2</formula>
    </cfRule>
  </conditionalFormatting>
  <conditionalFormatting sqref="E30">
    <cfRule type="expression" dxfId="22745" priority="533" stopIfTrue="1">
      <formula>$IT31&lt;$IS$2</formula>
    </cfRule>
  </conditionalFormatting>
  <conditionalFormatting sqref="E30">
    <cfRule type="expression" dxfId="22744" priority="532" stopIfTrue="1">
      <formula>$IT31&lt;$IS$2</formula>
    </cfRule>
  </conditionalFormatting>
  <conditionalFormatting sqref="E30">
    <cfRule type="expression" dxfId="22743" priority="531" stopIfTrue="1">
      <formula>$IT31&lt;$IS$2</formula>
    </cfRule>
  </conditionalFormatting>
  <conditionalFormatting sqref="E30">
    <cfRule type="expression" dxfId="22742" priority="530" stopIfTrue="1">
      <formula>$IT31&lt;$IS$2</formula>
    </cfRule>
  </conditionalFormatting>
  <conditionalFormatting sqref="E30">
    <cfRule type="expression" dxfId="22741" priority="529" stopIfTrue="1">
      <formula>$IT31&lt;$IS$2</formula>
    </cfRule>
  </conditionalFormatting>
  <conditionalFormatting sqref="E30">
    <cfRule type="expression" dxfId="22740" priority="528" stopIfTrue="1">
      <formula>$IT31&lt;$IS$2</formula>
    </cfRule>
  </conditionalFormatting>
  <conditionalFormatting sqref="E30">
    <cfRule type="expression" dxfId="22739" priority="527" stopIfTrue="1">
      <formula>$IT31&lt;$IS$2</formula>
    </cfRule>
  </conditionalFormatting>
  <conditionalFormatting sqref="E30">
    <cfRule type="expression" dxfId="22738" priority="526" stopIfTrue="1">
      <formula>$IT31&lt;$IS$2</formula>
    </cfRule>
  </conditionalFormatting>
  <conditionalFormatting sqref="E30">
    <cfRule type="expression" dxfId="22737" priority="525" stopIfTrue="1">
      <formula>$IT31&lt;$IS$2</formula>
    </cfRule>
  </conditionalFormatting>
  <conditionalFormatting sqref="E30">
    <cfRule type="expression" dxfId="22736" priority="524" stopIfTrue="1">
      <formula>$IT31&lt;$IS$2</formula>
    </cfRule>
  </conditionalFormatting>
  <conditionalFormatting sqref="E30">
    <cfRule type="expression" dxfId="22735" priority="523" stopIfTrue="1">
      <formula>$IT31&lt;$IS$2</formula>
    </cfRule>
  </conditionalFormatting>
  <conditionalFormatting sqref="E30">
    <cfRule type="expression" dxfId="22734" priority="522" stopIfTrue="1">
      <formula>$IT31&lt;$IS$2</formula>
    </cfRule>
  </conditionalFormatting>
  <conditionalFormatting sqref="E30">
    <cfRule type="expression" dxfId="22733" priority="521" stopIfTrue="1">
      <formula>$IW31&lt;$IV$2</formula>
    </cfRule>
  </conditionalFormatting>
  <conditionalFormatting sqref="E30">
    <cfRule type="expression" dxfId="22732" priority="519" stopIfTrue="1">
      <formula>$IT31&lt;$IS$2</formula>
    </cfRule>
  </conditionalFormatting>
  <conditionalFormatting sqref="E30">
    <cfRule type="expression" dxfId="22731" priority="517" stopIfTrue="1">
      <formula>$IT31&lt;$IS$2</formula>
    </cfRule>
  </conditionalFormatting>
  <conditionalFormatting sqref="E30">
    <cfRule type="expression" dxfId="22730" priority="515" stopIfTrue="1">
      <formula>$IT31&lt;$IS$2</formula>
    </cfRule>
  </conditionalFormatting>
  <conditionalFormatting sqref="F30">
    <cfRule type="expression" dxfId="22729" priority="513" stopIfTrue="1">
      <formula>$IT31&lt;$IS$2</formula>
    </cfRule>
  </conditionalFormatting>
  <conditionalFormatting sqref="F30">
    <cfRule type="expression" dxfId="22728" priority="512" stopIfTrue="1">
      <formula>$IT31&lt;$IS$2</formula>
    </cfRule>
  </conditionalFormatting>
  <conditionalFormatting sqref="F30">
    <cfRule type="expression" dxfId="22727" priority="511" stopIfTrue="1">
      <formula>$IT31&lt;$IS$2</formula>
    </cfRule>
  </conditionalFormatting>
  <conditionalFormatting sqref="F30">
    <cfRule type="expression" dxfId="22726" priority="510" stopIfTrue="1">
      <formula>$IT31&lt;$IS$2</formula>
    </cfRule>
  </conditionalFormatting>
  <conditionalFormatting sqref="F30">
    <cfRule type="expression" dxfId="22725" priority="509" stopIfTrue="1">
      <formula>$IT31&lt;$IS$2</formula>
    </cfRule>
  </conditionalFormatting>
  <conditionalFormatting sqref="F30">
    <cfRule type="expression" dxfId="22724" priority="508" stopIfTrue="1">
      <formula>$IT31&lt;$IS$2</formula>
    </cfRule>
  </conditionalFormatting>
  <conditionalFormatting sqref="F30">
    <cfRule type="expression" dxfId="22723" priority="507" stopIfTrue="1">
      <formula>$IT31&lt;$IS$2</formula>
    </cfRule>
  </conditionalFormatting>
  <conditionalFormatting sqref="F30">
    <cfRule type="expression" dxfId="22722" priority="506" stopIfTrue="1">
      <formula>$IT31&lt;$IS$2</formula>
    </cfRule>
  </conditionalFormatting>
  <conditionalFormatting sqref="F30">
    <cfRule type="expression" dxfId="22721" priority="505" stopIfTrue="1">
      <formula>$IT31&lt;$IS$2</formula>
    </cfRule>
  </conditionalFormatting>
  <conditionalFormatting sqref="F30">
    <cfRule type="expression" dxfId="22720" priority="504" stopIfTrue="1">
      <formula>$IT31&lt;$IS$2</formula>
    </cfRule>
  </conditionalFormatting>
  <conditionalFormatting sqref="F30">
    <cfRule type="expression" dxfId="22719" priority="503" stopIfTrue="1">
      <formula>$IT31&lt;$IS$2</formula>
    </cfRule>
  </conditionalFormatting>
  <conditionalFormatting sqref="F30">
    <cfRule type="expression" dxfId="22718" priority="502" stopIfTrue="1">
      <formula>$IT31&lt;$IS$2</formula>
    </cfRule>
  </conditionalFormatting>
  <conditionalFormatting sqref="F30">
    <cfRule type="expression" dxfId="22717" priority="501" stopIfTrue="1">
      <formula>$IT31&lt;$IS$2</formula>
    </cfRule>
  </conditionalFormatting>
  <conditionalFormatting sqref="F30">
    <cfRule type="expression" dxfId="22716" priority="500" stopIfTrue="1">
      <formula>$IT31&lt;$IS$2</formula>
    </cfRule>
  </conditionalFormatting>
  <conditionalFormatting sqref="F30">
    <cfRule type="expression" dxfId="22715" priority="499" stopIfTrue="1">
      <formula>$IT31&lt;$IS$2</formula>
    </cfRule>
  </conditionalFormatting>
  <conditionalFormatting sqref="F30">
    <cfRule type="expression" dxfId="22714" priority="498" stopIfTrue="1">
      <formula>$IT31&lt;$IS$2</formula>
    </cfRule>
  </conditionalFormatting>
  <conditionalFormatting sqref="F30">
    <cfRule type="expression" dxfId="22713" priority="497" stopIfTrue="1">
      <formula>$IW31&lt;$IV$2</formula>
    </cfRule>
  </conditionalFormatting>
  <conditionalFormatting sqref="F30">
    <cfRule type="expression" dxfId="22712" priority="495" stopIfTrue="1">
      <formula>$IT31&lt;$IS$2</formula>
    </cfRule>
  </conditionalFormatting>
  <conditionalFormatting sqref="F30">
    <cfRule type="expression" dxfId="22711" priority="493" stopIfTrue="1">
      <formula>$IT31&lt;$IS$2</formula>
    </cfRule>
  </conditionalFormatting>
  <conditionalFormatting sqref="F30">
    <cfRule type="expression" dxfId="22710" priority="491" stopIfTrue="1">
      <formula>$IT31&lt;$IS$2</formula>
    </cfRule>
  </conditionalFormatting>
  <conditionalFormatting sqref="G30">
    <cfRule type="expression" dxfId="22709" priority="489" stopIfTrue="1">
      <formula>$IT31&lt;$IS$2</formula>
    </cfRule>
  </conditionalFormatting>
  <conditionalFormatting sqref="G30">
    <cfRule type="expression" dxfId="22708" priority="488" stopIfTrue="1">
      <formula>$IT31&lt;$IS$2</formula>
    </cfRule>
  </conditionalFormatting>
  <conditionalFormatting sqref="G30">
    <cfRule type="expression" dxfId="22707" priority="487" stopIfTrue="1">
      <formula>$IT31&lt;$IS$2</formula>
    </cfRule>
  </conditionalFormatting>
  <conditionalFormatting sqref="G30">
    <cfRule type="expression" dxfId="22706" priority="486" stopIfTrue="1">
      <formula>$IT31&lt;$IS$2</formula>
    </cfRule>
  </conditionalFormatting>
  <conditionalFormatting sqref="G30">
    <cfRule type="expression" dxfId="22705" priority="485" stopIfTrue="1">
      <formula>$IT31&lt;$IS$2</formula>
    </cfRule>
  </conditionalFormatting>
  <conditionalFormatting sqref="G30">
    <cfRule type="expression" dxfId="22704" priority="484" stopIfTrue="1">
      <formula>$IT31&lt;$IS$2</formula>
    </cfRule>
  </conditionalFormatting>
  <conditionalFormatting sqref="G30">
    <cfRule type="expression" dxfId="22703" priority="483" stopIfTrue="1">
      <formula>$IT31&lt;$IS$2</formula>
    </cfRule>
  </conditionalFormatting>
  <conditionalFormatting sqref="G30">
    <cfRule type="expression" dxfId="22702" priority="482" stopIfTrue="1">
      <formula>$IT31&lt;$IS$2</formula>
    </cfRule>
  </conditionalFormatting>
  <conditionalFormatting sqref="G30">
    <cfRule type="expression" dxfId="22701" priority="481" stopIfTrue="1">
      <formula>$IT31&lt;$IS$2</formula>
    </cfRule>
  </conditionalFormatting>
  <conditionalFormatting sqref="G30">
    <cfRule type="expression" dxfId="22700" priority="480" stopIfTrue="1">
      <formula>$IT31&lt;$IS$2</formula>
    </cfRule>
  </conditionalFormatting>
  <conditionalFormatting sqref="G30">
    <cfRule type="expression" dxfId="22699" priority="479" stopIfTrue="1">
      <formula>$IT31&lt;$IS$2</formula>
    </cfRule>
  </conditionalFormatting>
  <conditionalFormatting sqref="G30">
    <cfRule type="expression" dxfId="22698" priority="478" stopIfTrue="1">
      <formula>$IT31&lt;$IS$2</formula>
    </cfRule>
  </conditionalFormatting>
  <conditionalFormatting sqref="G30">
    <cfRule type="expression" dxfId="22697" priority="477" stopIfTrue="1">
      <formula>$IT31&lt;$IS$2</formula>
    </cfRule>
  </conditionalFormatting>
  <conditionalFormatting sqref="G30">
    <cfRule type="expression" dxfId="22696" priority="476" stopIfTrue="1">
      <formula>$IT31&lt;$IS$2</formula>
    </cfRule>
  </conditionalFormatting>
  <conditionalFormatting sqref="G30">
    <cfRule type="expression" dxfId="22695" priority="475" stopIfTrue="1">
      <formula>$IT31&lt;$IS$2</formula>
    </cfRule>
  </conditionalFormatting>
  <conditionalFormatting sqref="G30">
    <cfRule type="expression" dxfId="22694" priority="474" stopIfTrue="1">
      <formula>$IT31&lt;$IS$2</formula>
    </cfRule>
  </conditionalFormatting>
  <conditionalFormatting sqref="G30">
    <cfRule type="expression" dxfId="22693" priority="473" stopIfTrue="1">
      <formula>$IW31&lt;$IV$2</formula>
    </cfRule>
  </conditionalFormatting>
  <conditionalFormatting sqref="G30">
    <cfRule type="expression" dxfId="22692" priority="471" stopIfTrue="1">
      <formula>$IT31&lt;$IS$2</formula>
    </cfRule>
  </conditionalFormatting>
  <conditionalFormatting sqref="G30">
    <cfRule type="expression" dxfId="22691" priority="469" stopIfTrue="1">
      <formula>$IT31&lt;$IS$2</formula>
    </cfRule>
  </conditionalFormatting>
  <conditionalFormatting sqref="G30">
    <cfRule type="expression" dxfId="22690" priority="467" stopIfTrue="1">
      <formula>$IT31&lt;$IS$2</formula>
    </cfRule>
  </conditionalFormatting>
  <conditionalFormatting sqref="A31">
    <cfRule type="expression" dxfId="22689" priority="464" stopIfTrue="1">
      <formula>$IT32&lt;$IS$2</formula>
    </cfRule>
  </conditionalFormatting>
  <conditionalFormatting sqref="A31">
    <cfRule type="expression" dxfId="22688" priority="463" stopIfTrue="1">
      <formula>$IT32&lt;$IS$2</formula>
    </cfRule>
  </conditionalFormatting>
  <conditionalFormatting sqref="A31">
    <cfRule type="expression" dxfId="22687" priority="462" stopIfTrue="1">
      <formula>$IT32&lt;$IS$2</formula>
    </cfRule>
  </conditionalFormatting>
  <conditionalFormatting sqref="A31">
    <cfRule type="expression" dxfId="22686" priority="461" stopIfTrue="1">
      <formula>$IT32&lt;$IS$2</formula>
    </cfRule>
  </conditionalFormatting>
  <conditionalFormatting sqref="A31">
    <cfRule type="expression" dxfId="22685" priority="460" stopIfTrue="1">
      <formula>$IT32&lt;$IS$2</formula>
    </cfRule>
  </conditionalFormatting>
  <conditionalFormatting sqref="A31">
    <cfRule type="expression" dxfId="22684" priority="459" stopIfTrue="1">
      <formula>$IT32&lt;$IS$2</formula>
    </cfRule>
  </conditionalFormatting>
  <conditionalFormatting sqref="A31">
    <cfRule type="expression" dxfId="22683" priority="458" stopIfTrue="1">
      <formula>$IT32&lt;$IS$2</formula>
    </cfRule>
  </conditionalFormatting>
  <conditionalFormatting sqref="A31">
    <cfRule type="expression" dxfId="22682" priority="457" stopIfTrue="1">
      <formula>$IT32&lt;$IS$2</formula>
    </cfRule>
  </conditionalFormatting>
  <conditionalFormatting sqref="A31">
    <cfRule type="expression" dxfId="22681" priority="456" stopIfTrue="1">
      <formula>$IT32&lt;$IS$2</formula>
    </cfRule>
  </conditionalFormatting>
  <conditionalFormatting sqref="A31">
    <cfRule type="expression" dxfId="22680" priority="455" stopIfTrue="1">
      <formula>$IT32&lt;$IS$2</formula>
    </cfRule>
  </conditionalFormatting>
  <conditionalFormatting sqref="A31">
    <cfRule type="expression" dxfId="22679" priority="454" stopIfTrue="1">
      <formula>$IT32&lt;$IS$2</formula>
    </cfRule>
  </conditionalFormatting>
  <conditionalFormatting sqref="A31">
    <cfRule type="expression" dxfId="22678" priority="453" stopIfTrue="1">
      <formula>$IT32&lt;$IS$2</formula>
    </cfRule>
  </conditionalFormatting>
  <conditionalFormatting sqref="A31">
    <cfRule type="expression" dxfId="22677" priority="452" stopIfTrue="1">
      <formula>$IT32&lt;$IS$2</formula>
    </cfRule>
  </conditionalFormatting>
  <conditionalFormatting sqref="A31">
    <cfRule type="expression" dxfId="22676" priority="451" stopIfTrue="1">
      <formula>$IT32&lt;$IS$2</formula>
    </cfRule>
  </conditionalFormatting>
  <conditionalFormatting sqref="A31">
    <cfRule type="expression" dxfId="22675" priority="450" stopIfTrue="1">
      <formula>$IT32&lt;$IS$2</formula>
    </cfRule>
  </conditionalFormatting>
  <conditionalFormatting sqref="A31">
    <cfRule type="expression" dxfId="22674" priority="449" stopIfTrue="1">
      <formula>$IW32&lt;$IV$2</formula>
    </cfRule>
  </conditionalFormatting>
  <conditionalFormatting sqref="A31">
    <cfRule type="expression" dxfId="22673" priority="447" stopIfTrue="1">
      <formula>$IT32&lt;$IS$2</formula>
    </cfRule>
  </conditionalFormatting>
  <conditionalFormatting sqref="A31">
    <cfRule type="expression" dxfId="22672" priority="445" stopIfTrue="1">
      <formula>$IT32&lt;$IS$2</formula>
    </cfRule>
  </conditionalFormatting>
  <conditionalFormatting sqref="A31">
    <cfRule type="expression" dxfId="22671" priority="443" stopIfTrue="1">
      <formula>$IT32&lt;$IS$2</formula>
    </cfRule>
  </conditionalFormatting>
  <conditionalFormatting sqref="B31">
    <cfRule type="expression" dxfId="22670" priority="441" stopIfTrue="1">
      <formula>$IT32&lt;$IS$2</formula>
    </cfRule>
  </conditionalFormatting>
  <conditionalFormatting sqref="B31">
    <cfRule type="expression" dxfId="22669" priority="440" stopIfTrue="1">
      <formula>$IT32&lt;$IS$2</formula>
    </cfRule>
  </conditionalFormatting>
  <conditionalFormatting sqref="B31">
    <cfRule type="expression" dxfId="22668" priority="439" stopIfTrue="1">
      <formula>$IT32&lt;$IS$2</formula>
    </cfRule>
  </conditionalFormatting>
  <conditionalFormatting sqref="B31">
    <cfRule type="expression" dxfId="22667" priority="438" stopIfTrue="1">
      <formula>$IT32&lt;$IS$2</formula>
    </cfRule>
  </conditionalFormatting>
  <conditionalFormatting sqref="B31">
    <cfRule type="expression" dxfId="22666" priority="437" stopIfTrue="1">
      <formula>$IT32&lt;$IS$2</formula>
    </cfRule>
  </conditionalFormatting>
  <conditionalFormatting sqref="B31">
    <cfRule type="expression" dxfId="22665" priority="436" stopIfTrue="1">
      <formula>$IT32&lt;$IS$2</formula>
    </cfRule>
  </conditionalFormatting>
  <conditionalFormatting sqref="B31">
    <cfRule type="expression" dxfId="22664" priority="435" stopIfTrue="1">
      <formula>$IT32&lt;$IS$2</formula>
    </cfRule>
  </conditionalFormatting>
  <conditionalFormatting sqref="B31">
    <cfRule type="expression" dxfId="22663" priority="434" stopIfTrue="1">
      <formula>$IT32&lt;$IS$2</formula>
    </cfRule>
  </conditionalFormatting>
  <conditionalFormatting sqref="B31">
    <cfRule type="expression" dxfId="22662" priority="433" stopIfTrue="1">
      <formula>$IT32&lt;$IS$2</formula>
    </cfRule>
  </conditionalFormatting>
  <conditionalFormatting sqref="B31">
    <cfRule type="expression" dxfId="22661" priority="432" stopIfTrue="1">
      <formula>$IT32&lt;$IS$2</formula>
    </cfRule>
  </conditionalFormatting>
  <conditionalFormatting sqref="B31">
    <cfRule type="expression" dxfId="22660" priority="431" stopIfTrue="1">
      <formula>$IT32&lt;$IS$2</formula>
    </cfRule>
  </conditionalFormatting>
  <conditionalFormatting sqref="B31">
    <cfRule type="expression" dxfId="22659" priority="430" stopIfTrue="1">
      <formula>$IT32&lt;$IS$2</formula>
    </cfRule>
  </conditionalFormatting>
  <conditionalFormatting sqref="B31">
    <cfRule type="expression" dxfId="22658" priority="429" stopIfTrue="1">
      <formula>$IT32&lt;$IS$2</formula>
    </cfRule>
  </conditionalFormatting>
  <conditionalFormatting sqref="B31">
    <cfRule type="expression" dxfId="22657" priority="428" stopIfTrue="1">
      <formula>$IT32&lt;$IS$2</formula>
    </cfRule>
  </conditionalFormatting>
  <conditionalFormatting sqref="B31">
    <cfRule type="expression" dxfId="22656" priority="427" stopIfTrue="1">
      <formula>$IT32&lt;$IS$2</formula>
    </cfRule>
  </conditionalFormatting>
  <conditionalFormatting sqref="B31">
    <cfRule type="expression" dxfId="22655" priority="426" stopIfTrue="1">
      <formula>$IW32&lt;$IV$2</formula>
    </cfRule>
  </conditionalFormatting>
  <conditionalFormatting sqref="B31">
    <cfRule type="expression" dxfId="22654" priority="424" stopIfTrue="1">
      <formula>$IT32&lt;$IS$2</formula>
    </cfRule>
  </conditionalFormatting>
  <conditionalFormatting sqref="B31">
    <cfRule type="expression" dxfId="22653" priority="422" stopIfTrue="1">
      <formula>$IT32&lt;$IS$2</formula>
    </cfRule>
  </conditionalFormatting>
  <conditionalFormatting sqref="B31">
    <cfRule type="expression" dxfId="22652" priority="420" stopIfTrue="1">
      <formula>$IT32&lt;$IS$2</formula>
    </cfRule>
  </conditionalFormatting>
  <conditionalFormatting sqref="C31">
    <cfRule type="expression" dxfId="22651" priority="418" stopIfTrue="1">
      <formula>$IT32&lt;$IS$2</formula>
    </cfRule>
  </conditionalFormatting>
  <conditionalFormatting sqref="C31">
    <cfRule type="expression" dxfId="22650" priority="417" stopIfTrue="1">
      <formula>$IT32&lt;$IS$2</formula>
    </cfRule>
  </conditionalFormatting>
  <conditionalFormatting sqref="C31">
    <cfRule type="expression" dxfId="22649" priority="416" stopIfTrue="1">
      <formula>$IT32&lt;$IS$2</formula>
    </cfRule>
  </conditionalFormatting>
  <conditionalFormatting sqref="C31">
    <cfRule type="expression" dxfId="22648" priority="415" stopIfTrue="1">
      <formula>$IT32&lt;$IS$2</formula>
    </cfRule>
  </conditionalFormatting>
  <conditionalFormatting sqref="C31">
    <cfRule type="expression" dxfId="22647" priority="414" stopIfTrue="1">
      <formula>$IT32&lt;$IS$2</formula>
    </cfRule>
  </conditionalFormatting>
  <conditionalFormatting sqref="C31">
    <cfRule type="expression" dxfId="22646" priority="413" stopIfTrue="1">
      <formula>$IT32&lt;$IS$2</formula>
    </cfRule>
  </conditionalFormatting>
  <conditionalFormatting sqref="C31">
    <cfRule type="expression" dxfId="22645" priority="412" stopIfTrue="1">
      <formula>$IT32&lt;$IS$2</formula>
    </cfRule>
  </conditionalFormatting>
  <conditionalFormatting sqref="C31">
    <cfRule type="expression" dxfId="22644" priority="411" stopIfTrue="1">
      <formula>$IT32&lt;$IS$2</formula>
    </cfRule>
  </conditionalFormatting>
  <conditionalFormatting sqref="C31">
    <cfRule type="expression" dxfId="22643" priority="410" stopIfTrue="1">
      <formula>$IT32&lt;$IS$2</formula>
    </cfRule>
  </conditionalFormatting>
  <conditionalFormatting sqref="C31">
    <cfRule type="expression" dxfId="22642" priority="409" stopIfTrue="1">
      <formula>$IT32&lt;$IS$2</formula>
    </cfRule>
  </conditionalFormatting>
  <conditionalFormatting sqref="C31">
    <cfRule type="expression" dxfId="22641" priority="408" stopIfTrue="1">
      <formula>$IT32&lt;$IS$2</formula>
    </cfRule>
  </conditionalFormatting>
  <conditionalFormatting sqref="C31">
    <cfRule type="expression" dxfId="22640" priority="407" stopIfTrue="1">
      <formula>$IT32&lt;$IS$2</formula>
    </cfRule>
  </conditionalFormatting>
  <conditionalFormatting sqref="C31">
    <cfRule type="expression" dxfId="22639" priority="406" stopIfTrue="1">
      <formula>$IT32&lt;$IS$2</formula>
    </cfRule>
  </conditionalFormatting>
  <conditionalFormatting sqref="C31">
    <cfRule type="expression" dxfId="22638" priority="405" stopIfTrue="1">
      <formula>$IT32&lt;$IS$2</formula>
    </cfRule>
  </conditionalFormatting>
  <conditionalFormatting sqref="C31">
    <cfRule type="expression" dxfId="22637" priority="404" stopIfTrue="1">
      <formula>$IT32&lt;$IS$2</formula>
    </cfRule>
  </conditionalFormatting>
  <conditionalFormatting sqref="C31">
    <cfRule type="expression" dxfId="22636" priority="403" stopIfTrue="1">
      <formula>$IW32&lt;$IV$2</formula>
    </cfRule>
  </conditionalFormatting>
  <conditionalFormatting sqref="C31">
    <cfRule type="expression" dxfId="22635" priority="401" stopIfTrue="1">
      <formula>$IT32&lt;$IS$2</formula>
    </cfRule>
  </conditionalFormatting>
  <conditionalFormatting sqref="C31">
    <cfRule type="expression" dxfId="22634" priority="399" stopIfTrue="1">
      <formula>$IT32&lt;$IS$2</formula>
    </cfRule>
  </conditionalFormatting>
  <conditionalFormatting sqref="C31">
    <cfRule type="expression" dxfId="22633" priority="397" stopIfTrue="1">
      <formula>$IT32&lt;$IS$2</formula>
    </cfRule>
  </conditionalFormatting>
  <conditionalFormatting sqref="D31">
    <cfRule type="expression" dxfId="22632" priority="395" stopIfTrue="1">
      <formula>$IT32&lt;$IS$2</formula>
    </cfRule>
  </conditionalFormatting>
  <conditionalFormatting sqref="D31">
    <cfRule type="expression" dxfId="22631" priority="394" stopIfTrue="1">
      <formula>$IT32&lt;$IS$2</formula>
    </cfRule>
  </conditionalFormatting>
  <conditionalFormatting sqref="D31">
    <cfRule type="expression" dxfId="22630" priority="393" stopIfTrue="1">
      <formula>$IT32&lt;$IS$2</formula>
    </cfRule>
  </conditionalFormatting>
  <conditionalFormatting sqref="D31">
    <cfRule type="expression" dxfId="22629" priority="392" stopIfTrue="1">
      <formula>$IT32&lt;$IS$2</formula>
    </cfRule>
  </conditionalFormatting>
  <conditionalFormatting sqref="D31">
    <cfRule type="expression" dxfId="22628" priority="391" stopIfTrue="1">
      <formula>$IT32&lt;$IS$2</formula>
    </cfRule>
  </conditionalFormatting>
  <conditionalFormatting sqref="D31">
    <cfRule type="expression" dxfId="22627" priority="390" stopIfTrue="1">
      <formula>$IT32&lt;$IS$2</formula>
    </cfRule>
  </conditionalFormatting>
  <conditionalFormatting sqref="D31">
    <cfRule type="expression" dxfId="22626" priority="389" stopIfTrue="1">
      <formula>$IT32&lt;$IS$2</formula>
    </cfRule>
  </conditionalFormatting>
  <conditionalFormatting sqref="D31">
    <cfRule type="expression" dxfId="22625" priority="388" stopIfTrue="1">
      <formula>$IT32&lt;$IS$2</formula>
    </cfRule>
  </conditionalFormatting>
  <conditionalFormatting sqref="D31">
    <cfRule type="expression" dxfId="22624" priority="387" stopIfTrue="1">
      <formula>$IT32&lt;$IS$2</formula>
    </cfRule>
  </conditionalFormatting>
  <conditionalFormatting sqref="D31">
    <cfRule type="expression" dxfId="22623" priority="386" stopIfTrue="1">
      <formula>$IT32&lt;$IS$2</formula>
    </cfRule>
  </conditionalFormatting>
  <conditionalFormatting sqref="D31">
    <cfRule type="expression" dxfId="22622" priority="385" stopIfTrue="1">
      <formula>$IT32&lt;$IS$2</formula>
    </cfRule>
  </conditionalFormatting>
  <conditionalFormatting sqref="D31">
    <cfRule type="expression" dxfId="22621" priority="384" stopIfTrue="1">
      <formula>$IT32&lt;$IS$2</formula>
    </cfRule>
  </conditionalFormatting>
  <conditionalFormatting sqref="D31">
    <cfRule type="expression" dxfId="22620" priority="383" stopIfTrue="1">
      <formula>$IT32&lt;$IS$2</formula>
    </cfRule>
  </conditionalFormatting>
  <conditionalFormatting sqref="D31">
    <cfRule type="expression" dxfId="22619" priority="382" stopIfTrue="1">
      <formula>$IT32&lt;$IS$2</formula>
    </cfRule>
  </conditionalFormatting>
  <conditionalFormatting sqref="D31">
    <cfRule type="expression" dxfId="22618" priority="381" stopIfTrue="1">
      <formula>$IT32&lt;$IS$2</formula>
    </cfRule>
  </conditionalFormatting>
  <conditionalFormatting sqref="D31">
    <cfRule type="expression" dxfId="22617" priority="380" stopIfTrue="1">
      <formula>$IW32&lt;$IV$2</formula>
    </cfRule>
  </conditionalFormatting>
  <conditionalFormatting sqref="D31">
    <cfRule type="expression" dxfId="22616" priority="378" stopIfTrue="1">
      <formula>$IT32&lt;$IS$2</formula>
    </cfRule>
  </conditionalFormatting>
  <conditionalFormatting sqref="D31">
    <cfRule type="expression" dxfId="22615" priority="376" stopIfTrue="1">
      <formula>$IT32&lt;$IS$2</formula>
    </cfRule>
  </conditionalFormatting>
  <conditionalFormatting sqref="D31">
    <cfRule type="expression" dxfId="22614" priority="374" stopIfTrue="1">
      <formula>$IT32&lt;$IS$2</formula>
    </cfRule>
  </conditionalFormatting>
  <conditionalFormatting sqref="F31">
    <cfRule type="expression" dxfId="22613" priority="372" stopIfTrue="1">
      <formula>$IT32&lt;$IS$2</formula>
    </cfRule>
  </conditionalFormatting>
  <conditionalFormatting sqref="F31">
    <cfRule type="expression" dxfId="22612" priority="371" stopIfTrue="1">
      <formula>$IT32&lt;$IS$2</formula>
    </cfRule>
  </conditionalFormatting>
  <conditionalFormatting sqref="F31">
    <cfRule type="expression" dxfId="22611" priority="370" stopIfTrue="1">
      <formula>$IT32&lt;$IS$2</formula>
    </cfRule>
  </conditionalFormatting>
  <conditionalFormatting sqref="F31">
    <cfRule type="expression" dxfId="22610" priority="369" stopIfTrue="1">
      <formula>$IT32&lt;$IS$2</formula>
    </cfRule>
  </conditionalFormatting>
  <conditionalFormatting sqref="F31">
    <cfRule type="expression" dxfId="22609" priority="368" stopIfTrue="1">
      <formula>$IT32&lt;$IS$2</formula>
    </cfRule>
  </conditionalFormatting>
  <conditionalFormatting sqref="F31">
    <cfRule type="expression" dxfId="22608" priority="367" stopIfTrue="1">
      <formula>$IT32&lt;$IS$2</formula>
    </cfRule>
  </conditionalFormatting>
  <conditionalFormatting sqref="F31">
    <cfRule type="expression" dxfId="22607" priority="366" stopIfTrue="1">
      <formula>$IT32&lt;$IS$2</formula>
    </cfRule>
  </conditionalFormatting>
  <conditionalFormatting sqref="F31">
    <cfRule type="expression" dxfId="22606" priority="365" stopIfTrue="1">
      <formula>$IT32&lt;$IS$2</formula>
    </cfRule>
  </conditionalFormatting>
  <conditionalFormatting sqref="F31">
    <cfRule type="expression" dxfId="22605" priority="364" stopIfTrue="1">
      <formula>$IT32&lt;$IS$2</formula>
    </cfRule>
  </conditionalFormatting>
  <conditionalFormatting sqref="F31">
    <cfRule type="expression" dxfId="22604" priority="363" stopIfTrue="1">
      <formula>$IT32&lt;$IS$2</formula>
    </cfRule>
  </conditionalFormatting>
  <conditionalFormatting sqref="F31">
    <cfRule type="expression" dxfId="22603" priority="362" stopIfTrue="1">
      <formula>$IT32&lt;$IS$2</formula>
    </cfRule>
  </conditionalFormatting>
  <conditionalFormatting sqref="F31">
    <cfRule type="expression" dxfId="22602" priority="361" stopIfTrue="1">
      <formula>$IT32&lt;$IS$2</formula>
    </cfRule>
  </conditionalFormatting>
  <conditionalFormatting sqref="F31">
    <cfRule type="expression" dxfId="22601" priority="360" stopIfTrue="1">
      <formula>$IT32&lt;$IS$2</formula>
    </cfRule>
  </conditionalFormatting>
  <conditionalFormatting sqref="F31">
    <cfRule type="expression" dxfId="22600" priority="359" stopIfTrue="1">
      <formula>$IT32&lt;$IS$2</formula>
    </cfRule>
  </conditionalFormatting>
  <conditionalFormatting sqref="F31">
    <cfRule type="expression" dxfId="22599" priority="358" stopIfTrue="1">
      <formula>$IT32&lt;$IS$2</formula>
    </cfRule>
  </conditionalFormatting>
  <conditionalFormatting sqref="F31">
    <cfRule type="expression" dxfId="22598" priority="357" stopIfTrue="1">
      <formula>$IW32&lt;$IV$2</formula>
    </cfRule>
  </conditionalFormatting>
  <conditionalFormatting sqref="F31">
    <cfRule type="expression" dxfId="22597" priority="355" stopIfTrue="1">
      <formula>$IT32&lt;$IS$2</formula>
    </cfRule>
  </conditionalFormatting>
  <conditionalFormatting sqref="F31">
    <cfRule type="expression" dxfId="22596" priority="353" stopIfTrue="1">
      <formula>$IT32&lt;$IS$2</formula>
    </cfRule>
  </conditionalFormatting>
  <conditionalFormatting sqref="F31">
    <cfRule type="expression" dxfId="22595" priority="351" stopIfTrue="1">
      <formula>$IT32&lt;$IS$2</formula>
    </cfRule>
  </conditionalFormatting>
  <conditionalFormatting sqref="G31">
    <cfRule type="expression" dxfId="22594" priority="349" stopIfTrue="1">
      <formula>$IT32&lt;$IS$2</formula>
    </cfRule>
  </conditionalFormatting>
  <conditionalFormatting sqref="G31">
    <cfRule type="expression" dxfId="22593" priority="348" stopIfTrue="1">
      <formula>$IT32&lt;$IS$2</formula>
    </cfRule>
  </conditionalFormatting>
  <conditionalFormatting sqref="G31">
    <cfRule type="expression" dxfId="22592" priority="347" stopIfTrue="1">
      <formula>$IT32&lt;$IS$2</formula>
    </cfRule>
  </conditionalFormatting>
  <conditionalFormatting sqref="G31">
    <cfRule type="expression" dxfId="22591" priority="346" stopIfTrue="1">
      <formula>$IT32&lt;$IS$2</formula>
    </cfRule>
  </conditionalFormatting>
  <conditionalFormatting sqref="G31">
    <cfRule type="expression" dxfId="22590" priority="345" stopIfTrue="1">
      <formula>$IT32&lt;$IS$2</formula>
    </cfRule>
  </conditionalFormatting>
  <conditionalFormatting sqref="G31">
    <cfRule type="expression" dxfId="22589" priority="344" stopIfTrue="1">
      <formula>$IT32&lt;$IS$2</formula>
    </cfRule>
  </conditionalFormatting>
  <conditionalFormatting sqref="G31">
    <cfRule type="expression" dxfId="22588" priority="343" stopIfTrue="1">
      <formula>$IT32&lt;$IS$2</formula>
    </cfRule>
  </conditionalFormatting>
  <conditionalFormatting sqref="G31">
    <cfRule type="expression" dxfId="22587" priority="342" stopIfTrue="1">
      <formula>$IT32&lt;$IS$2</formula>
    </cfRule>
  </conditionalFormatting>
  <conditionalFormatting sqref="G31">
    <cfRule type="expression" dxfId="22586" priority="341" stopIfTrue="1">
      <formula>$IT32&lt;$IS$2</formula>
    </cfRule>
  </conditionalFormatting>
  <conditionalFormatting sqref="G31">
    <cfRule type="expression" dxfId="22585" priority="340" stopIfTrue="1">
      <formula>$IT32&lt;$IS$2</formula>
    </cfRule>
  </conditionalFormatting>
  <conditionalFormatting sqref="G31">
    <cfRule type="expression" dxfId="22584" priority="339" stopIfTrue="1">
      <formula>$IT32&lt;$IS$2</formula>
    </cfRule>
  </conditionalFormatting>
  <conditionalFormatting sqref="G31">
    <cfRule type="expression" dxfId="22583" priority="338" stopIfTrue="1">
      <formula>$IT32&lt;$IS$2</formula>
    </cfRule>
  </conditionalFormatting>
  <conditionalFormatting sqref="G31">
    <cfRule type="expression" dxfId="22582" priority="337" stopIfTrue="1">
      <formula>$IT32&lt;$IS$2</formula>
    </cfRule>
  </conditionalFormatting>
  <conditionalFormatting sqref="G31">
    <cfRule type="expression" dxfId="22581" priority="336" stopIfTrue="1">
      <formula>$IT32&lt;$IS$2</formula>
    </cfRule>
  </conditionalFormatting>
  <conditionalFormatting sqref="G31">
    <cfRule type="expression" dxfId="22580" priority="335" stopIfTrue="1">
      <formula>$IT32&lt;$IS$2</formula>
    </cfRule>
  </conditionalFormatting>
  <conditionalFormatting sqref="G31">
    <cfRule type="expression" dxfId="22579" priority="334" stopIfTrue="1">
      <formula>$IW32&lt;$IV$2</formula>
    </cfRule>
  </conditionalFormatting>
  <conditionalFormatting sqref="G31">
    <cfRule type="expression" dxfId="22578" priority="332" stopIfTrue="1">
      <formula>$IT32&lt;$IS$2</formula>
    </cfRule>
  </conditionalFormatting>
  <conditionalFormatting sqref="G31">
    <cfRule type="expression" dxfId="22577" priority="330" stopIfTrue="1">
      <formula>$IT32&lt;$IS$2</formula>
    </cfRule>
  </conditionalFormatting>
  <conditionalFormatting sqref="G31">
    <cfRule type="expression" dxfId="22576" priority="328" stopIfTrue="1">
      <formula>$IT32&lt;$IS$2</formula>
    </cfRule>
  </conditionalFormatting>
  <conditionalFormatting sqref="D60:G60">
    <cfRule type="cellIs" dxfId="22575" priority="326" operator="equal">
      <formula>0</formula>
    </cfRule>
  </conditionalFormatting>
  <conditionalFormatting sqref="E60">
    <cfRule type="cellIs" dxfId="22574" priority="305" operator="equal">
      <formula>0</formula>
    </cfRule>
  </conditionalFormatting>
  <conditionalFormatting sqref="F60">
    <cfRule type="cellIs" dxfId="22573" priority="284" operator="equal">
      <formula>0</formula>
    </cfRule>
  </conditionalFormatting>
  <conditionalFormatting sqref="G60">
    <cfRule type="cellIs" dxfId="22572" priority="263" operator="equal">
      <formula>0</formula>
    </cfRule>
  </conditionalFormatting>
  <conditionalFormatting sqref="D15:G15">
    <cfRule type="expression" dxfId="22571" priority="241" stopIfTrue="1">
      <formula>$IT16&lt;$IS$2</formula>
    </cfRule>
  </conditionalFormatting>
  <conditionalFormatting sqref="D15:G15">
    <cfRule type="expression" dxfId="22570" priority="240" stopIfTrue="1">
      <formula>$IT16&lt;$IS$2</formula>
    </cfRule>
  </conditionalFormatting>
  <conditionalFormatting sqref="D15:G15">
    <cfRule type="expression" dxfId="22569" priority="239" stopIfTrue="1">
      <formula>$IT16&lt;$IS$2</formula>
    </cfRule>
  </conditionalFormatting>
  <conditionalFormatting sqref="D15:G15">
    <cfRule type="expression" dxfId="22568" priority="238" stopIfTrue="1">
      <formula>$IT16&lt;$IS$2</formula>
    </cfRule>
  </conditionalFormatting>
  <conditionalFormatting sqref="D15:G15">
    <cfRule type="expression" dxfId="22567" priority="237" stopIfTrue="1">
      <formula>$IT16&lt;$IS$2</formula>
    </cfRule>
  </conditionalFormatting>
  <conditionalFormatting sqref="D15:G15">
    <cfRule type="expression" dxfId="22566" priority="236" stopIfTrue="1">
      <formula>$IT16&lt;$IS$2</formula>
    </cfRule>
  </conditionalFormatting>
  <conditionalFormatting sqref="D15:G15">
    <cfRule type="expression" dxfId="22565" priority="235" stopIfTrue="1">
      <formula>$IT16&lt;$IS$2</formula>
    </cfRule>
  </conditionalFormatting>
  <conditionalFormatting sqref="D15:G15">
    <cfRule type="expression" dxfId="22564" priority="234" stopIfTrue="1">
      <formula>$IT16&lt;$IS$2</formula>
    </cfRule>
  </conditionalFormatting>
  <conditionalFormatting sqref="D15:G15">
    <cfRule type="expression" dxfId="22563" priority="233" stopIfTrue="1">
      <formula>$IT16&lt;$IS$2</formula>
    </cfRule>
  </conditionalFormatting>
  <conditionalFormatting sqref="D15:G15">
    <cfRule type="expression" dxfId="22562" priority="232" stopIfTrue="1">
      <formula>$IT16&lt;$IS$2</formula>
    </cfRule>
  </conditionalFormatting>
  <conditionalFormatting sqref="D15:G15">
    <cfRule type="expression" dxfId="22561" priority="231" stopIfTrue="1">
      <formula>$IT16&lt;$IS$2</formula>
    </cfRule>
  </conditionalFormatting>
  <conditionalFormatting sqref="D15:G15">
    <cfRule type="expression" dxfId="22560" priority="230" stopIfTrue="1">
      <formula>$IT16&lt;$IS$2</formula>
    </cfRule>
  </conditionalFormatting>
  <conditionalFormatting sqref="D15:G15">
    <cfRule type="expression" dxfId="22559" priority="229" stopIfTrue="1">
      <formula>$IT16&lt;$IS$2</formula>
    </cfRule>
  </conditionalFormatting>
  <conditionalFormatting sqref="D15:G15">
    <cfRule type="expression" dxfId="22558" priority="228" stopIfTrue="1">
      <formula>$IT16&lt;$IS$2</formula>
    </cfRule>
  </conditionalFormatting>
  <conditionalFormatting sqref="D15:G15">
    <cfRule type="expression" dxfId="22557" priority="227" stopIfTrue="1">
      <formula>$IT16&lt;$IS$2</formula>
    </cfRule>
  </conditionalFormatting>
  <conditionalFormatting sqref="D15:G15">
    <cfRule type="expression" dxfId="22556" priority="226" stopIfTrue="1">
      <formula>$IT16&lt;$IS$2</formula>
    </cfRule>
  </conditionalFormatting>
  <conditionalFormatting sqref="D15:G15">
    <cfRule type="expression" dxfId="22555" priority="225" stopIfTrue="1">
      <formula>$IT16&lt;$IS$2</formula>
    </cfRule>
  </conditionalFormatting>
  <conditionalFormatting sqref="D15:G15">
    <cfRule type="expression" dxfId="22554" priority="224" stopIfTrue="1">
      <formula>$IW16&lt;$IV$2</formula>
    </cfRule>
  </conditionalFormatting>
  <conditionalFormatting sqref="D15:G15">
    <cfRule type="expression" dxfId="22553" priority="223" stopIfTrue="1">
      <formula>$IW16&lt;$IV$2</formula>
    </cfRule>
  </conditionalFormatting>
  <conditionalFormatting sqref="D15:G15">
    <cfRule type="expression" dxfId="22552" priority="222" stopIfTrue="1">
      <formula>$IT16&lt;$IS$2</formula>
    </cfRule>
  </conditionalFormatting>
  <conditionalFormatting sqref="D15:G15">
    <cfRule type="expression" dxfId="22551" priority="221" stopIfTrue="1">
      <formula>$IT16&lt;$IS$2</formula>
    </cfRule>
  </conditionalFormatting>
  <conditionalFormatting sqref="D15:G15">
    <cfRule type="expression" dxfId="22550" priority="220" stopIfTrue="1">
      <formula>$IT16&lt;$IS$2</formula>
    </cfRule>
  </conditionalFormatting>
  <conditionalFormatting sqref="D16:G16">
    <cfRule type="expression" dxfId="22549" priority="217" stopIfTrue="1">
      <formula>$IT17&lt;$IS$2</formula>
    </cfRule>
  </conditionalFormatting>
  <conditionalFormatting sqref="D16:G16">
    <cfRule type="expression" dxfId="22548" priority="215" stopIfTrue="1">
      <formula>$IT17&lt;$IS$2</formula>
    </cfRule>
  </conditionalFormatting>
  <conditionalFormatting sqref="D16:G16">
    <cfRule type="expression" dxfId="22547" priority="213" stopIfTrue="1">
      <formula>$IT17&lt;$IS$2</formula>
    </cfRule>
  </conditionalFormatting>
  <conditionalFormatting sqref="D16:G16">
    <cfRule type="expression" dxfId="22546" priority="211" stopIfTrue="1">
      <formula>$IT17&lt;$IS$2</formula>
    </cfRule>
  </conditionalFormatting>
  <conditionalFormatting sqref="D16:G16">
    <cfRule type="expression" dxfId="22545" priority="207" stopIfTrue="1">
      <formula>$IT17&lt;$IS$2</formula>
    </cfRule>
  </conditionalFormatting>
  <conditionalFormatting sqref="D16:G16">
    <cfRule type="expression" dxfId="22544" priority="205" stopIfTrue="1">
      <formula>$IT17&lt;$IS$2</formula>
    </cfRule>
  </conditionalFormatting>
  <conditionalFormatting sqref="D16:G16">
    <cfRule type="expression" dxfId="22543" priority="203" stopIfTrue="1">
      <formula>$IT17&lt;$IS$2</formula>
    </cfRule>
  </conditionalFormatting>
  <conditionalFormatting sqref="D16:G16">
    <cfRule type="expression" dxfId="22542" priority="201" stopIfTrue="1">
      <formula>$IT17&lt;$IS$2</formula>
    </cfRule>
  </conditionalFormatting>
  <conditionalFormatting sqref="D16:G16">
    <cfRule type="expression" dxfId="22541" priority="199" stopIfTrue="1">
      <formula>$IT17&lt;$IS$2</formula>
    </cfRule>
  </conditionalFormatting>
  <conditionalFormatting sqref="D16:G16">
    <cfRule type="expression" dxfId="22540" priority="196" stopIfTrue="1">
      <formula>$IT17&lt;$IS$2</formula>
    </cfRule>
  </conditionalFormatting>
  <conditionalFormatting sqref="D16:G16">
    <cfRule type="expression" dxfId="22539" priority="194" stopIfTrue="1">
      <formula>$IT17&lt;$IS$2</formula>
    </cfRule>
  </conditionalFormatting>
  <conditionalFormatting sqref="D16:G16">
    <cfRule type="expression" dxfId="22538" priority="192" stopIfTrue="1">
      <formula>$IT17&lt;$IS$2</formula>
    </cfRule>
  </conditionalFormatting>
  <conditionalFormatting sqref="D16:G16">
    <cfRule type="expression" dxfId="22537" priority="190" stopIfTrue="1">
      <formula>$IT17&lt;$IS$2</formula>
    </cfRule>
  </conditionalFormatting>
  <conditionalFormatting sqref="D16:G16">
    <cfRule type="expression" dxfId="22536" priority="188" stopIfTrue="1">
      <formula>$IT17&lt;$IS$2</formula>
    </cfRule>
  </conditionalFormatting>
  <conditionalFormatting sqref="D16:G16">
    <cfRule type="expression" dxfId="22535" priority="186" stopIfTrue="1">
      <formula>$IT17&lt;$IS$2</formula>
    </cfRule>
  </conditionalFormatting>
  <conditionalFormatting sqref="D16:G16">
    <cfRule type="expression" dxfId="22534" priority="184" stopIfTrue="1">
      <formula>$IT17&lt;$IS$2</formula>
    </cfRule>
  </conditionalFormatting>
  <conditionalFormatting sqref="D16">
    <cfRule type="expression" dxfId="22533" priority="181" stopIfTrue="1">
      <formula>$IT17&lt;$IS$2</formula>
    </cfRule>
  </conditionalFormatting>
  <conditionalFormatting sqref="D16">
    <cfRule type="expression" dxfId="22532" priority="179" stopIfTrue="1">
      <formula>$IT17&lt;$IS$2</formula>
    </cfRule>
  </conditionalFormatting>
  <conditionalFormatting sqref="D16">
    <cfRule type="expression" dxfId="22531" priority="177" stopIfTrue="1">
      <formula>$IT17&lt;$IS$2</formula>
    </cfRule>
  </conditionalFormatting>
  <conditionalFormatting sqref="D16">
    <cfRule type="expression" dxfId="22530" priority="175" stopIfTrue="1">
      <formula>$IT17&lt;$IS$2</formula>
    </cfRule>
  </conditionalFormatting>
  <conditionalFormatting sqref="D16">
    <cfRule type="expression" dxfId="22529" priority="173" stopIfTrue="1">
      <formula>$IT17&lt;$IS$2</formula>
    </cfRule>
  </conditionalFormatting>
  <conditionalFormatting sqref="D16">
    <cfRule type="expression" dxfId="22528" priority="170" stopIfTrue="1">
      <formula>$IT17&lt;$IS$2</formula>
    </cfRule>
  </conditionalFormatting>
  <conditionalFormatting sqref="D16">
    <cfRule type="expression" dxfId="22527" priority="168" stopIfTrue="1">
      <formula>$IT17&lt;$IS$2</formula>
    </cfRule>
  </conditionalFormatting>
  <conditionalFormatting sqref="D16">
    <cfRule type="expression" dxfId="22526" priority="166" stopIfTrue="1">
      <formula>$IT17&lt;$IS$2</formula>
    </cfRule>
  </conditionalFormatting>
  <conditionalFormatting sqref="D16">
    <cfRule type="expression" dxfId="22525" priority="164" stopIfTrue="1">
      <formula>$IT17&lt;$IS$2</formula>
    </cfRule>
  </conditionalFormatting>
  <conditionalFormatting sqref="D16">
    <cfRule type="expression" dxfId="22524" priority="162" stopIfTrue="1">
      <formula>$IT17&lt;$IS$2</formula>
    </cfRule>
  </conditionalFormatting>
  <conditionalFormatting sqref="D16">
    <cfRule type="expression" dxfId="22523" priority="160" stopIfTrue="1">
      <formula>$IT17&lt;$IS$2</formula>
    </cfRule>
  </conditionalFormatting>
  <conditionalFormatting sqref="D16">
    <cfRule type="expression" dxfId="22522" priority="158" stopIfTrue="1">
      <formula>$IT17&lt;$IS$2</formula>
    </cfRule>
  </conditionalFormatting>
  <conditionalFormatting sqref="D16:G16">
    <cfRule type="expression" dxfId="22521" priority="156" stopIfTrue="1">
      <formula>$IT17&lt;$IS$2</formula>
    </cfRule>
  </conditionalFormatting>
  <conditionalFormatting sqref="D16:G16">
    <cfRule type="expression" dxfId="22520" priority="154" stopIfTrue="1">
      <formula>$IT17&lt;$IS$2</formula>
    </cfRule>
  </conditionalFormatting>
  <conditionalFormatting sqref="D16:G16">
    <cfRule type="expression" dxfId="22519" priority="152" stopIfTrue="1">
      <formula>$IT17&lt;$IS$2</formula>
    </cfRule>
  </conditionalFormatting>
  <conditionalFormatting sqref="D16:G16">
    <cfRule type="expression" dxfId="22518" priority="150" stopIfTrue="1">
      <formula>$IT17&lt;$IS$2</formula>
    </cfRule>
  </conditionalFormatting>
  <conditionalFormatting sqref="D16:G16">
    <cfRule type="expression" dxfId="22517" priority="148" stopIfTrue="1">
      <formula>$IT17&lt;$IS$2</formula>
    </cfRule>
  </conditionalFormatting>
  <conditionalFormatting sqref="D16:G16">
    <cfRule type="expression" dxfId="22516" priority="146" stopIfTrue="1">
      <formula>$IT17&lt;$IS$2</formula>
    </cfRule>
  </conditionalFormatting>
  <conditionalFormatting sqref="D16:G16">
    <cfRule type="expression" dxfId="22515" priority="144" stopIfTrue="1">
      <formula>$IT17&lt;$IS$2</formula>
    </cfRule>
  </conditionalFormatting>
  <conditionalFormatting sqref="D31:G31">
    <cfRule type="expression" dxfId="22514" priority="142" stopIfTrue="1">
      <formula>$IT32&lt;$IS$2</formula>
    </cfRule>
  </conditionalFormatting>
  <conditionalFormatting sqref="D31:G31">
    <cfRule type="expression" dxfId="22513" priority="141" stopIfTrue="1">
      <formula>$IW32&lt;$IV$2</formula>
    </cfRule>
  </conditionalFormatting>
  <conditionalFormatting sqref="A33:H33">
    <cfRule type="expression" dxfId="22512" priority="1321" stopIfTrue="1">
      <formula>#REF!&lt;$IS$2</formula>
    </cfRule>
  </conditionalFormatting>
  <conditionalFormatting sqref="D32:G32">
    <cfRule type="cellIs" dxfId="22511" priority="140" operator="equal">
      <formula>0</formula>
    </cfRule>
  </conditionalFormatting>
  <conditionalFormatting sqref="D32:G32">
    <cfRule type="expression" dxfId="22510" priority="139" stopIfTrue="1">
      <formula>$IT33&lt;$IS$2</formula>
    </cfRule>
  </conditionalFormatting>
  <conditionalFormatting sqref="D32:G32">
    <cfRule type="expression" dxfId="22509" priority="138" stopIfTrue="1">
      <formula>$IW33&lt;$IV$2</formula>
    </cfRule>
  </conditionalFormatting>
  <conditionalFormatting sqref="D32:G32">
    <cfRule type="cellIs" dxfId="22508" priority="137" operator="equal">
      <formula>0</formula>
    </cfRule>
  </conditionalFormatting>
  <conditionalFormatting sqref="D32:G32">
    <cfRule type="cellIs" dxfId="22507" priority="136" stopIfTrue="1" operator="equal">
      <formula>0</formula>
    </cfRule>
  </conditionalFormatting>
  <conditionalFormatting sqref="D32:G32">
    <cfRule type="expression" dxfId="22506" priority="135" stopIfTrue="1">
      <formula>$IT33&lt;$IS$2</formula>
    </cfRule>
  </conditionalFormatting>
  <conditionalFormatting sqref="D32:G32">
    <cfRule type="cellIs" dxfId="22505" priority="134" stopIfTrue="1" operator="equal">
      <formula>0</formula>
    </cfRule>
  </conditionalFormatting>
  <conditionalFormatting sqref="D32:G32">
    <cfRule type="expression" dxfId="22504" priority="133" stopIfTrue="1">
      <formula>$IT33&lt;$IS$2</formula>
    </cfRule>
  </conditionalFormatting>
  <conditionalFormatting sqref="D32:G32">
    <cfRule type="cellIs" dxfId="22503" priority="132" stopIfTrue="1" operator="equal">
      <formula>0</formula>
    </cfRule>
  </conditionalFormatting>
  <conditionalFormatting sqref="D32:G32">
    <cfRule type="expression" dxfId="22502" priority="131" stopIfTrue="1">
      <formula>$IT33&lt;$IS$2</formula>
    </cfRule>
  </conditionalFormatting>
  <conditionalFormatting sqref="D32:G32">
    <cfRule type="cellIs" dxfId="22501" priority="130" stopIfTrue="1" operator="equal">
      <formula>0</formula>
    </cfRule>
  </conditionalFormatting>
  <conditionalFormatting sqref="D32:G32">
    <cfRule type="expression" dxfId="22500" priority="129" stopIfTrue="1">
      <formula>$IT33&lt;$IS$2</formula>
    </cfRule>
  </conditionalFormatting>
  <conditionalFormatting sqref="D32:G32">
    <cfRule type="cellIs" dxfId="22499" priority="128" operator="equal">
      <formula>0</formula>
    </cfRule>
  </conditionalFormatting>
  <conditionalFormatting sqref="D32:G32">
    <cfRule type="cellIs" dxfId="22498" priority="127" operator="equal">
      <formula>0</formula>
    </cfRule>
  </conditionalFormatting>
  <conditionalFormatting sqref="D32:G32">
    <cfRule type="cellIs" dxfId="22497" priority="126" stopIfTrue="1" operator="equal">
      <formula>0</formula>
    </cfRule>
  </conditionalFormatting>
  <conditionalFormatting sqref="D32:G32">
    <cfRule type="expression" dxfId="22496" priority="125" stopIfTrue="1">
      <formula>$IT33&lt;$IS$2</formula>
    </cfRule>
  </conditionalFormatting>
  <conditionalFormatting sqref="D32:G32">
    <cfRule type="cellIs" dxfId="22495" priority="124" stopIfTrue="1" operator="equal">
      <formula>0</formula>
    </cfRule>
  </conditionalFormatting>
  <conditionalFormatting sqref="D32:G32">
    <cfRule type="expression" dxfId="22494" priority="123" stopIfTrue="1">
      <formula>$IT33&lt;$IS$2</formula>
    </cfRule>
  </conditionalFormatting>
  <conditionalFormatting sqref="D32:G32">
    <cfRule type="cellIs" dxfId="22493" priority="122" stopIfTrue="1" operator="equal">
      <formula>0</formula>
    </cfRule>
  </conditionalFormatting>
  <conditionalFormatting sqref="D32:G32">
    <cfRule type="expression" dxfId="22492" priority="121" stopIfTrue="1">
      <formula>$IT33&lt;$IS$2</formula>
    </cfRule>
  </conditionalFormatting>
  <conditionalFormatting sqref="D32:G32">
    <cfRule type="cellIs" dxfId="22491" priority="120" stopIfTrue="1" operator="equal">
      <formula>0</formula>
    </cfRule>
  </conditionalFormatting>
  <conditionalFormatting sqref="D32:G32">
    <cfRule type="expression" dxfId="22490" priority="119" stopIfTrue="1">
      <formula>$IT33&lt;$IS$2</formula>
    </cfRule>
  </conditionalFormatting>
  <conditionalFormatting sqref="D32:G32">
    <cfRule type="cellIs" dxfId="22489" priority="118" operator="equal">
      <formula>0</formula>
    </cfRule>
  </conditionalFormatting>
  <conditionalFormatting sqref="D32:G32">
    <cfRule type="cellIs" dxfId="22488" priority="117" stopIfTrue="1" operator="equal">
      <formula>0</formula>
    </cfRule>
  </conditionalFormatting>
  <conditionalFormatting sqref="D32:G32">
    <cfRule type="expression" dxfId="22487" priority="116" stopIfTrue="1">
      <formula>$IT33&lt;$IS$2</formula>
    </cfRule>
  </conditionalFormatting>
  <conditionalFormatting sqref="D32:G32">
    <cfRule type="cellIs" dxfId="22486" priority="115" stopIfTrue="1" operator="equal">
      <formula>0</formula>
    </cfRule>
  </conditionalFormatting>
  <conditionalFormatting sqref="D32:G32">
    <cfRule type="expression" dxfId="22485" priority="114" stopIfTrue="1">
      <formula>$IT33&lt;$IS$2</formula>
    </cfRule>
  </conditionalFormatting>
  <conditionalFormatting sqref="D32:G32">
    <cfRule type="cellIs" dxfId="22484" priority="113" stopIfTrue="1" operator="equal">
      <formula>0</formula>
    </cfRule>
  </conditionalFormatting>
  <conditionalFormatting sqref="D32:G32">
    <cfRule type="expression" dxfId="22483" priority="112" stopIfTrue="1">
      <formula>$IT33&lt;$IS$2</formula>
    </cfRule>
  </conditionalFormatting>
  <conditionalFormatting sqref="D32:G32">
    <cfRule type="cellIs" dxfId="22482" priority="111" stopIfTrue="1" operator="equal">
      <formula>0</formula>
    </cfRule>
  </conditionalFormatting>
  <conditionalFormatting sqref="D32:G32">
    <cfRule type="expression" dxfId="22481" priority="110" stopIfTrue="1">
      <formula>$IT33&lt;$IS$2</formula>
    </cfRule>
  </conditionalFormatting>
  <conditionalFormatting sqref="D32:G32">
    <cfRule type="cellIs" dxfId="22480" priority="109" stopIfTrue="1" operator="equal">
      <formula>0</formula>
    </cfRule>
  </conditionalFormatting>
  <conditionalFormatting sqref="D32:G32">
    <cfRule type="expression" dxfId="22479" priority="108" stopIfTrue="1">
      <formula>$IT33&lt;$IS$2</formula>
    </cfRule>
  </conditionalFormatting>
  <conditionalFormatting sqref="D32">
    <cfRule type="cellIs" dxfId="22478" priority="107" operator="equal">
      <formula>0</formula>
    </cfRule>
  </conditionalFormatting>
  <conditionalFormatting sqref="D32">
    <cfRule type="cellIs" dxfId="22477" priority="106" operator="equal">
      <formula>0</formula>
    </cfRule>
  </conditionalFormatting>
  <conditionalFormatting sqref="D32">
    <cfRule type="cellIs" dxfId="22476" priority="105" stopIfTrue="1" operator="equal">
      <formula>0</formula>
    </cfRule>
  </conditionalFormatting>
  <conditionalFormatting sqref="D32">
    <cfRule type="expression" dxfId="22475" priority="104" stopIfTrue="1">
      <formula>$IT33&lt;$IS$2</formula>
    </cfRule>
  </conditionalFormatting>
  <conditionalFormatting sqref="D32">
    <cfRule type="cellIs" dxfId="22474" priority="103" stopIfTrue="1" operator="equal">
      <formula>0</formula>
    </cfRule>
  </conditionalFormatting>
  <conditionalFormatting sqref="D32">
    <cfRule type="expression" dxfId="22473" priority="102" stopIfTrue="1">
      <formula>$IT33&lt;$IS$2</formula>
    </cfRule>
  </conditionalFormatting>
  <conditionalFormatting sqref="D32">
    <cfRule type="cellIs" dxfId="22472" priority="101" stopIfTrue="1" operator="equal">
      <formula>0</formula>
    </cfRule>
  </conditionalFormatting>
  <conditionalFormatting sqref="D32">
    <cfRule type="expression" dxfId="22471" priority="100" stopIfTrue="1">
      <formula>$IT33&lt;$IS$2</formula>
    </cfRule>
  </conditionalFormatting>
  <conditionalFormatting sqref="D32">
    <cfRule type="cellIs" dxfId="22470" priority="99" stopIfTrue="1" operator="equal">
      <formula>0</formula>
    </cfRule>
  </conditionalFormatting>
  <conditionalFormatting sqref="D32">
    <cfRule type="expression" dxfId="22469" priority="98" stopIfTrue="1">
      <formula>$IT33&lt;$IS$2</formula>
    </cfRule>
  </conditionalFormatting>
  <conditionalFormatting sqref="D32">
    <cfRule type="cellIs" dxfId="22468" priority="97" operator="equal">
      <formula>0</formula>
    </cfRule>
  </conditionalFormatting>
  <conditionalFormatting sqref="D32">
    <cfRule type="cellIs" dxfId="22467" priority="96" stopIfTrue="1" operator="equal">
      <formula>0</formula>
    </cfRule>
  </conditionalFormatting>
  <conditionalFormatting sqref="D32">
    <cfRule type="expression" dxfId="22466" priority="95" stopIfTrue="1">
      <formula>$IT33&lt;$IS$2</formula>
    </cfRule>
  </conditionalFormatting>
  <conditionalFormatting sqref="D32">
    <cfRule type="cellIs" dxfId="22465" priority="94" stopIfTrue="1" operator="equal">
      <formula>0</formula>
    </cfRule>
  </conditionalFormatting>
  <conditionalFormatting sqref="D32">
    <cfRule type="expression" dxfId="22464" priority="93" stopIfTrue="1">
      <formula>$IT33&lt;$IS$2</formula>
    </cfRule>
  </conditionalFormatting>
  <conditionalFormatting sqref="D32">
    <cfRule type="cellIs" dxfId="22463" priority="92" stopIfTrue="1" operator="equal">
      <formula>0</formula>
    </cfRule>
  </conditionalFormatting>
  <conditionalFormatting sqref="D32">
    <cfRule type="expression" dxfId="22462" priority="91" stopIfTrue="1">
      <formula>$IT33&lt;$IS$2</formula>
    </cfRule>
  </conditionalFormatting>
  <conditionalFormatting sqref="D32:G32">
    <cfRule type="cellIs" dxfId="22461" priority="90" stopIfTrue="1" operator="equal">
      <formula>0</formula>
    </cfRule>
  </conditionalFormatting>
  <conditionalFormatting sqref="D32:G32">
    <cfRule type="expression" dxfId="22460" priority="89" stopIfTrue="1">
      <formula>$IT33&lt;$IS$2</formula>
    </cfRule>
  </conditionalFormatting>
  <conditionalFormatting sqref="D32:G32">
    <cfRule type="cellIs" dxfId="22459" priority="88" stopIfTrue="1" operator="equal">
      <formula>0</formula>
    </cfRule>
  </conditionalFormatting>
  <conditionalFormatting sqref="D32:G32">
    <cfRule type="expression" dxfId="22458" priority="87" stopIfTrue="1">
      <formula>$IT33&lt;$IS$2</formula>
    </cfRule>
  </conditionalFormatting>
  <conditionalFormatting sqref="D32:G32">
    <cfRule type="cellIs" dxfId="22457" priority="86" stopIfTrue="1" operator="equal">
      <formula>0</formula>
    </cfRule>
  </conditionalFormatting>
  <conditionalFormatting sqref="D32:G32">
    <cfRule type="expression" dxfId="22456" priority="85" stopIfTrue="1">
      <formula>$IT33&lt;$IS$2</formula>
    </cfRule>
  </conditionalFormatting>
  <conditionalFormatting sqref="D32:G32">
    <cfRule type="cellIs" dxfId="22455" priority="84" stopIfTrue="1" operator="equal">
      <formula>0</formula>
    </cfRule>
  </conditionalFormatting>
  <conditionalFormatting sqref="D32:G32">
    <cfRule type="expression" dxfId="22454" priority="83" stopIfTrue="1">
      <formula>$IW33&lt;$IV$2</formula>
    </cfRule>
  </conditionalFormatting>
  <conditionalFormatting sqref="D32:G32">
    <cfRule type="cellIs" dxfId="22453" priority="82" stopIfTrue="1" operator="equal">
      <formula>0</formula>
    </cfRule>
  </conditionalFormatting>
  <conditionalFormatting sqref="D32:G32">
    <cfRule type="expression" dxfId="22452" priority="81" stopIfTrue="1">
      <formula>$IT33&lt;$IS$2</formula>
    </cfRule>
  </conditionalFormatting>
  <conditionalFormatting sqref="D32:G32">
    <cfRule type="cellIs" dxfId="22451" priority="80" stopIfTrue="1" operator="equal">
      <formula>0</formula>
    </cfRule>
  </conditionalFormatting>
  <conditionalFormatting sqref="D32:G32">
    <cfRule type="expression" dxfId="22450" priority="79" stopIfTrue="1">
      <formula>$IT33&lt;$IS$2</formula>
    </cfRule>
  </conditionalFormatting>
  <conditionalFormatting sqref="D32:G32">
    <cfRule type="cellIs" dxfId="22449" priority="78" stopIfTrue="1" operator="equal">
      <formula>0</formula>
    </cfRule>
  </conditionalFormatting>
  <conditionalFormatting sqref="D32:G32">
    <cfRule type="expression" dxfId="22448" priority="77" stopIfTrue="1">
      <formula>$IT33&lt;$IS$2</formula>
    </cfRule>
  </conditionalFormatting>
  <conditionalFormatting sqref="D32:G32">
    <cfRule type="cellIs" dxfId="22447" priority="76" operator="equal">
      <formula>0</formula>
    </cfRule>
  </conditionalFormatting>
  <conditionalFormatting sqref="D32:G32">
    <cfRule type="cellIs" dxfId="22446" priority="75" stopIfTrue="1" operator="equal">
      <formula>0</formula>
    </cfRule>
  </conditionalFormatting>
  <conditionalFormatting sqref="D32:G32">
    <cfRule type="expression" dxfId="22445" priority="74" stopIfTrue="1">
      <formula>$IT33&lt;$IS$2</formula>
    </cfRule>
  </conditionalFormatting>
  <conditionalFormatting sqref="D32:G32">
    <cfRule type="cellIs" dxfId="22444" priority="73" stopIfTrue="1" operator="equal">
      <formula>0</formula>
    </cfRule>
  </conditionalFormatting>
  <conditionalFormatting sqref="D32:G32">
    <cfRule type="expression" dxfId="22443" priority="72" stopIfTrue="1">
      <formula>$IT33&lt;$IS$2</formula>
    </cfRule>
  </conditionalFormatting>
  <conditionalFormatting sqref="D32:G32">
    <cfRule type="cellIs" dxfId="22442" priority="71" stopIfTrue="1" operator="equal">
      <formula>0</formula>
    </cfRule>
  </conditionalFormatting>
  <conditionalFormatting sqref="D32:G32">
    <cfRule type="expression" dxfId="22441" priority="70" stopIfTrue="1">
      <formula>$IT33&lt;$IS$2</formula>
    </cfRule>
  </conditionalFormatting>
  <conditionalFormatting sqref="D32:G32">
    <cfRule type="cellIs" dxfId="22440" priority="69" stopIfTrue="1" operator="equal">
      <formula>0</formula>
    </cfRule>
  </conditionalFormatting>
  <conditionalFormatting sqref="D32:G32">
    <cfRule type="expression" dxfId="22439" priority="68" stopIfTrue="1">
      <formula>$IT33&lt;$IS$2</formula>
    </cfRule>
  </conditionalFormatting>
  <conditionalFormatting sqref="D32:G32">
    <cfRule type="cellIs" dxfId="22438" priority="67" operator="equal">
      <formula>0</formula>
    </cfRule>
  </conditionalFormatting>
  <conditionalFormatting sqref="D32:G32">
    <cfRule type="cellIs" dxfId="22437" priority="66" operator="equal">
      <formula>0</formula>
    </cfRule>
  </conditionalFormatting>
  <conditionalFormatting sqref="D32:G32">
    <cfRule type="cellIs" dxfId="22436" priority="65" stopIfTrue="1" operator="equal">
      <formula>0</formula>
    </cfRule>
  </conditionalFormatting>
  <conditionalFormatting sqref="D32:G32">
    <cfRule type="expression" dxfId="22435" priority="64" stopIfTrue="1">
      <formula>$IT33&lt;$IS$2</formula>
    </cfRule>
  </conditionalFormatting>
  <conditionalFormatting sqref="D32:G32">
    <cfRule type="cellIs" dxfId="22434" priority="63" stopIfTrue="1" operator="equal">
      <formula>0</formula>
    </cfRule>
  </conditionalFormatting>
  <conditionalFormatting sqref="D32:G32">
    <cfRule type="expression" dxfId="22433" priority="62" stopIfTrue="1">
      <formula>$IT33&lt;$IS$2</formula>
    </cfRule>
  </conditionalFormatting>
  <conditionalFormatting sqref="D32:G32">
    <cfRule type="cellIs" dxfId="22432" priority="61" stopIfTrue="1" operator="equal">
      <formula>0</formula>
    </cfRule>
  </conditionalFormatting>
  <conditionalFormatting sqref="D32:G32">
    <cfRule type="expression" dxfId="22431" priority="60" stopIfTrue="1">
      <formula>$IT33&lt;$IS$2</formula>
    </cfRule>
  </conditionalFormatting>
  <conditionalFormatting sqref="D32:G32">
    <cfRule type="cellIs" dxfId="22430" priority="59" stopIfTrue="1" operator="equal">
      <formula>0</formula>
    </cfRule>
  </conditionalFormatting>
  <conditionalFormatting sqref="D32:G32">
    <cfRule type="expression" dxfId="22429" priority="58" stopIfTrue="1">
      <formula>$IT33&lt;$IS$2</formula>
    </cfRule>
  </conditionalFormatting>
  <conditionalFormatting sqref="D32:G32">
    <cfRule type="cellIs" dxfId="22428" priority="57" stopIfTrue="1" operator="equal">
      <formula>0</formula>
    </cfRule>
  </conditionalFormatting>
  <conditionalFormatting sqref="D32:G32">
    <cfRule type="expression" dxfId="22427" priority="56" stopIfTrue="1">
      <formula>$IT33&lt;$IS$2</formula>
    </cfRule>
  </conditionalFormatting>
  <conditionalFormatting sqref="D32:G32">
    <cfRule type="cellIs" dxfId="22426" priority="55" operator="equal">
      <formula>0</formula>
    </cfRule>
  </conditionalFormatting>
  <conditionalFormatting sqref="D32:G32">
    <cfRule type="cellIs" dxfId="22425" priority="54" stopIfTrue="1" operator="equal">
      <formula>0</formula>
    </cfRule>
  </conditionalFormatting>
  <conditionalFormatting sqref="D32:G32">
    <cfRule type="expression" dxfId="22424" priority="53" stopIfTrue="1">
      <formula>$IT33&lt;$IS$2</formula>
    </cfRule>
  </conditionalFormatting>
  <conditionalFormatting sqref="D32:G32">
    <cfRule type="cellIs" dxfId="22423" priority="52" stopIfTrue="1" operator="equal">
      <formula>0</formula>
    </cfRule>
  </conditionalFormatting>
  <conditionalFormatting sqref="D32:G32">
    <cfRule type="expression" dxfId="22422" priority="51" stopIfTrue="1">
      <formula>$IT33&lt;$IS$2</formula>
    </cfRule>
  </conditionalFormatting>
  <conditionalFormatting sqref="D32:G32">
    <cfRule type="cellIs" dxfId="22421" priority="50" stopIfTrue="1" operator="equal">
      <formula>0</formula>
    </cfRule>
  </conditionalFormatting>
  <conditionalFormatting sqref="D32:G32">
    <cfRule type="expression" dxfId="22420" priority="49" stopIfTrue="1">
      <formula>$IT33&lt;$IS$2</formula>
    </cfRule>
  </conditionalFormatting>
  <conditionalFormatting sqref="D32:G32">
    <cfRule type="cellIs" dxfId="22419" priority="48" stopIfTrue="1" operator="equal">
      <formula>0</formula>
    </cfRule>
  </conditionalFormatting>
  <conditionalFormatting sqref="D32:G32">
    <cfRule type="expression" dxfId="22418" priority="47" stopIfTrue="1">
      <formula>$IT33&lt;$IS$2</formula>
    </cfRule>
  </conditionalFormatting>
  <conditionalFormatting sqref="D32:G32">
    <cfRule type="cellIs" dxfId="22417" priority="46" stopIfTrue="1" operator="equal">
      <formula>0</formula>
    </cfRule>
  </conditionalFormatting>
  <conditionalFormatting sqref="D32:G32">
    <cfRule type="expression" dxfId="22416" priority="45" stopIfTrue="1">
      <formula>$IT33&lt;$IS$2</formula>
    </cfRule>
  </conditionalFormatting>
  <conditionalFormatting sqref="D32:G32">
    <cfRule type="cellIs" dxfId="22415" priority="44" stopIfTrue="1" operator="equal">
      <formula>0</formula>
    </cfRule>
  </conditionalFormatting>
  <conditionalFormatting sqref="D32:G32">
    <cfRule type="expression" dxfId="22414" priority="43" stopIfTrue="1">
      <formula>$IT33&lt;$IS$2</formula>
    </cfRule>
  </conditionalFormatting>
  <conditionalFormatting sqref="D32:G32">
    <cfRule type="cellIs" dxfId="22413" priority="42" stopIfTrue="1" operator="equal">
      <formula>0</formula>
    </cfRule>
  </conditionalFormatting>
  <conditionalFormatting sqref="D32:G32">
    <cfRule type="expression" dxfId="22412" priority="41" stopIfTrue="1">
      <formula>$IT33&lt;$IS$2</formula>
    </cfRule>
  </conditionalFormatting>
  <conditionalFormatting sqref="D32">
    <cfRule type="cellIs" dxfId="22411" priority="40" operator="equal">
      <formula>0</formula>
    </cfRule>
  </conditionalFormatting>
  <conditionalFormatting sqref="D32">
    <cfRule type="cellIs" dxfId="22410" priority="39" stopIfTrue="1" operator="equal">
      <formula>0</formula>
    </cfRule>
  </conditionalFormatting>
  <conditionalFormatting sqref="D32">
    <cfRule type="expression" dxfId="22409" priority="38" stopIfTrue="1">
      <formula>$IT33&lt;$IS$2</formula>
    </cfRule>
  </conditionalFormatting>
  <conditionalFormatting sqref="D32">
    <cfRule type="cellIs" dxfId="22408" priority="37" stopIfTrue="1" operator="equal">
      <formula>0</formula>
    </cfRule>
  </conditionalFormatting>
  <conditionalFormatting sqref="D32">
    <cfRule type="expression" dxfId="22407" priority="36" stopIfTrue="1">
      <formula>$IT33&lt;$IS$2</formula>
    </cfRule>
  </conditionalFormatting>
  <conditionalFormatting sqref="D32">
    <cfRule type="cellIs" dxfId="22406" priority="35" stopIfTrue="1" operator="equal">
      <formula>0</formula>
    </cfRule>
  </conditionalFormatting>
  <conditionalFormatting sqref="D32">
    <cfRule type="expression" dxfId="22405" priority="34" stopIfTrue="1">
      <formula>$IT33&lt;$IS$2</formula>
    </cfRule>
  </conditionalFormatting>
  <conditionalFormatting sqref="D32">
    <cfRule type="cellIs" dxfId="22404" priority="33" stopIfTrue="1" operator="equal">
      <formula>0</formula>
    </cfRule>
  </conditionalFormatting>
  <conditionalFormatting sqref="D32">
    <cfRule type="expression" dxfId="22403" priority="32" stopIfTrue="1">
      <formula>$IT33&lt;$IS$2</formula>
    </cfRule>
  </conditionalFormatting>
  <conditionalFormatting sqref="D32">
    <cfRule type="cellIs" dxfId="22402" priority="31" stopIfTrue="1" operator="equal">
      <formula>0</formula>
    </cfRule>
  </conditionalFormatting>
  <conditionalFormatting sqref="D32">
    <cfRule type="expression" dxfId="22401" priority="30" stopIfTrue="1">
      <formula>$IT33&lt;$IS$2</formula>
    </cfRule>
  </conditionalFormatting>
  <conditionalFormatting sqref="D32">
    <cfRule type="cellIs" dxfId="22400" priority="29" operator="equal">
      <formula>0</formula>
    </cfRule>
  </conditionalFormatting>
  <conditionalFormatting sqref="D32">
    <cfRule type="cellIs" dxfId="22399" priority="28" stopIfTrue="1" operator="equal">
      <formula>0</formula>
    </cfRule>
  </conditionalFormatting>
  <conditionalFormatting sqref="D32">
    <cfRule type="expression" dxfId="22398" priority="27" stopIfTrue="1">
      <formula>$IT33&lt;$IS$2</formula>
    </cfRule>
  </conditionalFormatting>
  <conditionalFormatting sqref="D32">
    <cfRule type="cellIs" dxfId="22397" priority="26" stopIfTrue="1" operator="equal">
      <formula>0</formula>
    </cfRule>
  </conditionalFormatting>
  <conditionalFormatting sqref="D32">
    <cfRule type="expression" dxfId="22396" priority="25" stopIfTrue="1">
      <formula>$IT33&lt;$IS$2</formula>
    </cfRule>
  </conditionalFormatting>
  <conditionalFormatting sqref="D32">
    <cfRule type="cellIs" dxfId="22395" priority="24" stopIfTrue="1" operator="equal">
      <formula>0</formula>
    </cfRule>
  </conditionalFormatting>
  <conditionalFormatting sqref="D32">
    <cfRule type="expression" dxfId="22394" priority="23" stopIfTrue="1">
      <formula>$IT33&lt;$IS$2</formula>
    </cfRule>
  </conditionalFormatting>
  <conditionalFormatting sqref="D32">
    <cfRule type="cellIs" dxfId="22393" priority="22" stopIfTrue="1" operator="equal">
      <formula>0</formula>
    </cfRule>
  </conditionalFormatting>
  <conditionalFormatting sqref="D32">
    <cfRule type="expression" dxfId="22392" priority="21" stopIfTrue="1">
      <formula>$IT33&lt;$IS$2</formula>
    </cfRule>
  </conditionalFormatting>
  <conditionalFormatting sqref="D32">
    <cfRule type="cellIs" dxfId="22391" priority="20" stopIfTrue="1" operator="equal">
      <formula>0</formula>
    </cfRule>
  </conditionalFormatting>
  <conditionalFormatting sqref="D32">
    <cfRule type="expression" dxfId="22390" priority="19" stopIfTrue="1">
      <formula>$IT33&lt;$IS$2</formula>
    </cfRule>
  </conditionalFormatting>
  <conditionalFormatting sqref="D32">
    <cfRule type="cellIs" dxfId="22389" priority="18" stopIfTrue="1" operator="equal">
      <formula>0</formula>
    </cfRule>
  </conditionalFormatting>
  <conditionalFormatting sqref="D32">
    <cfRule type="expression" dxfId="22388" priority="17" stopIfTrue="1">
      <formula>$IT33&lt;$IS$2</formula>
    </cfRule>
  </conditionalFormatting>
  <conditionalFormatting sqref="D32">
    <cfRule type="cellIs" dxfId="22387" priority="16" stopIfTrue="1" operator="equal">
      <formula>0</formula>
    </cfRule>
  </conditionalFormatting>
  <conditionalFormatting sqref="D32">
    <cfRule type="expression" dxfId="22386" priority="15" stopIfTrue="1">
      <formula>$IT33&lt;$IS$2</formula>
    </cfRule>
  </conditionalFormatting>
  <conditionalFormatting sqref="D32:G32">
    <cfRule type="cellIs" dxfId="22385" priority="14" stopIfTrue="1" operator="equal">
      <formula>0</formula>
    </cfRule>
  </conditionalFormatting>
  <conditionalFormatting sqref="D32:G32">
    <cfRule type="expression" dxfId="22384" priority="13" stopIfTrue="1">
      <formula>$IT33&lt;$IS$2</formula>
    </cfRule>
  </conditionalFormatting>
  <conditionalFormatting sqref="D32:G32">
    <cfRule type="cellIs" dxfId="22383" priority="12" stopIfTrue="1" operator="equal">
      <formula>0</formula>
    </cfRule>
  </conditionalFormatting>
  <conditionalFormatting sqref="D32:G32">
    <cfRule type="expression" dxfId="22382" priority="11" stopIfTrue="1">
      <formula>$IT33&lt;$IS$2</formula>
    </cfRule>
  </conditionalFormatting>
  <conditionalFormatting sqref="D32:G32">
    <cfRule type="cellIs" dxfId="22381" priority="10" stopIfTrue="1" operator="equal">
      <formula>0</formula>
    </cfRule>
  </conditionalFormatting>
  <conditionalFormatting sqref="D32:G32">
    <cfRule type="expression" dxfId="22380" priority="9" stopIfTrue="1">
      <formula>$IT33&lt;$IS$2</formula>
    </cfRule>
  </conditionalFormatting>
  <conditionalFormatting sqref="D32:G32">
    <cfRule type="cellIs" dxfId="22379" priority="8" stopIfTrue="1" operator="equal">
      <formula>0</formula>
    </cfRule>
  </conditionalFormatting>
  <conditionalFormatting sqref="D32:G32">
    <cfRule type="expression" dxfId="22378" priority="7" stopIfTrue="1">
      <formula>$IT33&lt;$IS$2</formula>
    </cfRule>
  </conditionalFormatting>
  <conditionalFormatting sqref="D32:G32">
    <cfRule type="cellIs" dxfId="22377" priority="6" stopIfTrue="1" operator="equal">
      <formula>0</formula>
    </cfRule>
  </conditionalFormatting>
  <conditionalFormatting sqref="D32:G32">
    <cfRule type="expression" dxfId="22376" priority="5" stopIfTrue="1">
      <formula>$IT33&lt;$IS$2</formula>
    </cfRule>
  </conditionalFormatting>
  <conditionalFormatting sqref="D32:G32">
    <cfRule type="cellIs" dxfId="22375" priority="4" stopIfTrue="1" operator="equal">
      <formula>0</formula>
    </cfRule>
  </conditionalFormatting>
  <conditionalFormatting sqref="D32:G32">
    <cfRule type="expression" dxfId="22374" priority="3" stopIfTrue="1">
      <formula>$IT33&lt;$IS$2</formula>
    </cfRule>
  </conditionalFormatting>
  <conditionalFormatting sqref="D32:G32">
    <cfRule type="cellIs" dxfId="22373" priority="2" stopIfTrue="1" operator="equal">
      <formula>0</formula>
    </cfRule>
  </conditionalFormatting>
  <conditionalFormatting sqref="D32:G32">
    <cfRule type="expression" dxfId="22372" priority="1" stopIfTrue="1">
      <formula>$IT33&lt;$IS$2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FF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I35" sqref="I35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8.140625" style="3" bestFit="1" customWidth="1"/>
    <col min="4" max="5" width="7.7109375" style="3" customWidth="1"/>
    <col min="6" max="6" width="8.7109375" style="3" customWidth="1"/>
    <col min="7" max="7" width="10.5703125" style="3" bestFit="1" customWidth="1"/>
    <col min="8" max="8" width="15.140625" style="3" hidden="1" customWidth="1"/>
    <col min="9" max="9" width="15.140625" style="3" customWidth="1"/>
    <col min="10" max="10" width="0.140625" style="3" customWidth="1"/>
    <col min="11" max="18" width="9.140625" style="3" hidden="1" customWidth="1"/>
    <col min="19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147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148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75</v>
      </c>
      <c r="B6" s="159"/>
      <c r="C6" s="40"/>
      <c r="D6" s="43" t="str">
        <f>х!A9</f>
        <v>09.01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88" t="s">
        <v>67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hidden="1" customHeight="1" x14ac:dyDescent="0.25">
      <c r="A13" s="103">
        <v>0</v>
      </c>
      <c r="B13" s="104">
        <v>0</v>
      </c>
      <c r="C13" s="105">
        <v>0</v>
      </c>
      <c r="D13" s="106">
        <v>0</v>
      </c>
      <c r="E13" s="106">
        <v>0</v>
      </c>
      <c r="F13" s="106">
        <v>0</v>
      </c>
      <c r="G13" s="106">
        <v>0</v>
      </c>
      <c r="H13" s="107">
        <v>0</v>
      </c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5">
      <c r="A14" s="103" t="s">
        <v>406</v>
      </c>
      <c r="B14" s="104" t="s">
        <v>291</v>
      </c>
      <c r="C14" s="105" t="s">
        <v>196</v>
      </c>
      <c r="D14" s="106">
        <v>6.3</v>
      </c>
      <c r="E14" s="106">
        <v>10</v>
      </c>
      <c r="F14" s="106">
        <v>38.4</v>
      </c>
      <c r="G14" s="106">
        <v>270</v>
      </c>
      <c r="H14" s="107">
        <v>15.243199999999998</v>
      </c>
      <c r="I14" s="150">
        <v>20</v>
      </c>
      <c r="J14" s="11"/>
      <c r="K14" s="37" t="str">
        <f t="shared" si="2"/>
        <v>Каша рисовая молочная с маслом</v>
      </c>
      <c r="M14" s="24">
        <f t="shared" si="3"/>
        <v>6.3</v>
      </c>
      <c r="N14" s="24">
        <f t="shared" si="0"/>
        <v>10</v>
      </c>
      <c r="O14" s="24">
        <f t="shared" si="0"/>
        <v>38.4</v>
      </c>
      <c r="P14" s="24">
        <f t="shared" si="0"/>
        <v>270</v>
      </c>
      <c r="IA14" s="12"/>
      <c r="IB14" s="6">
        <f>[1]основа!AM10</f>
        <v>42551</v>
      </c>
    </row>
    <row r="15" spans="1:236" ht="15" customHeight="1" x14ac:dyDescent="0.25">
      <c r="A15" s="103" t="s">
        <v>257</v>
      </c>
      <c r="B15" s="104">
        <v>200</v>
      </c>
      <c r="C15" s="105" t="s">
        <v>258</v>
      </c>
      <c r="D15" s="106">
        <v>0.1</v>
      </c>
      <c r="E15" s="106">
        <v>0</v>
      </c>
      <c r="F15" s="106">
        <v>9.1</v>
      </c>
      <c r="G15" s="106">
        <v>35</v>
      </c>
      <c r="H15" s="107">
        <v>1.7919999999999998</v>
      </c>
      <c r="I15" s="150">
        <v>3.5</v>
      </c>
      <c r="J15" s="11"/>
      <c r="K15" s="37" t="str">
        <f t="shared" si="2"/>
        <v>Чай с сахаром</v>
      </c>
      <c r="M15" s="24">
        <f t="shared" si="3"/>
        <v>0.1</v>
      </c>
      <c r="N15" s="24">
        <f t="shared" si="0"/>
        <v>0</v>
      </c>
      <c r="O15" s="24">
        <f t="shared" si="0"/>
        <v>9.1</v>
      </c>
      <c r="P15" s="24">
        <f t="shared" si="0"/>
        <v>35</v>
      </c>
      <c r="IA15" s="12"/>
      <c r="IB15" s="6">
        <f>[1]основа!AM11</f>
        <v>42551</v>
      </c>
    </row>
    <row r="16" spans="1:236" ht="15" customHeight="1" x14ac:dyDescent="0.25">
      <c r="A16" s="103" t="s">
        <v>378</v>
      </c>
      <c r="B16" s="149" t="s">
        <v>394</v>
      </c>
      <c r="C16" s="105">
        <v>0</v>
      </c>
      <c r="D16" s="106">
        <v>3.36</v>
      </c>
      <c r="E16" s="106">
        <v>1.26</v>
      </c>
      <c r="F16" s="106">
        <v>21.84</v>
      </c>
      <c r="G16" s="106">
        <v>113.4</v>
      </c>
      <c r="H16" s="107">
        <v>1.1000000000000001</v>
      </c>
      <c r="I16" s="150">
        <v>4.5</v>
      </c>
      <c r="J16" s="11"/>
      <c r="K16" s="37" t="str">
        <f t="shared" si="2"/>
        <v>Хлеб пшеничный с повидлом</v>
      </c>
      <c r="M16" s="24">
        <f t="shared" si="3"/>
        <v>3.36</v>
      </c>
      <c r="N16" s="24">
        <f t="shared" si="0"/>
        <v>1.26</v>
      </c>
      <c r="O16" s="24">
        <f t="shared" si="0"/>
        <v>21.84</v>
      </c>
      <c r="P16" s="24">
        <f t="shared" si="0"/>
        <v>113.4</v>
      </c>
      <c r="IA16" s="12"/>
      <c r="IB16" s="6">
        <f>[1]основа!AM12</f>
        <v>42551</v>
      </c>
    </row>
    <row r="17" spans="1:236" ht="15" hidden="1" customHeight="1" x14ac:dyDescent="0.25">
      <c r="A17" s="103">
        <v>0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5">
      <c r="A18" s="103">
        <v>0</v>
      </c>
      <c r="B18" s="104">
        <v>0</v>
      </c>
      <c r="C18" s="105">
        <v>0</v>
      </c>
      <c r="D18" s="106">
        <v>0</v>
      </c>
      <c r="E18" s="106">
        <v>0</v>
      </c>
      <c r="F18" s="106">
        <v>0</v>
      </c>
      <c r="G18" s="106">
        <v>0</v>
      </c>
      <c r="H18" s="107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7.25" customHeight="1" x14ac:dyDescent="0.2">
      <c r="A19" s="108" t="s">
        <v>11</v>
      </c>
      <c r="B19" s="109"/>
      <c r="C19" s="110"/>
      <c r="D19" s="111">
        <f>SUBTOTAL(9,D12:D18)</f>
        <v>9.76</v>
      </c>
      <c r="E19" s="111">
        <f t="shared" ref="E19:G19" si="4">SUBTOTAL(9,E12:E18)</f>
        <v>11.26</v>
      </c>
      <c r="F19" s="111">
        <f t="shared" si="4"/>
        <v>69.34</v>
      </c>
      <c r="G19" s="111">
        <f t="shared" si="4"/>
        <v>418.4</v>
      </c>
      <c r="H19" s="112">
        <v>18.135199999999998</v>
      </c>
      <c r="I19" s="151">
        <f>I18+I17+I16+I15+I14+I13+I12</f>
        <v>28</v>
      </c>
      <c r="J19" s="11"/>
      <c r="K19" s="38">
        <f>х!E12</f>
        <v>1</v>
      </c>
      <c r="M19" s="28">
        <f>SUM(M12:M18)</f>
        <v>9.76</v>
      </c>
      <c r="N19" s="28">
        <f t="shared" ref="N19:P19" si="5">SUM(N12:N18)</f>
        <v>11.26</v>
      </c>
      <c r="O19" s="28">
        <f t="shared" si="5"/>
        <v>69.34</v>
      </c>
      <c r="P19" s="28">
        <f t="shared" si="5"/>
        <v>418.4</v>
      </c>
      <c r="IA19" s="12"/>
      <c r="IB19" s="6">
        <f>[1]основа!AM15</f>
        <v>42551</v>
      </c>
    </row>
    <row r="20" spans="1:236" ht="15" customHeight="1" x14ac:dyDescent="0.2">
      <c r="A20" s="108"/>
      <c r="B20" s="109"/>
      <c r="C20" s="110"/>
      <c r="D20" s="111"/>
      <c r="E20" s="111"/>
      <c r="F20" s="111"/>
      <c r="G20" s="111"/>
      <c r="H20" s="112"/>
      <c r="I20" s="151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08" t="s">
        <v>12</v>
      </c>
      <c r="B21" s="109"/>
      <c r="C21" s="110"/>
      <c r="D21" s="111"/>
      <c r="E21" s="111"/>
      <c r="F21" s="111"/>
      <c r="G21" s="111"/>
      <c r="H21" s="112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6">E22</f>
        <v>0</v>
      </c>
      <c r="O22" s="24">
        <f t="shared" si="6"/>
        <v>0</v>
      </c>
      <c r="P22" s="24">
        <f t="shared" si="6"/>
        <v>0</v>
      </c>
      <c r="IA22" s="12"/>
      <c r="IB22" s="6">
        <f>[1]основа!AM18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ref="I23:I24" si="7">H23</f>
        <v>0</v>
      </c>
      <c r="J23" s="11"/>
      <c r="K23" s="37">
        <f t="shared" si="2"/>
        <v>0</v>
      </c>
      <c r="M23" s="24">
        <f t="shared" ref="M23:M24" si="8">D23</f>
        <v>0</v>
      </c>
      <c r="N23" s="24">
        <f t="shared" si="6"/>
        <v>0</v>
      </c>
      <c r="O23" s="24">
        <f t="shared" si="6"/>
        <v>0</v>
      </c>
      <c r="P23" s="24">
        <f t="shared" si="6"/>
        <v>0</v>
      </c>
      <c r="IA23" s="12"/>
      <c r="IB23" s="6">
        <f>[1]основа!AM19</f>
        <v>42551</v>
      </c>
    </row>
    <row r="24" spans="1:236" ht="15" hidden="1" customHeight="1" x14ac:dyDescent="0.25">
      <c r="A24" s="103">
        <v>0</v>
      </c>
      <c r="B24" s="104">
        <v>0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  <c r="H24" s="107">
        <v>0</v>
      </c>
      <c r="I24" s="25">
        <f t="shared" si="7"/>
        <v>0</v>
      </c>
      <c r="J24" s="11"/>
      <c r="K24" s="37">
        <f t="shared" si="2"/>
        <v>0</v>
      </c>
      <c r="M24" s="24">
        <f t="shared" si="8"/>
        <v>0</v>
      </c>
      <c r="N24" s="24">
        <f t="shared" si="6"/>
        <v>0</v>
      </c>
      <c r="O24" s="24">
        <f t="shared" si="6"/>
        <v>0</v>
      </c>
      <c r="P24" s="24">
        <f t="shared" si="6"/>
        <v>0</v>
      </c>
      <c r="IA24" s="12"/>
      <c r="IB24" s="6">
        <f>[1]основа!AM20</f>
        <v>42551</v>
      </c>
    </row>
    <row r="25" spans="1:236" ht="15" hidden="1" customHeight="1" x14ac:dyDescent="0.2">
      <c r="A25" s="108" t="s">
        <v>13</v>
      </c>
      <c r="B25" s="109"/>
      <c r="C25" s="110"/>
      <c r="D25" s="111">
        <v>0</v>
      </c>
      <c r="E25" s="111">
        <v>0</v>
      </c>
      <c r="F25" s="111">
        <v>0</v>
      </c>
      <c r="G25" s="111">
        <v>0</v>
      </c>
      <c r="H25" s="112"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9">SUM(N22:N24)</f>
        <v>0</v>
      </c>
      <c r="O25" s="28">
        <f t="shared" si="9"/>
        <v>0</v>
      </c>
      <c r="P25" s="28">
        <f t="shared" si="9"/>
        <v>0</v>
      </c>
      <c r="IA25" s="12"/>
      <c r="IB25" s="6">
        <f>[1]основа!AM21</f>
        <v>42551</v>
      </c>
    </row>
    <row r="26" spans="1:236" ht="15" hidden="1" customHeight="1" x14ac:dyDescent="0.2">
      <c r="A26" s="108"/>
      <c r="B26" s="109"/>
      <c r="C26" s="110"/>
      <c r="D26" s="111"/>
      <c r="E26" s="111"/>
      <c r="F26" s="111"/>
      <c r="G26" s="111"/>
      <c r="H26" s="112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08" t="s">
        <v>14</v>
      </c>
      <c r="B27" s="109"/>
      <c r="C27" s="110"/>
      <c r="D27" s="113"/>
      <c r="E27" s="113"/>
      <c r="F27" s="113"/>
      <c r="G27" s="113"/>
      <c r="H27" s="114"/>
      <c r="I27" s="152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hidden="1" customHeight="1" x14ac:dyDescent="0.25">
      <c r="A28" s="103">
        <v>0</v>
      </c>
      <c r="B28" s="104">
        <v>0</v>
      </c>
      <c r="C28" s="105">
        <v>0</v>
      </c>
      <c r="D28" s="106">
        <v>0</v>
      </c>
      <c r="E28" s="106">
        <v>0</v>
      </c>
      <c r="F28" s="106">
        <v>0</v>
      </c>
      <c r="G28" s="106">
        <v>0</v>
      </c>
      <c r="H28" s="107">
        <v>0</v>
      </c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10">E28</f>
        <v>0</v>
      </c>
      <c r="O28" s="24">
        <f t="shared" si="10"/>
        <v>0</v>
      </c>
      <c r="P28" s="24">
        <f t="shared" si="10"/>
        <v>0</v>
      </c>
      <c r="IA28" s="12"/>
      <c r="IB28" s="6">
        <f>[1]основа!AM24</f>
        <v>42551</v>
      </c>
    </row>
    <row r="29" spans="1:236" ht="15" hidden="1" customHeight="1" x14ac:dyDescent="0.25">
      <c r="A29" s="103">
        <v>0</v>
      </c>
      <c r="B29" s="104">
        <v>0</v>
      </c>
      <c r="C29" s="105">
        <v>0</v>
      </c>
      <c r="D29" s="106">
        <v>0</v>
      </c>
      <c r="E29" s="106">
        <v>0</v>
      </c>
      <c r="F29" s="106">
        <v>0</v>
      </c>
      <c r="G29" s="106">
        <v>0</v>
      </c>
      <c r="H29" s="107">
        <v>0</v>
      </c>
      <c r="I29" s="25">
        <f t="shared" ref="I29:I34" si="11">H29</f>
        <v>0</v>
      </c>
      <c r="J29" s="11"/>
      <c r="K29" s="37">
        <f t="shared" si="2"/>
        <v>0</v>
      </c>
      <c r="M29" s="24">
        <f t="shared" ref="M29:M35" si="12">D29</f>
        <v>0</v>
      </c>
      <c r="N29" s="24">
        <f t="shared" si="10"/>
        <v>0</v>
      </c>
      <c r="O29" s="24">
        <f t="shared" si="10"/>
        <v>0</v>
      </c>
      <c r="P29" s="24">
        <f t="shared" si="10"/>
        <v>0</v>
      </c>
      <c r="IA29" s="12"/>
      <c r="IB29" s="6">
        <f>[1]основа!AM25</f>
        <v>42551</v>
      </c>
    </row>
    <row r="30" spans="1:236" ht="15" customHeight="1" x14ac:dyDescent="0.25">
      <c r="A30" s="103" t="s">
        <v>346</v>
      </c>
      <c r="B30" s="104" t="s">
        <v>265</v>
      </c>
      <c r="C30" s="105" t="s">
        <v>379</v>
      </c>
      <c r="D30" s="106">
        <v>7.93</v>
      </c>
      <c r="E30" s="106">
        <v>9.2200000000000006</v>
      </c>
      <c r="F30" s="106">
        <v>9.86</v>
      </c>
      <c r="G30" s="106">
        <v>161.76</v>
      </c>
      <c r="H30" s="107">
        <v>17.01805638297872</v>
      </c>
      <c r="I30" s="150">
        <v>36</v>
      </c>
      <c r="J30" s="11"/>
      <c r="K30" s="37" t="str">
        <f t="shared" si="2"/>
        <v>Котлета из филе грудки</v>
      </c>
      <c r="M30" s="24">
        <f t="shared" si="12"/>
        <v>7.93</v>
      </c>
      <c r="N30" s="24">
        <f t="shared" si="10"/>
        <v>9.2200000000000006</v>
      </c>
      <c r="O30" s="24">
        <f t="shared" si="10"/>
        <v>9.86</v>
      </c>
      <c r="P30" s="24">
        <f t="shared" si="10"/>
        <v>161.76</v>
      </c>
      <c r="R30" s="3" t="s">
        <v>275</v>
      </c>
      <c r="IA30" s="12"/>
      <c r="IB30" s="6">
        <f>[1]основа!AM26</f>
        <v>42551</v>
      </c>
    </row>
    <row r="31" spans="1:236" ht="15" customHeight="1" x14ac:dyDescent="0.25">
      <c r="A31" s="137" t="s">
        <v>231</v>
      </c>
      <c r="B31" s="138" t="s">
        <v>197</v>
      </c>
      <c r="C31" s="105" t="s">
        <v>189</v>
      </c>
      <c r="D31" s="139">
        <v>4.2</v>
      </c>
      <c r="E31" s="139">
        <v>9</v>
      </c>
      <c r="F31" s="139">
        <v>29.2</v>
      </c>
      <c r="G31" s="139">
        <v>218</v>
      </c>
      <c r="H31" s="140">
        <v>8.6929333333333343</v>
      </c>
      <c r="I31" s="150">
        <v>16</v>
      </c>
      <c r="J31" s="11"/>
      <c r="K31" s="37" t="str">
        <f t="shared" si="2"/>
        <v>Пюре картофельное</v>
      </c>
      <c r="M31" s="24">
        <f t="shared" si="12"/>
        <v>4.2</v>
      </c>
      <c r="N31" s="24">
        <f t="shared" si="10"/>
        <v>9</v>
      </c>
      <c r="O31" s="24">
        <f t="shared" si="10"/>
        <v>29.2</v>
      </c>
      <c r="P31" s="24">
        <f t="shared" si="10"/>
        <v>218</v>
      </c>
      <c r="R31" s="3" t="s">
        <v>276</v>
      </c>
      <c r="S31" s="119"/>
      <c r="IA31" s="12"/>
      <c r="IB31" s="6">
        <f>[1]основа!AM27</f>
        <v>42551</v>
      </c>
    </row>
    <row r="32" spans="1:236" ht="15" customHeight="1" x14ac:dyDescent="0.25">
      <c r="A32" s="103" t="s">
        <v>380</v>
      </c>
      <c r="B32" s="104">
        <v>80</v>
      </c>
      <c r="C32" s="105" t="s">
        <v>381</v>
      </c>
      <c r="D32" s="106">
        <v>1.1000000000000001</v>
      </c>
      <c r="E32" s="106">
        <v>6.6</v>
      </c>
      <c r="F32" s="106">
        <v>5.3</v>
      </c>
      <c r="G32" s="106">
        <v>84</v>
      </c>
      <c r="H32" s="107">
        <v>1.8149999999999999</v>
      </c>
      <c r="I32" s="150">
        <v>9</v>
      </c>
      <c r="J32" s="11"/>
      <c r="K32" s="37" t="str">
        <f t="shared" si="2"/>
        <v>Салат из свеклы</v>
      </c>
      <c r="M32" s="24">
        <f t="shared" si="12"/>
        <v>1.1000000000000001</v>
      </c>
      <c r="N32" s="24">
        <f t="shared" si="10"/>
        <v>6.6</v>
      </c>
      <c r="O32" s="24">
        <f t="shared" si="10"/>
        <v>5.3</v>
      </c>
      <c r="P32" s="24">
        <f t="shared" si="10"/>
        <v>84</v>
      </c>
      <c r="IA32" s="12"/>
      <c r="IB32" s="6">
        <f>[1]основа!AM28</f>
        <v>42551</v>
      </c>
    </row>
    <row r="33" spans="1:236" ht="15" customHeight="1" x14ac:dyDescent="0.25">
      <c r="A33" s="103" t="s">
        <v>257</v>
      </c>
      <c r="B33" s="104">
        <v>200</v>
      </c>
      <c r="C33" s="105" t="s">
        <v>258</v>
      </c>
      <c r="D33" s="106">
        <v>0.1</v>
      </c>
      <c r="E33" s="106">
        <v>0</v>
      </c>
      <c r="F33" s="106">
        <v>9.1</v>
      </c>
      <c r="G33" s="106">
        <v>35</v>
      </c>
      <c r="H33" s="107">
        <v>2.2000000000000002</v>
      </c>
      <c r="I33" s="150">
        <v>3.5</v>
      </c>
      <c r="J33" s="11"/>
      <c r="K33" s="37" t="str">
        <f t="shared" si="2"/>
        <v>Чай с сахаром</v>
      </c>
      <c r="M33" s="24">
        <f t="shared" si="12"/>
        <v>0.1</v>
      </c>
      <c r="N33" s="24">
        <f t="shared" si="10"/>
        <v>0</v>
      </c>
      <c r="O33" s="24">
        <f t="shared" si="10"/>
        <v>9.1</v>
      </c>
      <c r="P33" s="24">
        <f t="shared" si="10"/>
        <v>35</v>
      </c>
      <c r="IA33" s="12"/>
      <c r="IB33" s="6">
        <f>[1]основа!AM29</f>
        <v>42551</v>
      </c>
    </row>
    <row r="34" spans="1:236" ht="15" hidden="1" customHeight="1" x14ac:dyDescent="0.25">
      <c r="A34" s="103">
        <v>0</v>
      </c>
      <c r="B34" s="104">
        <v>0</v>
      </c>
      <c r="C34" s="105">
        <v>0</v>
      </c>
      <c r="D34" s="106">
        <v>0</v>
      </c>
      <c r="E34" s="106">
        <v>0</v>
      </c>
      <c r="F34" s="106">
        <v>0</v>
      </c>
      <c r="G34" s="106">
        <v>0</v>
      </c>
      <c r="H34" s="107">
        <v>0</v>
      </c>
      <c r="I34" s="25">
        <f t="shared" si="11"/>
        <v>0</v>
      </c>
      <c r="J34" s="11"/>
      <c r="K34" s="37">
        <f t="shared" si="2"/>
        <v>0</v>
      </c>
      <c r="M34" s="24">
        <f t="shared" si="12"/>
        <v>0</v>
      </c>
      <c r="N34" s="24">
        <f t="shared" si="10"/>
        <v>0</v>
      </c>
      <c r="O34" s="24">
        <f t="shared" si="10"/>
        <v>0</v>
      </c>
      <c r="P34" s="24">
        <f t="shared" si="10"/>
        <v>0</v>
      </c>
      <c r="IA34" s="12"/>
      <c r="IB34" s="6">
        <f>[1]основа!AM30</f>
        <v>42551</v>
      </c>
    </row>
    <row r="35" spans="1:236" ht="18" customHeight="1" x14ac:dyDescent="0.25">
      <c r="A35" s="103" t="s">
        <v>74</v>
      </c>
      <c r="B35" s="104">
        <v>50</v>
      </c>
      <c r="C35" s="105">
        <v>0</v>
      </c>
      <c r="D35" s="106">
        <v>3.5</v>
      </c>
      <c r="E35" s="106">
        <v>1.5</v>
      </c>
      <c r="F35" s="106">
        <v>24.9</v>
      </c>
      <c r="G35" s="106">
        <v>131</v>
      </c>
      <c r="H35" s="107">
        <v>0</v>
      </c>
      <c r="I35" s="153">
        <v>3</v>
      </c>
      <c r="J35" s="11"/>
      <c r="K35" s="37" t="str">
        <f t="shared" si="2"/>
        <v>Хлеб пшеничный</v>
      </c>
      <c r="M35" s="24">
        <f t="shared" si="12"/>
        <v>3.5</v>
      </c>
      <c r="N35" s="24">
        <f t="shared" si="10"/>
        <v>1.5</v>
      </c>
      <c r="O35" s="24">
        <f t="shared" si="10"/>
        <v>24.9</v>
      </c>
      <c r="P35" s="24">
        <f t="shared" si="10"/>
        <v>131</v>
      </c>
      <c r="IA35" s="12"/>
      <c r="IB35" s="6">
        <f>[1]основа!AM31</f>
        <v>42551</v>
      </c>
    </row>
    <row r="36" spans="1:236" ht="21" customHeight="1" x14ac:dyDescent="0.2">
      <c r="A36" s="108" t="s">
        <v>15</v>
      </c>
      <c r="B36" s="109"/>
      <c r="C36" s="110"/>
      <c r="D36" s="111">
        <f>SUBTOTAL(9,D28:D35)</f>
        <v>16.829999999999998</v>
      </c>
      <c r="E36" s="111">
        <f t="shared" ref="E36:G36" si="13">SUBTOTAL(9,E28:E35)</f>
        <v>26.32</v>
      </c>
      <c r="F36" s="111">
        <f t="shared" si="13"/>
        <v>78.36</v>
      </c>
      <c r="G36" s="111">
        <f t="shared" si="13"/>
        <v>629.76</v>
      </c>
      <c r="H36" s="112">
        <v>29.512413829787231</v>
      </c>
      <c r="I36" s="151">
        <f>I28+I29+I30+I31+I32+I33+I34+I35</f>
        <v>67.5</v>
      </c>
      <c r="J36" s="11"/>
      <c r="K36" s="38">
        <f>х!E29</f>
        <v>1</v>
      </c>
      <c r="M36" s="28">
        <f>SUM(M28:M35)</f>
        <v>16.829999999999998</v>
      </c>
      <c r="N36" s="28">
        <f t="shared" ref="N36:P36" si="14">SUM(N28:N35)</f>
        <v>26.32</v>
      </c>
      <c r="O36" s="28">
        <f t="shared" si="14"/>
        <v>78.36</v>
      </c>
      <c r="P36" s="28">
        <f t="shared" si="14"/>
        <v>629.76</v>
      </c>
      <c r="IA36" s="12"/>
      <c r="IB36" s="6">
        <f>[1]основа!AM32</f>
        <v>42551</v>
      </c>
    </row>
    <row r="37" spans="1:236" ht="15" customHeight="1" x14ac:dyDescent="0.2">
      <c r="A37" s="108"/>
      <c r="B37" s="109"/>
      <c r="C37" s="110"/>
      <c r="D37" s="111"/>
      <c r="E37" s="111"/>
      <c r="F37" s="111"/>
      <c r="G37" s="111"/>
      <c r="H37" s="112"/>
      <c r="I37" s="151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hidden="1" customHeight="1" x14ac:dyDescent="0.2">
      <c r="A38" s="108" t="s">
        <v>16</v>
      </c>
      <c r="B38" s="109"/>
      <c r="C38" s="110"/>
      <c r="D38" s="113"/>
      <c r="E38" s="113"/>
      <c r="F38" s="113"/>
      <c r="G38" s="113"/>
      <c r="H38" s="114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5">E39</f>
        <v>0</v>
      </c>
      <c r="O39" s="24">
        <f t="shared" si="15"/>
        <v>0</v>
      </c>
      <c r="P39" s="24">
        <f t="shared" si="15"/>
        <v>0</v>
      </c>
      <c r="IA39" s="12"/>
      <c r="IB39" s="6">
        <f>[1]основа!AM35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ref="I40:I43" si="16">H40</f>
        <v>0</v>
      </c>
      <c r="J40" s="11"/>
      <c r="K40" s="37">
        <f t="shared" si="2"/>
        <v>0</v>
      </c>
      <c r="M40" s="24">
        <f t="shared" ref="M40:M43" si="17">D40</f>
        <v>0</v>
      </c>
      <c r="N40" s="24">
        <f t="shared" si="15"/>
        <v>0</v>
      </c>
      <c r="O40" s="24">
        <f t="shared" si="15"/>
        <v>0</v>
      </c>
      <c r="P40" s="24">
        <f t="shared" si="15"/>
        <v>0</v>
      </c>
      <c r="IA40" s="12"/>
      <c r="IB40" s="6">
        <f>[1]основа!AM36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6"/>
        <v>0</v>
      </c>
      <c r="J41" s="11"/>
      <c r="K41" s="37">
        <f t="shared" si="2"/>
        <v>0</v>
      </c>
      <c r="M41" s="24">
        <f t="shared" si="17"/>
        <v>0</v>
      </c>
      <c r="N41" s="24">
        <f t="shared" si="15"/>
        <v>0</v>
      </c>
      <c r="O41" s="24">
        <f t="shared" si="15"/>
        <v>0</v>
      </c>
      <c r="P41" s="24">
        <f t="shared" si="15"/>
        <v>0</v>
      </c>
      <c r="IA41" s="12"/>
      <c r="IB41" s="6">
        <f>[1]основа!AM37</f>
        <v>42551</v>
      </c>
    </row>
    <row r="42" spans="1:236" ht="15" hidden="1" customHeight="1" x14ac:dyDescent="0.25">
      <c r="A42" s="103">
        <v>0</v>
      </c>
      <c r="B42" s="104">
        <v>0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07">
        <v>0</v>
      </c>
      <c r="I42" s="25">
        <f t="shared" si="16"/>
        <v>0</v>
      </c>
      <c r="J42" s="11"/>
      <c r="K42" s="37">
        <f t="shared" si="2"/>
        <v>0</v>
      </c>
      <c r="M42" s="24">
        <f t="shared" si="17"/>
        <v>0</v>
      </c>
      <c r="N42" s="24">
        <f t="shared" si="15"/>
        <v>0</v>
      </c>
      <c r="O42" s="24">
        <f t="shared" si="15"/>
        <v>0</v>
      </c>
      <c r="P42" s="24">
        <f t="shared" si="15"/>
        <v>0</v>
      </c>
      <c r="IA42" s="12"/>
      <c r="IB42" s="6">
        <f>[1]основа!AM38</f>
        <v>42551</v>
      </c>
    </row>
    <row r="43" spans="1:236" ht="15" hidden="1" customHeight="1" x14ac:dyDescent="0.25">
      <c r="A43" s="103">
        <v>0</v>
      </c>
      <c r="B43" s="104">
        <v>0</v>
      </c>
      <c r="C43" s="105">
        <v>0</v>
      </c>
      <c r="D43" s="106">
        <v>0</v>
      </c>
      <c r="E43" s="106">
        <v>0</v>
      </c>
      <c r="F43" s="106">
        <v>0</v>
      </c>
      <c r="G43" s="106">
        <v>0</v>
      </c>
      <c r="H43" s="107">
        <v>0</v>
      </c>
      <c r="I43" s="25">
        <f t="shared" si="16"/>
        <v>0</v>
      </c>
      <c r="J43" s="11"/>
      <c r="K43" s="37">
        <f t="shared" si="2"/>
        <v>0</v>
      </c>
      <c r="M43" s="24">
        <f t="shared" si="17"/>
        <v>0</v>
      </c>
      <c r="N43" s="24">
        <f t="shared" si="15"/>
        <v>0</v>
      </c>
      <c r="O43" s="24">
        <f t="shared" si="15"/>
        <v>0</v>
      </c>
      <c r="P43" s="24">
        <f t="shared" si="15"/>
        <v>0</v>
      </c>
      <c r="IA43" s="12"/>
      <c r="IB43" s="6">
        <f>[1]основа!AM39</f>
        <v>42551</v>
      </c>
    </row>
    <row r="44" spans="1:236" ht="15" hidden="1" customHeight="1" x14ac:dyDescent="0.2">
      <c r="A44" s="108" t="s">
        <v>17</v>
      </c>
      <c r="B44" s="109"/>
      <c r="C44" s="110"/>
      <c r="D44" s="111">
        <v>0</v>
      </c>
      <c r="E44" s="111">
        <v>0</v>
      </c>
      <c r="F44" s="111">
        <v>0</v>
      </c>
      <c r="G44" s="111">
        <v>0</v>
      </c>
      <c r="H44" s="112"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8">SUM(N39:N43)</f>
        <v>0</v>
      </c>
      <c r="O44" s="28">
        <f t="shared" si="18"/>
        <v>0</v>
      </c>
      <c r="P44" s="28">
        <f t="shared" si="18"/>
        <v>0</v>
      </c>
      <c r="IA44" s="12"/>
      <c r="IB44" s="6">
        <f>[1]основа!AM40</f>
        <v>42551</v>
      </c>
    </row>
    <row r="45" spans="1:236" ht="15" hidden="1" customHeight="1" x14ac:dyDescent="0.2">
      <c r="A45" s="108"/>
      <c r="B45" s="109"/>
      <c r="C45" s="110"/>
      <c r="D45" s="111"/>
      <c r="E45" s="111"/>
      <c r="F45" s="111"/>
      <c r="G45" s="111"/>
      <c r="H45" s="112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hidden="1" customHeight="1" x14ac:dyDescent="0.2">
      <c r="A46" s="108" t="s">
        <v>18</v>
      </c>
      <c r="B46" s="109"/>
      <c r="C46" s="110"/>
      <c r="D46" s="113"/>
      <c r="E46" s="113"/>
      <c r="F46" s="113"/>
      <c r="G46" s="113"/>
      <c r="H46" s="114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9">E47</f>
        <v>0</v>
      </c>
      <c r="O47" s="24">
        <f t="shared" si="19"/>
        <v>0</v>
      </c>
      <c r="P47" s="24">
        <f t="shared" si="19"/>
        <v>0</v>
      </c>
      <c r="IA47" s="12"/>
      <c r="IB47" s="6">
        <f>[1]основа!AM43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ref="I48:I53" si="20">H48</f>
        <v>0</v>
      </c>
      <c r="J48" s="11"/>
      <c r="K48" s="37">
        <f t="shared" si="2"/>
        <v>0</v>
      </c>
      <c r="M48" s="24">
        <f t="shared" ref="M48:M53" si="21">D48</f>
        <v>0</v>
      </c>
      <c r="N48" s="24">
        <f t="shared" si="19"/>
        <v>0</v>
      </c>
      <c r="O48" s="24">
        <f t="shared" si="19"/>
        <v>0</v>
      </c>
      <c r="P48" s="24">
        <f t="shared" si="19"/>
        <v>0</v>
      </c>
      <c r="IA48" s="12"/>
      <c r="IB48" s="6">
        <f>[1]основа!AM44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20"/>
        <v>0</v>
      </c>
      <c r="J49" s="11"/>
      <c r="K49" s="37">
        <f t="shared" si="2"/>
        <v>0</v>
      </c>
      <c r="M49" s="24">
        <f t="shared" si="21"/>
        <v>0</v>
      </c>
      <c r="N49" s="24">
        <f t="shared" si="19"/>
        <v>0</v>
      </c>
      <c r="O49" s="24">
        <f t="shared" si="19"/>
        <v>0</v>
      </c>
      <c r="P49" s="24">
        <f t="shared" si="19"/>
        <v>0</v>
      </c>
      <c r="IA49" s="12"/>
      <c r="IB49" s="6">
        <f>[1]основа!AM45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20"/>
        <v>0</v>
      </c>
      <c r="J50" s="11"/>
      <c r="K50" s="37">
        <f t="shared" si="2"/>
        <v>0</v>
      </c>
      <c r="M50" s="24">
        <f t="shared" si="21"/>
        <v>0</v>
      </c>
      <c r="N50" s="24">
        <f t="shared" si="19"/>
        <v>0</v>
      </c>
      <c r="O50" s="24">
        <f t="shared" si="19"/>
        <v>0</v>
      </c>
      <c r="P50" s="24">
        <f t="shared" si="19"/>
        <v>0</v>
      </c>
      <c r="IA50" s="12"/>
      <c r="IB50" s="6">
        <f>[1]основа!AM46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20"/>
        <v>0</v>
      </c>
      <c r="J51" s="11"/>
      <c r="K51" s="37">
        <f t="shared" si="2"/>
        <v>0</v>
      </c>
      <c r="M51" s="24">
        <f t="shared" si="21"/>
        <v>0</v>
      </c>
      <c r="N51" s="24">
        <f t="shared" si="19"/>
        <v>0</v>
      </c>
      <c r="O51" s="24">
        <f t="shared" si="19"/>
        <v>0</v>
      </c>
      <c r="P51" s="24">
        <f t="shared" si="19"/>
        <v>0</v>
      </c>
      <c r="IA51" s="12"/>
      <c r="IB51" s="6">
        <f>[1]основа!AM47</f>
        <v>42551</v>
      </c>
    </row>
    <row r="52" spans="1:236" ht="15" hidden="1" customHeight="1" x14ac:dyDescent="0.25">
      <c r="A52" s="103">
        <v>0</v>
      </c>
      <c r="B52" s="104">
        <v>0</v>
      </c>
      <c r="C52" s="105">
        <v>0</v>
      </c>
      <c r="D52" s="106">
        <v>0</v>
      </c>
      <c r="E52" s="106">
        <v>0</v>
      </c>
      <c r="F52" s="106">
        <v>0</v>
      </c>
      <c r="G52" s="106">
        <v>0</v>
      </c>
      <c r="H52" s="107">
        <v>0</v>
      </c>
      <c r="I52" s="25">
        <f t="shared" si="20"/>
        <v>0</v>
      </c>
      <c r="J52" s="11"/>
      <c r="K52" s="37">
        <f t="shared" si="2"/>
        <v>0</v>
      </c>
      <c r="M52" s="24">
        <f t="shared" si="21"/>
        <v>0</v>
      </c>
      <c r="N52" s="24">
        <f t="shared" si="19"/>
        <v>0</v>
      </c>
      <c r="O52" s="24">
        <f t="shared" si="19"/>
        <v>0</v>
      </c>
      <c r="P52" s="24">
        <f t="shared" si="19"/>
        <v>0</v>
      </c>
      <c r="IA52" s="12"/>
      <c r="IB52" s="6">
        <f>[1]основа!AM48</f>
        <v>42551</v>
      </c>
    </row>
    <row r="53" spans="1:236" ht="15" hidden="1" customHeight="1" x14ac:dyDescent="0.25">
      <c r="A53" s="103">
        <v>0</v>
      </c>
      <c r="B53" s="104">
        <v>0</v>
      </c>
      <c r="C53" s="105">
        <v>0</v>
      </c>
      <c r="D53" s="106">
        <v>0</v>
      </c>
      <c r="E53" s="106">
        <v>0</v>
      </c>
      <c r="F53" s="106">
        <v>0</v>
      </c>
      <c r="G53" s="106">
        <v>0</v>
      </c>
      <c r="H53" s="107">
        <v>0</v>
      </c>
      <c r="I53" s="25">
        <f t="shared" si="20"/>
        <v>0</v>
      </c>
      <c r="J53" s="11"/>
      <c r="K53" s="37">
        <f t="shared" si="2"/>
        <v>0</v>
      </c>
      <c r="M53" s="24">
        <f t="shared" si="21"/>
        <v>0</v>
      </c>
      <c r="N53" s="24">
        <f t="shared" si="19"/>
        <v>0</v>
      </c>
      <c r="O53" s="24">
        <f t="shared" si="19"/>
        <v>0</v>
      </c>
      <c r="P53" s="24">
        <f t="shared" si="19"/>
        <v>0</v>
      </c>
      <c r="IA53" s="12"/>
      <c r="IB53" s="6">
        <f>[1]основа!AM49</f>
        <v>42551</v>
      </c>
    </row>
    <row r="54" spans="1:236" ht="15" hidden="1" customHeight="1" x14ac:dyDescent="0.2">
      <c r="A54" s="108" t="s">
        <v>19</v>
      </c>
      <c r="B54" s="109"/>
      <c r="C54" s="110"/>
      <c r="D54" s="111">
        <v>0</v>
      </c>
      <c r="E54" s="111">
        <v>0</v>
      </c>
      <c r="F54" s="111">
        <v>0</v>
      </c>
      <c r="G54" s="111">
        <v>0</v>
      </c>
      <c r="H54" s="112">
        <v>0</v>
      </c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2">SUM(N47:N53)</f>
        <v>0</v>
      </c>
      <c r="O54" s="28">
        <f t="shared" si="22"/>
        <v>0</v>
      </c>
      <c r="P54" s="28">
        <f t="shared" si="22"/>
        <v>0</v>
      </c>
      <c r="IA54" s="12"/>
      <c r="IB54" s="6">
        <f>[1]основа!AM50</f>
        <v>42551</v>
      </c>
    </row>
    <row r="55" spans="1:236" ht="15" hidden="1" customHeight="1" x14ac:dyDescent="0.2">
      <c r="A55" s="108"/>
      <c r="B55" s="109"/>
      <c r="C55" s="110"/>
      <c r="D55" s="113"/>
      <c r="E55" s="111"/>
      <c r="F55" s="113"/>
      <c r="G55" s="113"/>
      <c r="H55" s="114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hidden="1" customHeight="1" x14ac:dyDescent="0.2">
      <c r="A56" s="108" t="s">
        <v>20</v>
      </c>
      <c r="B56" s="109"/>
      <c r="C56" s="110"/>
      <c r="D56" s="113"/>
      <c r="E56" s="113"/>
      <c r="F56" s="113"/>
      <c r="G56" s="113"/>
      <c r="H56" s="114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>
        <v>0</v>
      </c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3">E57</f>
        <v>0</v>
      </c>
      <c r="O57" s="24">
        <f t="shared" si="23"/>
        <v>0</v>
      </c>
      <c r="P57" s="24">
        <f t="shared" si="23"/>
        <v>0</v>
      </c>
      <c r="IA57" s="12"/>
      <c r="IB57" s="6">
        <f>[1]основа!AM53</f>
        <v>42551</v>
      </c>
    </row>
    <row r="58" spans="1:236" ht="15" hidden="1" customHeight="1" x14ac:dyDescent="0.25">
      <c r="A58" s="103">
        <v>0</v>
      </c>
      <c r="B58" s="104">
        <v>0</v>
      </c>
      <c r="C58" s="105">
        <v>0</v>
      </c>
      <c r="D58" s="106">
        <v>0</v>
      </c>
      <c r="E58" s="106">
        <v>0</v>
      </c>
      <c r="F58" s="106">
        <v>0</v>
      </c>
      <c r="G58" s="106">
        <v>0</v>
      </c>
      <c r="H58" s="107">
        <v>0</v>
      </c>
      <c r="I58" s="25">
        <f t="shared" ref="I58:I59" si="24">H58</f>
        <v>0</v>
      </c>
      <c r="J58" s="11"/>
      <c r="K58" s="37">
        <f t="shared" si="2"/>
        <v>0</v>
      </c>
      <c r="M58" s="24">
        <f t="shared" ref="M58:M59" si="25">D58</f>
        <v>0</v>
      </c>
      <c r="N58" s="24">
        <f t="shared" si="23"/>
        <v>0</v>
      </c>
      <c r="O58" s="24">
        <f t="shared" si="23"/>
        <v>0</v>
      </c>
      <c r="P58" s="24">
        <f t="shared" si="23"/>
        <v>0</v>
      </c>
      <c r="IA58" s="12"/>
      <c r="IB58" s="6">
        <f>[1]основа!AM54</f>
        <v>42551</v>
      </c>
    </row>
    <row r="59" spans="1:236" ht="15" hidden="1" customHeight="1" x14ac:dyDescent="0.25">
      <c r="A59" s="103">
        <v>0</v>
      </c>
      <c r="B59" s="104">
        <v>0</v>
      </c>
      <c r="C59" s="105">
        <v>0</v>
      </c>
      <c r="D59" s="106">
        <v>0</v>
      </c>
      <c r="E59" s="106">
        <v>0</v>
      </c>
      <c r="F59" s="106">
        <v>0</v>
      </c>
      <c r="G59" s="106">
        <v>0</v>
      </c>
      <c r="H59" s="107"/>
      <c r="I59" s="25">
        <f t="shared" si="24"/>
        <v>0</v>
      </c>
      <c r="J59" s="11"/>
      <c r="K59" s="37">
        <f t="shared" si="2"/>
        <v>0</v>
      </c>
      <c r="M59" s="24">
        <f t="shared" si="25"/>
        <v>0</v>
      </c>
      <c r="N59" s="24">
        <f t="shared" si="23"/>
        <v>0</v>
      </c>
      <c r="O59" s="24">
        <f t="shared" si="23"/>
        <v>0</v>
      </c>
      <c r="P59" s="24">
        <f t="shared" si="23"/>
        <v>0</v>
      </c>
      <c r="IA59" s="12"/>
      <c r="IB59" s="6">
        <f>[1]основа!AM55</f>
        <v>42551</v>
      </c>
    </row>
    <row r="60" spans="1:236" ht="15" hidden="1" customHeight="1" x14ac:dyDescent="0.2">
      <c r="A60" s="108" t="s">
        <v>21</v>
      </c>
      <c r="B60" s="109"/>
      <c r="C60" s="110"/>
      <c r="D60" s="111">
        <v>0</v>
      </c>
      <c r="E60" s="111">
        <v>0</v>
      </c>
      <c r="F60" s="111">
        <v>0</v>
      </c>
      <c r="G60" s="111">
        <v>0</v>
      </c>
      <c r="H60" s="115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6">SUM(N57:N59)</f>
        <v>0</v>
      </c>
      <c r="O60" s="28">
        <f t="shared" si="26"/>
        <v>0</v>
      </c>
      <c r="P60" s="28">
        <f t="shared" si="26"/>
        <v>0</v>
      </c>
      <c r="IA60" s="12"/>
      <c r="IB60" s="6">
        <f>[1]основа!AM56</f>
        <v>42551</v>
      </c>
    </row>
    <row r="61" spans="1:236" ht="15" hidden="1" customHeight="1" x14ac:dyDescent="0.2">
      <c r="A61" s="108"/>
      <c r="B61" s="109"/>
      <c r="C61" s="110"/>
      <c r="D61" s="116"/>
      <c r="E61" s="116"/>
      <c r="F61" s="116"/>
      <c r="G61" s="116"/>
      <c r="H61" s="117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9.5" customHeight="1" x14ac:dyDescent="0.2">
      <c r="A62" s="108" t="s">
        <v>22</v>
      </c>
      <c r="B62" s="109"/>
      <c r="C62" s="110"/>
      <c r="D62" s="111">
        <f>D19+D36</f>
        <v>26.589999999999996</v>
      </c>
      <c r="E62" s="111">
        <f t="shared" ref="E62:G62" si="27">E19+E36</f>
        <v>37.58</v>
      </c>
      <c r="F62" s="111">
        <f t="shared" si="27"/>
        <v>147.69999999999999</v>
      </c>
      <c r="G62" s="111">
        <f t="shared" si="27"/>
        <v>1048.1599999999999</v>
      </c>
      <c r="H62" s="115">
        <v>47.647613829787232</v>
      </c>
      <c r="I62" s="121">
        <f>I54+I44+I36+I25+I19+I60</f>
        <v>95.5</v>
      </c>
      <c r="J62" s="11"/>
      <c r="K62" s="38">
        <f>х!E55</f>
        <v>1</v>
      </c>
      <c r="M62" s="28">
        <f>M60+M54+M44+M36+M25+M19</f>
        <v>26.589999999999996</v>
      </c>
      <c r="N62" s="28">
        <f t="shared" ref="N62:P62" si="28">N60+N54+N44+N36+N25+N19</f>
        <v>37.58</v>
      </c>
      <c r="O62" s="28">
        <f t="shared" si="28"/>
        <v>147.69999999999999</v>
      </c>
      <c r="P62" s="28">
        <f t="shared" si="28"/>
        <v>1048.1599999999999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hidden="1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hidden="1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hidden="1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hidden="1" x14ac:dyDescent="0.2">
      <c r="K68" s="38">
        <f>х!E61</f>
        <v>0</v>
      </c>
      <c r="IA68" s="12"/>
      <c r="IB68" s="6">
        <f>[1]основа!AM73</f>
        <v>42551</v>
      </c>
    </row>
    <row r="69" spans="1:236" hidden="1" x14ac:dyDescent="0.2">
      <c r="K69" s="38">
        <f>х!E62</f>
        <v>0</v>
      </c>
      <c r="IA69" s="12"/>
      <c r="IB69" s="6">
        <f>[1]основа!AM74</f>
        <v>42551</v>
      </c>
    </row>
    <row r="70" spans="1:236" ht="18.75" hidden="1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Компот из смеси сухофруктов с вит.С"/>
        <filter val="Пудинг из творога с повидлом"/>
        <filter val="Рис с овощами"/>
        <filter val="Хлеб пшеничный"/>
        <filter val="Чай с сахаром и лимоном"/>
        <filter val="Шницель из филе грудки с соусом"/>
      </filters>
    </filterColumn>
  </autoFilter>
  <mergeCells count="5">
    <mergeCell ref="A6:B6"/>
    <mergeCell ref="A7:G7"/>
    <mergeCell ref="A2:G2"/>
    <mergeCell ref="A3:G3"/>
    <mergeCell ref="A4:G4"/>
  </mergeCells>
  <conditionalFormatting sqref="B2:B5 B7:B70 A2:A70 C2:P70">
    <cfRule type="cellIs" dxfId="22371" priority="593" operator="equal">
      <formula>0</formula>
    </cfRule>
  </conditionalFormatting>
  <conditionalFormatting sqref="D6">
    <cfRule type="cellIs" dxfId="22370" priority="592" operator="equal">
      <formula>0</formula>
    </cfRule>
  </conditionalFormatting>
  <conditionalFormatting sqref="D6">
    <cfRule type="cellIs" dxfId="22369" priority="591" operator="equal">
      <formula>0</formula>
    </cfRule>
  </conditionalFormatting>
  <conditionalFormatting sqref="A2:A4">
    <cfRule type="cellIs" dxfId="22368" priority="590" operator="equal">
      <formula>0</formula>
    </cfRule>
  </conditionalFormatting>
  <conditionalFormatting sqref="A65:A67">
    <cfRule type="cellIs" dxfId="22367" priority="589" operator="equal">
      <formula>0</formula>
    </cfRule>
  </conditionalFormatting>
  <conditionalFormatting sqref="A12:H59">
    <cfRule type="cellIs" dxfId="22366" priority="588" stopIfTrue="1" operator="equal">
      <formula>0</formula>
    </cfRule>
  </conditionalFormatting>
  <conditionalFormatting sqref="A19:H21">
    <cfRule type="cellIs" dxfId="22365" priority="587" stopIfTrue="1" operator="equal">
      <formula>0</formula>
    </cfRule>
  </conditionalFormatting>
  <conditionalFormatting sqref="A19:H21">
    <cfRule type="cellIs" dxfId="22364" priority="586" stopIfTrue="1" operator="equal">
      <formula>0</formula>
    </cfRule>
  </conditionalFormatting>
  <conditionalFormatting sqref="A25:H27">
    <cfRule type="cellIs" dxfId="22363" priority="585" stopIfTrue="1" operator="equal">
      <formula>0</formula>
    </cfRule>
  </conditionalFormatting>
  <conditionalFormatting sqref="A25:H27">
    <cfRule type="cellIs" dxfId="22362" priority="584" stopIfTrue="1" operator="equal">
      <formula>0</formula>
    </cfRule>
  </conditionalFormatting>
  <conditionalFormatting sqref="A36:H38">
    <cfRule type="cellIs" dxfId="22361" priority="583" stopIfTrue="1" operator="equal">
      <formula>0</formula>
    </cfRule>
  </conditionalFormatting>
  <conditionalFormatting sqref="A44:H46">
    <cfRule type="cellIs" dxfId="22360" priority="582" stopIfTrue="1" operator="equal">
      <formula>0</formula>
    </cfRule>
  </conditionalFormatting>
  <conditionalFormatting sqref="A44:H46">
    <cfRule type="cellIs" dxfId="22359" priority="581" stopIfTrue="1" operator="equal">
      <formula>0</formula>
    </cfRule>
  </conditionalFormatting>
  <conditionalFormatting sqref="A54:H56">
    <cfRule type="cellIs" dxfId="22358" priority="580" stopIfTrue="1" operator="equal">
      <formula>0</formula>
    </cfRule>
  </conditionalFormatting>
  <conditionalFormatting sqref="A12:H62">
    <cfRule type="expression" dxfId="22357" priority="579" stopIfTrue="1">
      <formula>$IT13&lt;$IS$2</formula>
    </cfRule>
  </conditionalFormatting>
  <conditionalFormatting sqref="A6">
    <cfRule type="cellIs" dxfId="22356" priority="578" operator="equal">
      <formula>0</formula>
    </cfRule>
  </conditionalFormatting>
  <conditionalFormatting sqref="A12:H59">
    <cfRule type="cellIs" dxfId="22355" priority="577" stopIfTrue="1" operator="equal">
      <formula>0</formula>
    </cfRule>
  </conditionalFormatting>
  <conditionalFormatting sqref="A19:H21">
    <cfRule type="cellIs" dxfId="22354" priority="576" stopIfTrue="1" operator="equal">
      <formula>0</formula>
    </cfRule>
  </conditionalFormatting>
  <conditionalFormatting sqref="A19:H21">
    <cfRule type="cellIs" dxfId="22353" priority="575" stopIfTrue="1" operator="equal">
      <formula>0</formula>
    </cfRule>
  </conditionalFormatting>
  <conditionalFormatting sqref="A25:H27">
    <cfRule type="cellIs" dxfId="22352" priority="574" stopIfTrue="1" operator="equal">
      <formula>0</formula>
    </cfRule>
  </conditionalFormatting>
  <conditionalFormatting sqref="A25:H27">
    <cfRule type="cellIs" dxfId="22351" priority="573" stopIfTrue="1" operator="equal">
      <formula>0</formula>
    </cfRule>
  </conditionalFormatting>
  <conditionalFormatting sqref="A36:H38">
    <cfRule type="cellIs" dxfId="22350" priority="572" stopIfTrue="1" operator="equal">
      <formula>0</formula>
    </cfRule>
  </conditionalFormatting>
  <conditionalFormatting sqref="A44:H46">
    <cfRule type="cellIs" dxfId="22349" priority="571" stopIfTrue="1" operator="equal">
      <formula>0</formula>
    </cfRule>
  </conditionalFormatting>
  <conditionalFormatting sqref="A44:H46">
    <cfRule type="cellIs" dxfId="22348" priority="570" stopIfTrue="1" operator="equal">
      <formula>0</formula>
    </cfRule>
  </conditionalFormatting>
  <conditionalFormatting sqref="A54:H56">
    <cfRule type="cellIs" dxfId="22347" priority="569" stopIfTrue="1" operator="equal">
      <formula>0</formula>
    </cfRule>
  </conditionalFormatting>
  <conditionalFormatting sqref="A12:H62">
    <cfRule type="expression" dxfId="22346" priority="568" stopIfTrue="1">
      <formula>$IT13&lt;$IS$2</formula>
    </cfRule>
  </conditionalFormatting>
  <conditionalFormatting sqref="K8:K70">
    <cfRule type="cellIs" dxfId="22345" priority="567" operator="equal">
      <formula>0</formula>
    </cfRule>
  </conditionalFormatting>
  <conditionalFormatting sqref="A2:G4">
    <cfRule type="cellIs" dxfId="22344" priority="566" operator="equal">
      <formula>0</formula>
    </cfRule>
  </conditionalFormatting>
  <conditionalFormatting sqref="A2:A4">
    <cfRule type="cellIs" dxfId="22343" priority="565" operator="equal">
      <formula>0</formula>
    </cfRule>
  </conditionalFormatting>
  <conditionalFormatting sqref="A3:A4">
    <cfRule type="expression" dxfId="22342" priority="564" stopIfTrue="1">
      <formula>$IT4&lt;$IS$4</formula>
    </cfRule>
  </conditionalFormatting>
  <conditionalFormatting sqref="A3:A4">
    <cfRule type="expression" dxfId="22341" priority="563" stopIfTrue="1">
      <formula>$IT4&lt;$IS$4</formula>
    </cfRule>
  </conditionalFormatting>
  <conditionalFormatting sqref="A3:G3">
    <cfRule type="expression" dxfId="22340" priority="562" stopIfTrue="1">
      <formula>$IT6&lt;$IS$4</formula>
    </cfRule>
  </conditionalFormatting>
  <conditionalFormatting sqref="A3:G3">
    <cfRule type="cellIs" dxfId="22339" priority="561" operator="equal">
      <formula>0</formula>
    </cfRule>
  </conditionalFormatting>
  <conditionalFormatting sqref="A3">
    <cfRule type="cellIs" dxfId="22338" priority="560" operator="equal">
      <formula>0</formula>
    </cfRule>
  </conditionalFormatting>
  <conditionalFormatting sqref="A3:G3">
    <cfRule type="cellIs" dxfId="22337" priority="559" operator="equal">
      <formula>0</formula>
    </cfRule>
  </conditionalFormatting>
  <conditionalFormatting sqref="A3">
    <cfRule type="cellIs" dxfId="22336" priority="558" operator="equal">
      <formula>0</formula>
    </cfRule>
  </conditionalFormatting>
  <conditionalFormatting sqref="A3">
    <cfRule type="expression" dxfId="22335" priority="557" stopIfTrue="1">
      <formula>$IT4&lt;$IS$4</formula>
    </cfRule>
  </conditionalFormatting>
  <conditionalFormatting sqref="A3">
    <cfRule type="expression" dxfId="22334" priority="556" stopIfTrue="1">
      <formula>$IT4&lt;$IS$4</formula>
    </cfRule>
  </conditionalFormatting>
  <conditionalFormatting sqref="A3:G3">
    <cfRule type="expression" dxfId="22333" priority="555" stopIfTrue="1">
      <formula>$IT6&lt;$IS$4</formula>
    </cfRule>
  </conditionalFormatting>
  <conditionalFormatting sqref="A12:G59">
    <cfRule type="cellIs" dxfId="22332" priority="554" stopIfTrue="1" operator="equal">
      <formula>0</formula>
    </cfRule>
  </conditionalFormatting>
  <conditionalFormatting sqref="A19:G21">
    <cfRule type="cellIs" dxfId="22331" priority="553" stopIfTrue="1" operator="equal">
      <formula>0</formula>
    </cfRule>
  </conditionalFormatting>
  <conditionalFormatting sqref="A19:G21">
    <cfRule type="cellIs" dxfId="22330" priority="552" stopIfTrue="1" operator="equal">
      <formula>0</formula>
    </cfRule>
  </conditionalFormatting>
  <conditionalFormatting sqref="A19:G21">
    <cfRule type="cellIs" dxfId="22329" priority="551" stopIfTrue="1" operator="equal">
      <formula>0</formula>
    </cfRule>
  </conditionalFormatting>
  <conditionalFormatting sqref="A25:G27">
    <cfRule type="cellIs" dxfId="22328" priority="550" stopIfTrue="1" operator="equal">
      <formula>0</formula>
    </cfRule>
  </conditionalFormatting>
  <conditionalFormatting sqref="A25:G27">
    <cfRule type="cellIs" dxfId="22327" priority="549" stopIfTrue="1" operator="equal">
      <formula>0</formula>
    </cfRule>
  </conditionalFormatting>
  <conditionalFormatting sqref="A36:G38">
    <cfRule type="cellIs" dxfId="22326" priority="548" stopIfTrue="1" operator="equal">
      <formula>0</formula>
    </cfRule>
  </conditionalFormatting>
  <conditionalFormatting sqref="A44:G46">
    <cfRule type="cellIs" dxfId="22325" priority="547" stopIfTrue="1" operator="equal">
      <formula>0</formula>
    </cfRule>
  </conditionalFormatting>
  <conditionalFormatting sqref="A44:G46">
    <cfRule type="cellIs" dxfId="22324" priority="546" stopIfTrue="1" operator="equal">
      <formula>0</formula>
    </cfRule>
  </conditionalFormatting>
  <conditionalFormatting sqref="A54:G56">
    <cfRule type="cellIs" dxfId="22323" priority="545" stopIfTrue="1" operator="equal">
      <formula>0</formula>
    </cfRule>
  </conditionalFormatting>
  <conditionalFormatting sqref="A12:G62">
    <cfRule type="expression" dxfId="22322" priority="544" stopIfTrue="1">
      <formula>$IT13&lt;$IS$2</formula>
    </cfRule>
  </conditionalFormatting>
  <conditionalFormatting sqref="A28:G28">
    <cfRule type="cellIs" dxfId="22321" priority="543" stopIfTrue="1" operator="equal">
      <formula>0</formula>
    </cfRule>
  </conditionalFormatting>
  <conditionalFormatting sqref="A28:G28">
    <cfRule type="expression" dxfId="22320" priority="542" stopIfTrue="1">
      <formula>$IT29&lt;$IS$2</formula>
    </cfRule>
  </conditionalFormatting>
  <conditionalFormatting sqref="A36:G36">
    <cfRule type="cellIs" dxfId="22319" priority="541" stopIfTrue="1" operator="equal">
      <formula>0</formula>
    </cfRule>
  </conditionalFormatting>
  <conditionalFormatting sqref="A36:G36">
    <cfRule type="cellIs" dxfId="22318" priority="540" stopIfTrue="1" operator="equal">
      <formula>0</formula>
    </cfRule>
  </conditionalFormatting>
  <conditionalFormatting sqref="A36:G36">
    <cfRule type="expression" dxfId="22317" priority="539" stopIfTrue="1">
      <formula>$IT37&lt;$IS$2</formula>
    </cfRule>
  </conditionalFormatting>
  <conditionalFormatting sqref="A62:G62">
    <cfRule type="expression" dxfId="22316" priority="538" stopIfTrue="1">
      <formula>$IT63&lt;$IS$2</formula>
    </cfRule>
  </conditionalFormatting>
  <conditionalFormatting sqref="H12:H59">
    <cfRule type="cellIs" dxfId="22315" priority="537" stopIfTrue="1" operator="equal">
      <formula>0</formula>
    </cfRule>
  </conditionalFormatting>
  <conditionalFormatting sqref="H19:H21">
    <cfRule type="cellIs" dxfId="22314" priority="536" stopIfTrue="1" operator="equal">
      <formula>0</formula>
    </cfRule>
  </conditionalFormatting>
  <conditionalFormatting sqref="H19:H21">
    <cfRule type="cellIs" dxfId="22313" priority="535" stopIfTrue="1" operator="equal">
      <formula>0</formula>
    </cfRule>
  </conditionalFormatting>
  <conditionalFormatting sqref="H19:H21">
    <cfRule type="cellIs" dxfId="22312" priority="534" stopIfTrue="1" operator="equal">
      <formula>0</formula>
    </cfRule>
  </conditionalFormatting>
  <conditionalFormatting sqref="H25:H27">
    <cfRule type="cellIs" dxfId="22311" priority="533" stopIfTrue="1" operator="equal">
      <formula>0</formula>
    </cfRule>
  </conditionalFormatting>
  <conditionalFormatting sqref="H25:H27">
    <cfRule type="cellIs" dxfId="22310" priority="532" stopIfTrue="1" operator="equal">
      <formula>0</formula>
    </cfRule>
  </conditionalFormatting>
  <conditionalFormatting sqref="H36:H38">
    <cfRule type="cellIs" dxfId="22309" priority="531" stopIfTrue="1" operator="equal">
      <formula>0</formula>
    </cfRule>
  </conditionalFormatting>
  <conditionalFormatting sqref="H44:H46">
    <cfRule type="cellIs" dxfId="22308" priority="530" stopIfTrue="1" operator="equal">
      <formula>0</formula>
    </cfRule>
  </conditionalFormatting>
  <conditionalFormatting sqref="H44:H46">
    <cfRule type="cellIs" dxfId="22307" priority="529" stopIfTrue="1" operator="equal">
      <formula>0</formula>
    </cfRule>
  </conditionalFormatting>
  <conditionalFormatting sqref="H54:H56">
    <cfRule type="cellIs" dxfId="22306" priority="528" stopIfTrue="1" operator="equal">
      <formula>0</formula>
    </cfRule>
  </conditionalFormatting>
  <conditionalFormatting sqref="H12:H62">
    <cfRule type="expression" dxfId="22305" priority="527" stopIfTrue="1">
      <formula>$IT13&lt;$IS$2</formula>
    </cfRule>
  </conditionalFormatting>
  <conditionalFormatting sqref="H40">
    <cfRule type="cellIs" dxfId="22304" priority="526" stopIfTrue="1" operator="equal">
      <formula>0</formula>
    </cfRule>
  </conditionalFormatting>
  <conditionalFormatting sqref="H40">
    <cfRule type="expression" dxfId="22303" priority="525" stopIfTrue="1">
      <formula>$IT41&lt;$IS$2</formula>
    </cfRule>
  </conditionalFormatting>
  <conditionalFormatting sqref="A39:G41">
    <cfRule type="cellIs" dxfId="22302" priority="524" stopIfTrue="1" operator="equal">
      <formula>0</formula>
    </cfRule>
  </conditionalFormatting>
  <conditionalFormatting sqref="A39:G41">
    <cfRule type="expression" dxfId="22301" priority="523" stopIfTrue="1">
      <formula>$IT40&lt;$IS$2</formula>
    </cfRule>
  </conditionalFormatting>
  <conditionalFormatting sqref="H62">
    <cfRule type="expression" dxfId="22300" priority="522" stopIfTrue="1">
      <formula>$IT63&lt;$IS$2</formula>
    </cfRule>
  </conditionalFormatting>
  <conditionalFormatting sqref="A30:G30">
    <cfRule type="cellIs" dxfId="22299" priority="521" stopIfTrue="1" operator="equal">
      <formula>0</formula>
    </cfRule>
  </conditionalFormatting>
  <conditionalFormatting sqref="A30:G30">
    <cfRule type="expression" dxfId="22298" priority="520" stopIfTrue="1">
      <formula>$IT31&lt;$IS$2</formula>
    </cfRule>
  </conditionalFormatting>
  <conditionalFormatting sqref="A36:G36">
    <cfRule type="cellIs" dxfId="22297" priority="519" stopIfTrue="1" operator="equal">
      <formula>0</formula>
    </cfRule>
  </conditionalFormatting>
  <conditionalFormatting sqref="A36:G36">
    <cfRule type="cellIs" dxfId="22296" priority="518" stopIfTrue="1" operator="equal">
      <formula>0</formula>
    </cfRule>
  </conditionalFormatting>
  <conditionalFormatting sqref="A36:G36">
    <cfRule type="expression" dxfId="22295" priority="517" stopIfTrue="1">
      <formula>$IT37&lt;$IS$2</formula>
    </cfRule>
  </conditionalFormatting>
  <conditionalFormatting sqref="A44:G44">
    <cfRule type="cellIs" dxfId="22294" priority="516" stopIfTrue="1" operator="equal">
      <formula>0</formula>
    </cfRule>
  </conditionalFormatting>
  <conditionalFormatting sqref="A44:G44">
    <cfRule type="cellIs" dxfId="22293" priority="515" stopIfTrue="1" operator="equal">
      <formula>0</formula>
    </cfRule>
  </conditionalFormatting>
  <conditionalFormatting sqref="A44:G44">
    <cfRule type="cellIs" dxfId="22292" priority="514" stopIfTrue="1" operator="equal">
      <formula>0</formula>
    </cfRule>
  </conditionalFormatting>
  <conditionalFormatting sqref="A44:G44">
    <cfRule type="expression" dxfId="22291" priority="513" stopIfTrue="1">
      <formula>$IT45&lt;$IS$2</formula>
    </cfRule>
  </conditionalFormatting>
  <conditionalFormatting sqref="A62:G62">
    <cfRule type="expression" dxfId="22290" priority="512" stopIfTrue="1">
      <formula>$IT63&lt;$IS$2</formula>
    </cfRule>
  </conditionalFormatting>
  <conditionalFormatting sqref="A40">
    <cfRule type="cellIs" dxfId="22289" priority="511" operator="equal">
      <formula>0</formula>
    </cfRule>
  </conditionalFormatting>
  <conditionalFormatting sqref="A40">
    <cfRule type="cellIs" dxfId="22288" priority="510" stopIfTrue="1" operator="equal">
      <formula>0</formula>
    </cfRule>
  </conditionalFormatting>
  <conditionalFormatting sqref="A40">
    <cfRule type="expression" dxfId="22287" priority="509" stopIfTrue="1">
      <formula>$IT41&lt;$IS$2</formula>
    </cfRule>
  </conditionalFormatting>
  <conditionalFormatting sqref="A40">
    <cfRule type="cellIs" dxfId="22286" priority="508" stopIfTrue="1" operator="equal">
      <formula>0</formula>
    </cfRule>
  </conditionalFormatting>
  <conditionalFormatting sqref="A40">
    <cfRule type="expression" dxfId="22285" priority="507" stopIfTrue="1">
      <formula>$IT41&lt;$IS$2</formula>
    </cfRule>
  </conditionalFormatting>
  <conditionalFormatting sqref="A40">
    <cfRule type="cellIs" dxfId="22284" priority="506" stopIfTrue="1" operator="equal">
      <formula>0</formula>
    </cfRule>
  </conditionalFormatting>
  <conditionalFormatting sqref="A40">
    <cfRule type="expression" dxfId="22283" priority="505" stopIfTrue="1">
      <formula>$IT41&lt;$IS$2</formula>
    </cfRule>
  </conditionalFormatting>
  <conditionalFormatting sqref="A40:H40">
    <cfRule type="cellIs" dxfId="22282" priority="504" operator="equal">
      <formula>0</formula>
    </cfRule>
  </conditionalFormatting>
  <conditionalFormatting sqref="A40:G40">
    <cfRule type="cellIs" dxfId="22281" priority="503" stopIfTrue="1" operator="equal">
      <formula>0</formula>
    </cfRule>
  </conditionalFormatting>
  <conditionalFormatting sqref="A40:G40">
    <cfRule type="expression" dxfId="22280" priority="502" stopIfTrue="1">
      <formula>$IT41&lt;$IS$2</formula>
    </cfRule>
  </conditionalFormatting>
  <conditionalFormatting sqref="A40:G40">
    <cfRule type="cellIs" dxfId="22279" priority="501" stopIfTrue="1" operator="equal">
      <formula>0</formula>
    </cfRule>
  </conditionalFormatting>
  <conditionalFormatting sqref="A40:G40">
    <cfRule type="expression" dxfId="22278" priority="500" stopIfTrue="1">
      <formula>$IT41&lt;$IS$2</formula>
    </cfRule>
  </conditionalFormatting>
  <conditionalFormatting sqref="A40:G40">
    <cfRule type="cellIs" dxfId="22277" priority="499" stopIfTrue="1" operator="equal">
      <formula>0</formula>
    </cfRule>
  </conditionalFormatting>
  <conditionalFormatting sqref="A40:G40">
    <cfRule type="expression" dxfId="22276" priority="498" stopIfTrue="1">
      <formula>$IT41&lt;$IS$2</formula>
    </cfRule>
  </conditionalFormatting>
  <conditionalFormatting sqref="A12:G59">
    <cfRule type="cellIs" dxfId="22275" priority="497" stopIfTrue="1" operator="equal">
      <formula>0</formula>
    </cfRule>
  </conditionalFormatting>
  <conditionalFormatting sqref="A19:G21">
    <cfRule type="cellIs" dxfId="22274" priority="496" stopIfTrue="1" operator="equal">
      <formula>0</formula>
    </cfRule>
  </conditionalFormatting>
  <conditionalFormatting sqref="A19:G21">
    <cfRule type="cellIs" dxfId="22273" priority="495" stopIfTrue="1" operator="equal">
      <formula>0</formula>
    </cfRule>
  </conditionalFormatting>
  <conditionalFormatting sqref="A19:G21">
    <cfRule type="cellIs" dxfId="22272" priority="494" stopIfTrue="1" operator="equal">
      <formula>0</formula>
    </cfRule>
  </conditionalFormatting>
  <conditionalFormatting sqref="A25:G27">
    <cfRule type="cellIs" dxfId="22271" priority="493" stopIfTrue="1" operator="equal">
      <formula>0</formula>
    </cfRule>
  </conditionalFormatting>
  <conditionalFormatting sqref="A25:G27">
    <cfRule type="cellIs" dxfId="22270" priority="492" stopIfTrue="1" operator="equal">
      <formula>0</formula>
    </cfRule>
  </conditionalFormatting>
  <conditionalFormatting sqref="A36:G38">
    <cfRule type="cellIs" dxfId="22269" priority="491" stopIfTrue="1" operator="equal">
      <formula>0</formula>
    </cfRule>
  </conditionalFormatting>
  <conditionalFormatting sqref="A44:G46">
    <cfRule type="cellIs" dxfId="22268" priority="490" stopIfTrue="1" operator="equal">
      <formula>0</formula>
    </cfRule>
  </conditionalFormatting>
  <conditionalFormatting sqref="A44:G46">
    <cfRule type="cellIs" dxfId="22267" priority="489" stopIfTrue="1" operator="equal">
      <formula>0</formula>
    </cfRule>
  </conditionalFormatting>
  <conditionalFormatting sqref="A54:G56">
    <cfRule type="cellIs" dxfId="22266" priority="488" stopIfTrue="1" operator="equal">
      <formula>0</formula>
    </cfRule>
  </conditionalFormatting>
  <conditionalFormatting sqref="A12:G62">
    <cfRule type="expression" dxfId="22265" priority="487" stopIfTrue="1">
      <formula>$IT13&lt;$IS$2</formula>
    </cfRule>
  </conditionalFormatting>
  <conditionalFormatting sqref="A12:H62">
    <cfRule type="cellIs" dxfId="22264" priority="486" operator="equal">
      <formula>0</formula>
    </cfRule>
  </conditionalFormatting>
  <conditionalFormatting sqref="A12:H70">
    <cfRule type="cellIs" dxfId="22263" priority="485" operator="equal">
      <formula>0</formula>
    </cfRule>
  </conditionalFormatting>
  <conditionalFormatting sqref="A65:A67">
    <cfRule type="cellIs" dxfId="22262" priority="484" operator="equal">
      <formula>0</formula>
    </cfRule>
  </conditionalFormatting>
  <conditionalFormatting sqref="A12:H59">
    <cfRule type="cellIs" dxfId="22261" priority="483" stopIfTrue="1" operator="equal">
      <formula>0</formula>
    </cfRule>
  </conditionalFormatting>
  <conditionalFormatting sqref="A19:C21">
    <cfRule type="cellIs" dxfId="22260" priority="482" stopIfTrue="1" operator="equal">
      <formula>0</formula>
    </cfRule>
  </conditionalFormatting>
  <conditionalFormatting sqref="A19:H21">
    <cfRule type="cellIs" dxfId="22259" priority="481" stopIfTrue="1" operator="equal">
      <formula>0</formula>
    </cfRule>
  </conditionalFormatting>
  <conditionalFormatting sqref="A25:H27">
    <cfRule type="cellIs" dxfId="22258" priority="480" stopIfTrue="1" operator="equal">
      <formula>0</formula>
    </cfRule>
  </conditionalFormatting>
  <conditionalFormatting sqref="A36:H38">
    <cfRule type="cellIs" dxfId="22257" priority="479" stopIfTrue="1" operator="equal">
      <formula>0</formula>
    </cfRule>
  </conditionalFormatting>
  <conditionalFormatting sqref="A44:H46">
    <cfRule type="cellIs" dxfId="22256" priority="478" stopIfTrue="1" operator="equal">
      <formula>0</formula>
    </cfRule>
  </conditionalFormatting>
  <conditionalFormatting sqref="A54:H56">
    <cfRule type="cellIs" dxfId="22255" priority="477" stopIfTrue="1" operator="equal">
      <formula>0</formula>
    </cfRule>
  </conditionalFormatting>
  <conditionalFormatting sqref="A12:H62">
    <cfRule type="expression" dxfId="22254" priority="476" stopIfTrue="1">
      <formula>$IT13&lt;$IS$2</formula>
    </cfRule>
  </conditionalFormatting>
  <conditionalFormatting sqref="A12:H59">
    <cfRule type="cellIs" dxfId="22253" priority="475" stopIfTrue="1" operator="equal">
      <formula>0</formula>
    </cfRule>
  </conditionalFormatting>
  <conditionalFormatting sqref="A19:C21">
    <cfRule type="cellIs" dxfId="22252" priority="474" stopIfTrue="1" operator="equal">
      <formula>0</formula>
    </cfRule>
  </conditionalFormatting>
  <conditionalFormatting sqref="A19:H21">
    <cfRule type="cellIs" dxfId="22251" priority="473" stopIfTrue="1" operator="equal">
      <formula>0</formula>
    </cfRule>
  </conditionalFormatting>
  <conditionalFormatting sqref="A25:H27">
    <cfRule type="cellIs" dxfId="22250" priority="472" stopIfTrue="1" operator="equal">
      <formula>0</formula>
    </cfRule>
  </conditionalFormatting>
  <conditionalFormatting sqref="A36:H38">
    <cfRule type="cellIs" dxfId="22249" priority="471" stopIfTrue="1" operator="equal">
      <formula>0</formula>
    </cfRule>
  </conditionalFormatting>
  <conditionalFormatting sqref="A44:H46">
    <cfRule type="cellIs" dxfId="22248" priority="470" stopIfTrue="1" operator="equal">
      <formula>0</formula>
    </cfRule>
  </conditionalFormatting>
  <conditionalFormatting sqref="A54:H56">
    <cfRule type="cellIs" dxfId="22247" priority="469" stopIfTrue="1" operator="equal">
      <formula>0</formula>
    </cfRule>
  </conditionalFormatting>
  <conditionalFormatting sqref="A12:H62">
    <cfRule type="expression" dxfId="22246" priority="468" stopIfTrue="1">
      <formula>$IT13&lt;$IS$2</formula>
    </cfRule>
  </conditionalFormatting>
  <conditionalFormatting sqref="A12:G29">
    <cfRule type="cellIs" dxfId="22245" priority="467" stopIfTrue="1" operator="equal">
      <formula>0</formula>
    </cfRule>
  </conditionalFormatting>
  <conditionalFormatting sqref="A12:G31">
    <cfRule type="expression" dxfId="22244" priority="466" stopIfTrue="1">
      <formula>$IT13&lt;$IS$2</formula>
    </cfRule>
  </conditionalFormatting>
  <conditionalFormatting sqref="A17:G18">
    <cfRule type="cellIs" dxfId="22243" priority="465" stopIfTrue="1" operator="equal">
      <formula>0</formula>
    </cfRule>
  </conditionalFormatting>
  <conditionalFormatting sqref="A17:G18">
    <cfRule type="cellIs" dxfId="22242" priority="464" stopIfTrue="1" operator="equal">
      <formula>0</formula>
    </cfRule>
  </conditionalFormatting>
  <conditionalFormatting sqref="A19:G19">
    <cfRule type="cellIs" dxfId="22241" priority="463" stopIfTrue="1" operator="equal">
      <formula>0</formula>
    </cfRule>
  </conditionalFormatting>
  <conditionalFormatting sqref="A19:G19">
    <cfRule type="cellIs" dxfId="22240" priority="462" stopIfTrue="1" operator="equal">
      <formula>0</formula>
    </cfRule>
  </conditionalFormatting>
  <conditionalFormatting sqref="A27:G29">
    <cfRule type="cellIs" dxfId="22239" priority="461" stopIfTrue="1" operator="equal">
      <formula>0</formula>
    </cfRule>
  </conditionalFormatting>
  <conditionalFormatting sqref="A12:G59">
    <cfRule type="cellIs" dxfId="22238" priority="460" stopIfTrue="1" operator="equal">
      <formula>0</formula>
    </cfRule>
  </conditionalFormatting>
  <conditionalFormatting sqref="A19:G21">
    <cfRule type="cellIs" dxfId="22237" priority="459" stopIfTrue="1" operator="equal">
      <formula>0</formula>
    </cfRule>
  </conditionalFormatting>
  <conditionalFormatting sqref="A19:G21">
    <cfRule type="cellIs" dxfId="22236" priority="458" stopIfTrue="1" operator="equal">
      <formula>0</formula>
    </cfRule>
  </conditionalFormatting>
  <conditionalFormatting sqref="A25:G27">
    <cfRule type="cellIs" dxfId="22235" priority="457" stopIfTrue="1" operator="equal">
      <formula>0</formula>
    </cfRule>
  </conditionalFormatting>
  <conditionalFormatting sqref="A25:G27">
    <cfRule type="cellIs" dxfId="22234" priority="456" stopIfTrue="1" operator="equal">
      <formula>0</formula>
    </cfRule>
  </conditionalFormatting>
  <conditionalFormatting sqref="A36:G38">
    <cfRule type="cellIs" dxfId="22233" priority="455" stopIfTrue="1" operator="equal">
      <formula>0</formula>
    </cfRule>
  </conditionalFormatting>
  <conditionalFormatting sqref="A44:G46">
    <cfRule type="cellIs" dxfId="22232" priority="454" stopIfTrue="1" operator="equal">
      <formula>0</formula>
    </cfRule>
  </conditionalFormatting>
  <conditionalFormatting sqref="A44:G46">
    <cfRule type="cellIs" dxfId="22231" priority="453" stopIfTrue="1" operator="equal">
      <formula>0</formula>
    </cfRule>
  </conditionalFormatting>
  <conditionalFormatting sqref="A54:G56">
    <cfRule type="cellIs" dxfId="22230" priority="452" stopIfTrue="1" operator="equal">
      <formula>0</formula>
    </cfRule>
  </conditionalFormatting>
  <conditionalFormatting sqref="A12:G62">
    <cfRule type="expression" dxfId="22229" priority="451" stopIfTrue="1">
      <formula>$IT13&lt;$IS$2</formula>
    </cfRule>
  </conditionalFormatting>
  <conditionalFormatting sqref="A28:G28">
    <cfRule type="cellIs" dxfId="22228" priority="450" stopIfTrue="1" operator="equal">
      <formula>0</formula>
    </cfRule>
  </conditionalFormatting>
  <conditionalFormatting sqref="A28:G28">
    <cfRule type="expression" dxfId="22227" priority="449" stopIfTrue="1">
      <formula>$IT29&lt;$IS$2</formula>
    </cfRule>
  </conditionalFormatting>
  <conditionalFormatting sqref="A36:G36">
    <cfRule type="cellIs" dxfId="22226" priority="448" stopIfTrue="1" operator="equal">
      <formula>0</formula>
    </cfRule>
  </conditionalFormatting>
  <conditionalFormatting sqref="A36:G36">
    <cfRule type="cellIs" dxfId="22225" priority="447" stopIfTrue="1" operator="equal">
      <formula>0</formula>
    </cfRule>
  </conditionalFormatting>
  <conditionalFormatting sqref="A36:G36">
    <cfRule type="expression" dxfId="22224" priority="446" stopIfTrue="1">
      <formula>$IT37&lt;$IS$2</formula>
    </cfRule>
  </conditionalFormatting>
  <conditionalFormatting sqref="A62:G62">
    <cfRule type="expression" dxfId="22223" priority="445" stopIfTrue="1">
      <formula>$IT63&lt;$IS$2</formula>
    </cfRule>
  </conditionalFormatting>
  <conditionalFormatting sqref="H12:H36">
    <cfRule type="cellIs" dxfId="22222" priority="444" stopIfTrue="1" operator="equal">
      <formula>0</formula>
    </cfRule>
  </conditionalFormatting>
  <conditionalFormatting sqref="H19:H21">
    <cfRule type="cellIs" dxfId="22221" priority="443" stopIfTrue="1" operator="equal">
      <formula>0</formula>
    </cfRule>
  </conditionalFormatting>
  <conditionalFormatting sqref="H19:H21">
    <cfRule type="cellIs" dxfId="22220" priority="442" stopIfTrue="1" operator="equal">
      <formula>0</formula>
    </cfRule>
  </conditionalFormatting>
  <conditionalFormatting sqref="H25:H27">
    <cfRule type="cellIs" dxfId="22219" priority="441" stopIfTrue="1" operator="equal">
      <formula>0</formula>
    </cfRule>
  </conditionalFormatting>
  <conditionalFormatting sqref="H25:H27">
    <cfRule type="cellIs" dxfId="22218" priority="440" stopIfTrue="1" operator="equal">
      <formula>0</formula>
    </cfRule>
  </conditionalFormatting>
  <conditionalFormatting sqref="H36">
    <cfRule type="cellIs" dxfId="22217" priority="439" stopIfTrue="1" operator="equal">
      <formula>0</formula>
    </cfRule>
  </conditionalFormatting>
  <conditionalFormatting sqref="H12:H36">
    <cfRule type="expression" dxfId="22216" priority="438" stopIfTrue="1">
      <formula>$IT13&lt;$IS$2</formula>
    </cfRule>
  </conditionalFormatting>
  <conditionalFormatting sqref="A39:H40">
    <cfRule type="cellIs" dxfId="22215" priority="437" stopIfTrue="1" operator="equal">
      <formula>0</formula>
    </cfRule>
  </conditionalFormatting>
  <conditionalFormatting sqref="A39:H40">
    <cfRule type="expression" dxfId="22214" priority="436" stopIfTrue="1">
      <formula>$IT40&lt;$IS$2</formula>
    </cfRule>
  </conditionalFormatting>
  <conditionalFormatting sqref="H12:H59">
    <cfRule type="cellIs" dxfId="22213" priority="435" stopIfTrue="1" operator="equal">
      <formula>0</formula>
    </cfRule>
  </conditionalFormatting>
  <conditionalFormatting sqref="H19:H21">
    <cfRule type="cellIs" dxfId="22212" priority="434" stopIfTrue="1" operator="equal">
      <formula>0</formula>
    </cfRule>
  </conditionalFormatting>
  <conditionalFormatting sqref="H19:H21">
    <cfRule type="cellIs" dxfId="22211" priority="433" stopIfTrue="1" operator="equal">
      <formula>0</formula>
    </cfRule>
  </conditionalFormatting>
  <conditionalFormatting sqref="H25:H27">
    <cfRule type="cellIs" dxfId="22210" priority="432" stopIfTrue="1" operator="equal">
      <formula>0</formula>
    </cfRule>
  </conditionalFormatting>
  <conditionalFormatting sqref="H25:H27">
    <cfRule type="cellIs" dxfId="22209" priority="431" stopIfTrue="1" operator="equal">
      <formula>0</formula>
    </cfRule>
  </conditionalFormatting>
  <conditionalFormatting sqref="H36:H38">
    <cfRule type="cellIs" dxfId="22208" priority="430" stopIfTrue="1" operator="equal">
      <formula>0</formula>
    </cfRule>
  </conditionalFormatting>
  <conditionalFormatting sqref="H44:H46">
    <cfRule type="cellIs" dxfId="22207" priority="429" stopIfTrue="1" operator="equal">
      <formula>0</formula>
    </cfRule>
  </conditionalFormatting>
  <conditionalFormatting sqref="H44:H46">
    <cfRule type="cellIs" dxfId="22206" priority="428" stopIfTrue="1" operator="equal">
      <formula>0</formula>
    </cfRule>
  </conditionalFormatting>
  <conditionalFormatting sqref="H54:H56">
    <cfRule type="cellIs" dxfId="22205" priority="427" stopIfTrue="1" operator="equal">
      <formula>0</formula>
    </cfRule>
  </conditionalFormatting>
  <conditionalFormatting sqref="H12:H62">
    <cfRule type="expression" dxfId="22204" priority="426" stopIfTrue="1">
      <formula>$IT13&lt;$IS$2</formula>
    </cfRule>
  </conditionalFormatting>
  <conditionalFormatting sqref="A44:G44">
    <cfRule type="cellIs" dxfId="22203" priority="425" stopIfTrue="1" operator="equal">
      <formula>0</formula>
    </cfRule>
  </conditionalFormatting>
  <conditionalFormatting sqref="A44:G44">
    <cfRule type="cellIs" dxfId="22202" priority="424" stopIfTrue="1" operator="equal">
      <formula>0</formula>
    </cfRule>
  </conditionalFormatting>
  <conditionalFormatting sqref="A44:G44">
    <cfRule type="cellIs" dxfId="22201" priority="423" stopIfTrue="1" operator="equal">
      <formula>0</formula>
    </cfRule>
  </conditionalFormatting>
  <conditionalFormatting sqref="A44:G44">
    <cfRule type="expression" dxfId="22200" priority="422" stopIfTrue="1">
      <formula>$IT45&lt;$IS$2</formula>
    </cfRule>
  </conditionalFormatting>
  <conditionalFormatting sqref="A62:G62">
    <cfRule type="expression" dxfId="22199" priority="421" stopIfTrue="1">
      <formula>$IT63&lt;$IS$2</formula>
    </cfRule>
  </conditionalFormatting>
  <conditionalFormatting sqref="A12:G40">
    <cfRule type="cellIs" dxfId="22198" priority="420" stopIfTrue="1" operator="equal">
      <formula>0</formula>
    </cfRule>
  </conditionalFormatting>
  <conditionalFormatting sqref="A19:G21">
    <cfRule type="cellIs" dxfId="22197" priority="419" stopIfTrue="1" operator="equal">
      <formula>0</formula>
    </cfRule>
  </conditionalFormatting>
  <conditionalFormatting sqref="A19:G21">
    <cfRule type="cellIs" dxfId="22196" priority="418" stopIfTrue="1" operator="equal">
      <formula>0</formula>
    </cfRule>
  </conditionalFormatting>
  <conditionalFormatting sqref="A25:G27">
    <cfRule type="cellIs" dxfId="22195" priority="417" stopIfTrue="1" operator="equal">
      <formula>0</formula>
    </cfRule>
  </conditionalFormatting>
  <conditionalFormatting sqref="A25:G27">
    <cfRule type="cellIs" dxfId="22194" priority="416" stopIfTrue="1" operator="equal">
      <formula>0</formula>
    </cfRule>
  </conditionalFormatting>
  <conditionalFormatting sqref="A36:G38">
    <cfRule type="cellIs" dxfId="22193" priority="415" stopIfTrue="1" operator="equal">
      <formula>0</formula>
    </cfRule>
  </conditionalFormatting>
  <conditionalFormatting sqref="A12:G40">
    <cfRule type="expression" dxfId="22192" priority="414" stopIfTrue="1">
      <formula>$IT13&lt;$IS$2</formula>
    </cfRule>
  </conditionalFormatting>
  <conditionalFormatting sqref="A62:G62">
    <cfRule type="expression" dxfId="22191" priority="413" stopIfTrue="1">
      <formula>$IT63&lt;$IS$2</formula>
    </cfRule>
  </conditionalFormatting>
  <conditionalFormatting sqref="A12:H62">
    <cfRule type="cellIs" dxfId="22190" priority="412" operator="equal">
      <formula>0</formula>
    </cfRule>
  </conditionalFormatting>
  <conditionalFormatting sqref="K8:K70">
    <cfRule type="cellIs" dxfId="22189" priority="411" operator="equal">
      <formula>0</formula>
    </cfRule>
  </conditionalFormatting>
  <conditionalFormatting sqref="A12:H59">
    <cfRule type="cellIs" dxfId="22188" priority="410" stopIfTrue="1" operator="equal">
      <formula>0</formula>
    </cfRule>
  </conditionalFormatting>
  <conditionalFormatting sqref="A19:H21">
    <cfRule type="cellIs" dxfId="22187" priority="409" stopIfTrue="1" operator="equal">
      <formula>0</formula>
    </cfRule>
  </conditionalFormatting>
  <conditionalFormatting sqref="A19:H21">
    <cfRule type="cellIs" dxfId="22186" priority="408" stopIfTrue="1" operator="equal">
      <formula>0</formula>
    </cfRule>
  </conditionalFormatting>
  <conditionalFormatting sqref="A25:H27">
    <cfRule type="cellIs" dxfId="22185" priority="407" stopIfTrue="1" operator="equal">
      <formula>0</formula>
    </cfRule>
  </conditionalFormatting>
  <conditionalFormatting sqref="A25:H27">
    <cfRule type="cellIs" dxfId="22184" priority="406" stopIfTrue="1" operator="equal">
      <formula>0</formula>
    </cfRule>
  </conditionalFormatting>
  <conditionalFormatting sqref="A36:H38">
    <cfRule type="cellIs" dxfId="22183" priority="405" stopIfTrue="1" operator="equal">
      <formula>0</formula>
    </cfRule>
  </conditionalFormatting>
  <conditionalFormatting sqref="A44:H46">
    <cfRule type="cellIs" dxfId="22182" priority="404" stopIfTrue="1" operator="equal">
      <formula>0</formula>
    </cfRule>
  </conditionalFormatting>
  <conditionalFormatting sqref="A44:H46">
    <cfRule type="cellIs" dxfId="22181" priority="403" stopIfTrue="1" operator="equal">
      <formula>0</formula>
    </cfRule>
  </conditionalFormatting>
  <conditionalFormatting sqref="A54:H56">
    <cfRule type="cellIs" dxfId="22180" priority="402" stopIfTrue="1" operator="equal">
      <formula>0</formula>
    </cfRule>
  </conditionalFormatting>
  <conditionalFormatting sqref="A12:H62">
    <cfRule type="expression" dxfId="22179" priority="401" stopIfTrue="1">
      <formula>$IT13&lt;$IS$2</formula>
    </cfRule>
  </conditionalFormatting>
  <conditionalFormatting sqref="A12:H59">
    <cfRule type="cellIs" dxfId="22178" priority="400" stopIfTrue="1" operator="equal">
      <formula>0</formula>
    </cfRule>
  </conditionalFormatting>
  <conditionalFormatting sqref="A19:H21">
    <cfRule type="cellIs" dxfId="22177" priority="399" stopIfTrue="1" operator="equal">
      <formula>0</formula>
    </cfRule>
  </conditionalFormatting>
  <conditionalFormatting sqref="A19:H21">
    <cfRule type="cellIs" dxfId="22176" priority="398" stopIfTrue="1" operator="equal">
      <formula>0</formula>
    </cfRule>
  </conditionalFormatting>
  <conditionalFormatting sqref="A25:H27">
    <cfRule type="cellIs" dxfId="22175" priority="397" stopIfTrue="1" operator="equal">
      <formula>0</formula>
    </cfRule>
  </conditionalFormatting>
  <conditionalFormatting sqref="A25:H27">
    <cfRule type="cellIs" dxfId="22174" priority="396" stopIfTrue="1" operator="equal">
      <formula>0</formula>
    </cfRule>
  </conditionalFormatting>
  <conditionalFormatting sqref="A36:H38">
    <cfRule type="cellIs" dxfId="22173" priority="395" stopIfTrue="1" operator="equal">
      <formula>0</formula>
    </cfRule>
  </conditionalFormatting>
  <conditionalFormatting sqref="A44:H46">
    <cfRule type="cellIs" dxfId="22172" priority="394" stopIfTrue="1" operator="equal">
      <formula>0</formula>
    </cfRule>
  </conditionalFormatting>
  <conditionalFormatting sqref="A44:H46">
    <cfRule type="cellIs" dxfId="22171" priority="393" stopIfTrue="1" operator="equal">
      <formula>0</formula>
    </cfRule>
  </conditionalFormatting>
  <conditionalFormatting sqref="A54:H56">
    <cfRule type="cellIs" dxfId="22170" priority="392" stopIfTrue="1" operator="equal">
      <formula>0</formula>
    </cfRule>
  </conditionalFormatting>
  <conditionalFormatting sqref="A12:H62">
    <cfRule type="expression" dxfId="22169" priority="391" stopIfTrue="1">
      <formula>$IT13&lt;$IS$2</formula>
    </cfRule>
  </conditionalFormatting>
  <conditionalFormatting sqref="A44">
    <cfRule type="cellIs" dxfId="22168" priority="390" operator="equal">
      <formula>0</formula>
    </cfRule>
  </conditionalFormatting>
  <conditionalFormatting sqref="A44">
    <cfRule type="cellIs" dxfId="22167" priority="389" stopIfTrue="1" operator="equal">
      <formula>0</formula>
    </cfRule>
  </conditionalFormatting>
  <conditionalFormatting sqref="A44">
    <cfRule type="cellIs" dxfId="22166" priority="388" stopIfTrue="1" operator="equal">
      <formula>0</formula>
    </cfRule>
  </conditionalFormatting>
  <conditionalFormatting sqref="A44">
    <cfRule type="expression" dxfId="22165" priority="387" stopIfTrue="1">
      <formula>$IT45&lt;$IS$2</formula>
    </cfRule>
  </conditionalFormatting>
  <conditionalFormatting sqref="A44">
    <cfRule type="cellIs" dxfId="22164" priority="386" stopIfTrue="1" operator="equal">
      <formula>0</formula>
    </cfRule>
  </conditionalFormatting>
  <conditionalFormatting sqref="A44">
    <cfRule type="cellIs" dxfId="22163" priority="385" stopIfTrue="1" operator="equal">
      <formula>0</formula>
    </cfRule>
  </conditionalFormatting>
  <conditionalFormatting sqref="A44">
    <cfRule type="expression" dxfId="22162" priority="384" stopIfTrue="1">
      <formula>$IT45&lt;$IS$2</formula>
    </cfRule>
  </conditionalFormatting>
  <conditionalFormatting sqref="A44">
    <cfRule type="cellIs" dxfId="22161" priority="383" stopIfTrue="1" operator="equal">
      <formula>0</formula>
    </cfRule>
  </conditionalFormatting>
  <conditionalFormatting sqref="A44">
    <cfRule type="cellIs" dxfId="22160" priority="382" stopIfTrue="1" operator="equal">
      <formula>0</formula>
    </cfRule>
  </conditionalFormatting>
  <conditionalFormatting sqref="A44">
    <cfRule type="expression" dxfId="22159" priority="381" stopIfTrue="1">
      <formula>$IT45&lt;$IS$2</formula>
    </cfRule>
  </conditionalFormatting>
  <conditionalFormatting sqref="A44">
    <cfRule type="cellIs" dxfId="22158" priority="380" stopIfTrue="1" operator="equal">
      <formula>0</formula>
    </cfRule>
  </conditionalFormatting>
  <conditionalFormatting sqref="A44">
    <cfRule type="cellIs" dxfId="22157" priority="379" stopIfTrue="1" operator="equal">
      <formula>0</formula>
    </cfRule>
  </conditionalFormatting>
  <conditionalFormatting sqref="A44">
    <cfRule type="expression" dxfId="22156" priority="378" stopIfTrue="1">
      <formula>$IT45&lt;$IS$2</formula>
    </cfRule>
  </conditionalFormatting>
  <conditionalFormatting sqref="A44">
    <cfRule type="cellIs" dxfId="22155" priority="377" stopIfTrue="1" operator="equal">
      <formula>0</formula>
    </cfRule>
  </conditionalFormatting>
  <conditionalFormatting sqref="A44">
    <cfRule type="cellIs" dxfId="22154" priority="376" stopIfTrue="1" operator="equal">
      <formula>0</formula>
    </cfRule>
  </conditionalFormatting>
  <conditionalFormatting sqref="A44">
    <cfRule type="expression" dxfId="22153" priority="375" stopIfTrue="1">
      <formula>$IT45&lt;$IS$2</formula>
    </cfRule>
  </conditionalFormatting>
  <conditionalFormatting sqref="A44">
    <cfRule type="cellIs" dxfId="22152" priority="374" operator="equal">
      <formula>0</formula>
    </cfRule>
  </conditionalFormatting>
  <conditionalFormatting sqref="A44">
    <cfRule type="cellIs" dxfId="22151" priority="373" stopIfTrue="1" operator="equal">
      <formula>0</formula>
    </cfRule>
  </conditionalFormatting>
  <conditionalFormatting sqref="A44">
    <cfRule type="cellIs" dxfId="22150" priority="372" stopIfTrue="1" operator="equal">
      <formula>0</formula>
    </cfRule>
  </conditionalFormatting>
  <conditionalFormatting sqref="A44">
    <cfRule type="expression" dxfId="22149" priority="371" stopIfTrue="1">
      <formula>$IT45&lt;$IS$2</formula>
    </cfRule>
  </conditionalFormatting>
  <conditionalFormatting sqref="A44">
    <cfRule type="cellIs" dxfId="22148" priority="370" stopIfTrue="1" operator="equal">
      <formula>0</formula>
    </cfRule>
  </conditionalFormatting>
  <conditionalFormatting sqref="A44">
    <cfRule type="cellIs" dxfId="22147" priority="369" stopIfTrue="1" operator="equal">
      <formula>0</formula>
    </cfRule>
  </conditionalFormatting>
  <conditionalFormatting sqref="A44">
    <cfRule type="expression" dxfId="22146" priority="368" stopIfTrue="1">
      <formula>$IT45&lt;$IS$2</formula>
    </cfRule>
  </conditionalFormatting>
  <conditionalFormatting sqref="A12:H59">
    <cfRule type="cellIs" dxfId="22145" priority="367" stopIfTrue="1" operator="equal">
      <formula>0</formula>
    </cfRule>
  </conditionalFormatting>
  <conditionalFormatting sqref="A19:H21">
    <cfRule type="cellIs" dxfId="22144" priority="366" stopIfTrue="1" operator="equal">
      <formula>0</formula>
    </cfRule>
  </conditionalFormatting>
  <conditionalFormatting sqref="A19:H21">
    <cfRule type="cellIs" dxfId="22143" priority="365" stopIfTrue="1" operator="equal">
      <formula>0</formula>
    </cfRule>
  </conditionalFormatting>
  <conditionalFormatting sqref="A25:H27">
    <cfRule type="cellIs" dxfId="22142" priority="364" stopIfTrue="1" operator="equal">
      <formula>0</formula>
    </cfRule>
  </conditionalFormatting>
  <conditionalFormatting sqref="A25:H27">
    <cfRule type="cellIs" dxfId="22141" priority="363" stopIfTrue="1" operator="equal">
      <formula>0</formula>
    </cfRule>
  </conditionalFormatting>
  <conditionalFormatting sqref="A36:H38">
    <cfRule type="cellIs" dxfId="22140" priority="362" stopIfTrue="1" operator="equal">
      <formula>0</formula>
    </cfRule>
  </conditionalFormatting>
  <conditionalFormatting sqref="A44:H46">
    <cfRule type="cellIs" dxfId="22139" priority="361" stopIfTrue="1" operator="equal">
      <formula>0</formula>
    </cfRule>
  </conditionalFormatting>
  <conditionalFormatting sqref="A44:H46">
    <cfRule type="cellIs" dxfId="22138" priority="360" stopIfTrue="1" operator="equal">
      <formula>0</formula>
    </cfRule>
  </conditionalFormatting>
  <conditionalFormatting sqref="A54:H56">
    <cfRule type="cellIs" dxfId="22137" priority="359" stopIfTrue="1" operator="equal">
      <formula>0</formula>
    </cfRule>
  </conditionalFormatting>
  <conditionalFormatting sqref="A12:H62">
    <cfRule type="expression" dxfId="22136" priority="358" stopIfTrue="1">
      <formula>$IT13&lt;$IS$2</formula>
    </cfRule>
  </conditionalFormatting>
  <conditionalFormatting sqref="A12:H59">
    <cfRule type="cellIs" dxfId="22135" priority="357" stopIfTrue="1" operator="equal">
      <formula>0</formula>
    </cfRule>
  </conditionalFormatting>
  <conditionalFormatting sqref="A19:H21">
    <cfRule type="cellIs" dxfId="22134" priority="356" stopIfTrue="1" operator="equal">
      <formula>0</formula>
    </cfRule>
  </conditionalFormatting>
  <conditionalFormatting sqref="A19:H21">
    <cfRule type="cellIs" dxfId="22133" priority="355" stopIfTrue="1" operator="equal">
      <formula>0</formula>
    </cfRule>
  </conditionalFormatting>
  <conditionalFormatting sqref="A25:H27">
    <cfRule type="cellIs" dxfId="22132" priority="354" stopIfTrue="1" operator="equal">
      <formula>0</formula>
    </cfRule>
  </conditionalFormatting>
  <conditionalFormatting sqref="A25:H27">
    <cfRule type="cellIs" dxfId="22131" priority="353" stopIfTrue="1" operator="equal">
      <formula>0</formula>
    </cfRule>
  </conditionalFormatting>
  <conditionalFormatting sqref="A36:H38">
    <cfRule type="cellIs" dxfId="22130" priority="352" stopIfTrue="1" operator="equal">
      <formula>0</formula>
    </cfRule>
  </conditionalFormatting>
  <conditionalFormatting sqref="A44:H46">
    <cfRule type="cellIs" dxfId="22129" priority="351" stopIfTrue="1" operator="equal">
      <formula>0</formula>
    </cfRule>
  </conditionalFormatting>
  <conditionalFormatting sqref="A44:H46">
    <cfRule type="cellIs" dxfId="22128" priority="350" stopIfTrue="1" operator="equal">
      <formula>0</formula>
    </cfRule>
  </conditionalFormatting>
  <conditionalFormatting sqref="A54:H56">
    <cfRule type="cellIs" dxfId="22127" priority="349" stopIfTrue="1" operator="equal">
      <formula>0</formula>
    </cfRule>
  </conditionalFormatting>
  <conditionalFormatting sqref="A12:H62">
    <cfRule type="expression" dxfId="22126" priority="348" stopIfTrue="1">
      <formula>$IT13&lt;$IS$2</formula>
    </cfRule>
  </conditionalFormatting>
  <conditionalFormatting sqref="A12:H59">
    <cfRule type="cellIs" dxfId="22125" priority="347" stopIfTrue="1" operator="equal">
      <formula>0</formula>
    </cfRule>
  </conditionalFormatting>
  <conditionalFormatting sqref="A19:H21">
    <cfRule type="cellIs" dxfId="22124" priority="346" stopIfTrue="1" operator="equal">
      <formula>0</formula>
    </cfRule>
  </conditionalFormatting>
  <conditionalFormatting sqref="A19:H21">
    <cfRule type="cellIs" dxfId="22123" priority="345" stopIfTrue="1" operator="equal">
      <formula>0</formula>
    </cfRule>
  </conditionalFormatting>
  <conditionalFormatting sqref="A25:H27">
    <cfRule type="cellIs" dxfId="22122" priority="344" stopIfTrue="1" operator="equal">
      <formula>0</formula>
    </cfRule>
  </conditionalFormatting>
  <conditionalFormatting sqref="A25:H27">
    <cfRule type="cellIs" dxfId="22121" priority="343" stopIfTrue="1" operator="equal">
      <formula>0</formula>
    </cfRule>
  </conditionalFormatting>
  <conditionalFormatting sqref="A36:H38">
    <cfRule type="cellIs" dxfId="22120" priority="342" stopIfTrue="1" operator="equal">
      <formula>0</formula>
    </cfRule>
  </conditionalFormatting>
  <conditionalFormatting sqref="A44:H46">
    <cfRule type="cellIs" dxfId="22119" priority="341" stopIfTrue="1" operator="equal">
      <formula>0</formula>
    </cfRule>
  </conditionalFormatting>
  <conditionalFormatting sqref="A44:H46">
    <cfRule type="cellIs" dxfId="22118" priority="340" stopIfTrue="1" operator="equal">
      <formula>0</formula>
    </cfRule>
  </conditionalFormatting>
  <conditionalFormatting sqref="A54:H56">
    <cfRule type="cellIs" dxfId="22117" priority="339" stopIfTrue="1" operator="equal">
      <formula>0</formula>
    </cfRule>
  </conditionalFormatting>
  <conditionalFormatting sqref="A12:H62">
    <cfRule type="expression" dxfId="22116" priority="338" stopIfTrue="1">
      <formula>$IT13&lt;$IS$2</formula>
    </cfRule>
  </conditionalFormatting>
  <conditionalFormatting sqref="D16">
    <cfRule type="cellIs" dxfId="22115" priority="337" operator="equal">
      <formula>0</formula>
    </cfRule>
  </conditionalFormatting>
  <conditionalFormatting sqref="D16">
    <cfRule type="cellIs" dxfId="22114" priority="336" stopIfTrue="1" operator="equal">
      <formula>0</formula>
    </cfRule>
  </conditionalFormatting>
  <conditionalFormatting sqref="D16">
    <cfRule type="expression" dxfId="22113" priority="335" stopIfTrue="1">
      <formula>$IT17&lt;$IS$2</formula>
    </cfRule>
  </conditionalFormatting>
  <conditionalFormatting sqref="D16">
    <cfRule type="cellIs" dxfId="22112" priority="334" stopIfTrue="1" operator="equal">
      <formula>0</formula>
    </cfRule>
  </conditionalFormatting>
  <conditionalFormatting sqref="D16">
    <cfRule type="expression" dxfId="22111" priority="333" stopIfTrue="1">
      <formula>$IT17&lt;$IS$2</formula>
    </cfRule>
  </conditionalFormatting>
  <conditionalFormatting sqref="D16">
    <cfRule type="cellIs" dxfId="22110" priority="332" stopIfTrue="1" operator="equal">
      <formula>0</formula>
    </cfRule>
  </conditionalFormatting>
  <conditionalFormatting sqref="D16">
    <cfRule type="expression" dxfId="22109" priority="331" stopIfTrue="1">
      <formula>$IT17&lt;$IS$2</formula>
    </cfRule>
  </conditionalFormatting>
  <conditionalFormatting sqref="D16">
    <cfRule type="cellIs" dxfId="22108" priority="330" stopIfTrue="1" operator="equal">
      <formula>0</formula>
    </cfRule>
  </conditionalFormatting>
  <conditionalFormatting sqref="D16">
    <cfRule type="expression" dxfId="22107" priority="329" stopIfTrue="1">
      <formula>$IT17&lt;$IS$2</formula>
    </cfRule>
  </conditionalFormatting>
  <conditionalFormatting sqref="D16">
    <cfRule type="cellIs" dxfId="22106" priority="328" stopIfTrue="1" operator="equal">
      <formula>0</formula>
    </cfRule>
  </conditionalFormatting>
  <conditionalFormatting sqref="D16">
    <cfRule type="expression" dxfId="22105" priority="327" stopIfTrue="1">
      <formula>$IT17&lt;$IS$2</formula>
    </cfRule>
  </conditionalFormatting>
  <conditionalFormatting sqref="D16">
    <cfRule type="cellIs" dxfId="22104" priority="326" operator="equal">
      <formula>0</formula>
    </cfRule>
  </conditionalFormatting>
  <conditionalFormatting sqref="D16">
    <cfRule type="cellIs" dxfId="22103" priority="325" stopIfTrue="1" operator="equal">
      <formula>0</formula>
    </cfRule>
  </conditionalFormatting>
  <conditionalFormatting sqref="D16">
    <cfRule type="expression" dxfId="22102" priority="324" stopIfTrue="1">
      <formula>$IT17&lt;$IS$2</formula>
    </cfRule>
  </conditionalFormatting>
  <conditionalFormatting sqref="D16">
    <cfRule type="cellIs" dxfId="22101" priority="323" stopIfTrue="1" operator="equal">
      <formula>0</formula>
    </cfRule>
  </conditionalFormatting>
  <conditionalFormatting sqref="D16">
    <cfRule type="expression" dxfId="22100" priority="322" stopIfTrue="1">
      <formula>$IT17&lt;$IS$2</formula>
    </cfRule>
  </conditionalFormatting>
  <conditionalFormatting sqref="D16">
    <cfRule type="cellIs" dxfId="22099" priority="321" stopIfTrue="1" operator="equal">
      <formula>0</formula>
    </cfRule>
  </conditionalFormatting>
  <conditionalFormatting sqref="D16">
    <cfRule type="expression" dxfId="22098" priority="320" stopIfTrue="1">
      <formula>$IT17&lt;$IS$2</formula>
    </cfRule>
  </conditionalFormatting>
  <conditionalFormatting sqref="D16">
    <cfRule type="cellIs" dxfId="22097" priority="319" stopIfTrue="1" operator="equal">
      <formula>0</formula>
    </cfRule>
  </conditionalFormatting>
  <conditionalFormatting sqref="D16">
    <cfRule type="expression" dxfId="22096" priority="318" stopIfTrue="1">
      <formula>$IT17&lt;$IS$2</formula>
    </cfRule>
  </conditionalFormatting>
  <conditionalFormatting sqref="D16">
    <cfRule type="cellIs" dxfId="22095" priority="317" stopIfTrue="1" operator="equal">
      <formula>0</formula>
    </cfRule>
  </conditionalFormatting>
  <conditionalFormatting sqref="D16">
    <cfRule type="expression" dxfId="22094" priority="316" stopIfTrue="1">
      <formula>$IT17&lt;$IS$2</formula>
    </cfRule>
  </conditionalFormatting>
  <conditionalFormatting sqref="D16">
    <cfRule type="cellIs" dxfId="22093" priority="315" stopIfTrue="1" operator="equal">
      <formula>0</formula>
    </cfRule>
  </conditionalFormatting>
  <conditionalFormatting sqref="D16">
    <cfRule type="expression" dxfId="22092" priority="314" stopIfTrue="1">
      <formula>$IT17&lt;$IS$2</formula>
    </cfRule>
  </conditionalFormatting>
  <conditionalFormatting sqref="D16">
    <cfRule type="cellIs" dxfId="22091" priority="313" stopIfTrue="1" operator="equal">
      <formula>0</formula>
    </cfRule>
  </conditionalFormatting>
  <conditionalFormatting sqref="D16">
    <cfRule type="expression" dxfId="22090" priority="312" stopIfTrue="1">
      <formula>$IT17&lt;$IS$2</formula>
    </cfRule>
  </conditionalFormatting>
  <conditionalFormatting sqref="D33">
    <cfRule type="cellIs" dxfId="22089" priority="311" operator="equal">
      <formula>0</formula>
    </cfRule>
  </conditionalFormatting>
  <conditionalFormatting sqref="D33">
    <cfRule type="cellIs" dxfId="22088" priority="310" operator="equal">
      <formula>0</formula>
    </cfRule>
  </conditionalFormatting>
  <conditionalFormatting sqref="D33">
    <cfRule type="cellIs" dxfId="22087" priority="309" stopIfTrue="1" operator="equal">
      <formula>0</formula>
    </cfRule>
  </conditionalFormatting>
  <conditionalFormatting sqref="D33">
    <cfRule type="expression" dxfId="22086" priority="308" stopIfTrue="1">
      <formula>$IT34&lt;$IS$2</formula>
    </cfRule>
  </conditionalFormatting>
  <conditionalFormatting sqref="D33">
    <cfRule type="cellIs" dxfId="22085" priority="307" stopIfTrue="1" operator="equal">
      <formula>0</formula>
    </cfRule>
  </conditionalFormatting>
  <conditionalFormatting sqref="D33">
    <cfRule type="expression" dxfId="22084" priority="306" stopIfTrue="1">
      <formula>$IT34&lt;$IS$2</formula>
    </cfRule>
  </conditionalFormatting>
  <conditionalFormatting sqref="D33">
    <cfRule type="cellIs" dxfId="22083" priority="305" stopIfTrue="1" operator="equal">
      <formula>0</formula>
    </cfRule>
  </conditionalFormatting>
  <conditionalFormatting sqref="D33">
    <cfRule type="expression" dxfId="22082" priority="304" stopIfTrue="1">
      <formula>$IT34&lt;$IS$2</formula>
    </cfRule>
  </conditionalFormatting>
  <conditionalFormatting sqref="D33">
    <cfRule type="cellIs" dxfId="22081" priority="303" stopIfTrue="1" operator="equal">
      <formula>0</formula>
    </cfRule>
  </conditionalFormatting>
  <conditionalFormatting sqref="D33">
    <cfRule type="expression" dxfId="22080" priority="302" stopIfTrue="1">
      <formula>$IT34&lt;$IS$2</formula>
    </cfRule>
  </conditionalFormatting>
  <conditionalFormatting sqref="D33">
    <cfRule type="cellIs" dxfId="22079" priority="301" operator="equal">
      <formula>0</formula>
    </cfRule>
  </conditionalFormatting>
  <conditionalFormatting sqref="D33">
    <cfRule type="cellIs" dxfId="22078" priority="300" stopIfTrue="1" operator="equal">
      <formula>0</formula>
    </cfRule>
  </conditionalFormatting>
  <conditionalFormatting sqref="D33">
    <cfRule type="expression" dxfId="22077" priority="299" stopIfTrue="1">
      <formula>$IT34&lt;$IS$2</formula>
    </cfRule>
  </conditionalFormatting>
  <conditionalFormatting sqref="D33">
    <cfRule type="cellIs" dxfId="22076" priority="298" stopIfTrue="1" operator="equal">
      <formula>0</formula>
    </cfRule>
  </conditionalFormatting>
  <conditionalFormatting sqref="D33">
    <cfRule type="expression" dxfId="22075" priority="297" stopIfTrue="1">
      <formula>$IT34&lt;$IS$2</formula>
    </cfRule>
  </conditionalFormatting>
  <conditionalFormatting sqref="D33">
    <cfRule type="cellIs" dxfId="22074" priority="296" stopIfTrue="1" operator="equal">
      <formula>0</formula>
    </cfRule>
  </conditionalFormatting>
  <conditionalFormatting sqref="D33">
    <cfRule type="expression" dxfId="22073" priority="295" stopIfTrue="1">
      <formula>$IT34&lt;$IS$2</formula>
    </cfRule>
  </conditionalFormatting>
  <conditionalFormatting sqref="A17">
    <cfRule type="cellIs" dxfId="22072" priority="294" operator="equal">
      <formula>0</formula>
    </cfRule>
  </conditionalFormatting>
  <conditionalFormatting sqref="A17">
    <cfRule type="cellIs" dxfId="22071" priority="293" stopIfTrue="1" operator="equal">
      <formula>0</formula>
    </cfRule>
  </conditionalFormatting>
  <conditionalFormatting sqref="A17">
    <cfRule type="expression" dxfId="22070" priority="292" stopIfTrue="1">
      <formula>$IT18&lt;$IS$2</formula>
    </cfRule>
  </conditionalFormatting>
  <conditionalFormatting sqref="A17">
    <cfRule type="cellIs" dxfId="22069" priority="291" stopIfTrue="1" operator="equal">
      <formula>0</formula>
    </cfRule>
  </conditionalFormatting>
  <conditionalFormatting sqref="A17">
    <cfRule type="expression" dxfId="22068" priority="290" stopIfTrue="1">
      <formula>$IT18&lt;$IS$2</formula>
    </cfRule>
  </conditionalFormatting>
  <conditionalFormatting sqref="A17">
    <cfRule type="cellIs" dxfId="22067" priority="289" stopIfTrue="1" operator="equal">
      <formula>0</formula>
    </cfRule>
  </conditionalFormatting>
  <conditionalFormatting sqref="A17">
    <cfRule type="expression" dxfId="22066" priority="288" stopIfTrue="1">
      <formula>$IT18&lt;$IS$2</formula>
    </cfRule>
  </conditionalFormatting>
  <conditionalFormatting sqref="A17">
    <cfRule type="cellIs" dxfId="22065" priority="287" stopIfTrue="1" operator="equal">
      <formula>0</formula>
    </cfRule>
  </conditionalFormatting>
  <conditionalFormatting sqref="A17">
    <cfRule type="cellIs" dxfId="22064" priority="286" stopIfTrue="1" operator="equal">
      <formula>0</formula>
    </cfRule>
  </conditionalFormatting>
  <conditionalFormatting sqref="A17">
    <cfRule type="cellIs" dxfId="22063" priority="285" stopIfTrue="1" operator="equal">
      <formula>0</formula>
    </cfRule>
  </conditionalFormatting>
  <conditionalFormatting sqref="A17">
    <cfRule type="expression" dxfId="22062" priority="284" stopIfTrue="1">
      <formula>$IT18&lt;$IS$2</formula>
    </cfRule>
  </conditionalFormatting>
  <conditionalFormatting sqref="A17">
    <cfRule type="cellIs" dxfId="22061" priority="283" stopIfTrue="1" operator="equal">
      <formula>0</formula>
    </cfRule>
  </conditionalFormatting>
  <conditionalFormatting sqref="A17">
    <cfRule type="expression" dxfId="22060" priority="282" stopIfTrue="1">
      <formula>$IT18&lt;$IS$2</formula>
    </cfRule>
  </conditionalFormatting>
  <conditionalFormatting sqref="A17">
    <cfRule type="cellIs" dxfId="22059" priority="281" operator="equal">
      <formula>0</formula>
    </cfRule>
  </conditionalFormatting>
  <conditionalFormatting sqref="A17">
    <cfRule type="cellIs" dxfId="22058" priority="280" stopIfTrue="1" operator="equal">
      <formula>0</formula>
    </cfRule>
  </conditionalFormatting>
  <conditionalFormatting sqref="A17">
    <cfRule type="expression" dxfId="22057" priority="279" stopIfTrue="1">
      <formula>$IT18&lt;$IS$2</formula>
    </cfRule>
  </conditionalFormatting>
  <conditionalFormatting sqref="A17">
    <cfRule type="cellIs" dxfId="22056" priority="278" stopIfTrue="1" operator="equal">
      <formula>0</formula>
    </cfRule>
  </conditionalFormatting>
  <conditionalFormatting sqref="A17">
    <cfRule type="expression" dxfId="22055" priority="277" stopIfTrue="1">
      <formula>$IT18&lt;$IS$2</formula>
    </cfRule>
  </conditionalFormatting>
  <conditionalFormatting sqref="A17">
    <cfRule type="cellIs" dxfId="22054" priority="276" stopIfTrue="1" operator="equal">
      <formula>0</formula>
    </cfRule>
  </conditionalFormatting>
  <conditionalFormatting sqref="A17">
    <cfRule type="expression" dxfId="22053" priority="275" stopIfTrue="1">
      <formula>$IT18&lt;$IS$2</formula>
    </cfRule>
  </conditionalFormatting>
  <conditionalFormatting sqref="A17">
    <cfRule type="cellIs" dxfId="22052" priority="274" stopIfTrue="1" operator="equal">
      <formula>0</formula>
    </cfRule>
  </conditionalFormatting>
  <conditionalFormatting sqref="A17">
    <cfRule type="expression" dxfId="22051" priority="273" stopIfTrue="1">
      <formula>$IT18&lt;$IS$2</formula>
    </cfRule>
  </conditionalFormatting>
  <conditionalFormatting sqref="A17">
    <cfRule type="cellIs" dxfId="22050" priority="272" stopIfTrue="1" operator="equal">
      <formula>0</formula>
    </cfRule>
  </conditionalFormatting>
  <conditionalFormatting sqref="A17">
    <cfRule type="expression" dxfId="22049" priority="271" stopIfTrue="1">
      <formula>$IT18&lt;$IS$2</formula>
    </cfRule>
  </conditionalFormatting>
  <conditionalFormatting sqref="A17">
    <cfRule type="cellIs" dxfId="22048" priority="270" stopIfTrue="1" operator="equal">
      <formula>0</formula>
    </cfRule>
  </conditionalFormatting>
  <conditionalFormatting sqref="A17">
    <cfRule type="expression" dxfId="22047" priority="269" stopIfTrue="1">
      <formula>$IT18&lt;$IS$2</formula>
    </cfRule>
  </conditionalFormatting>
  <conditionalFormatting sqref="A17">
    <cfRule type="cellIs" dxfId="22046" priority="268" stopIfTrue="1" operator="equal">
      <formula>0</formula>
    </cfRule>
  </conditionalFormatting>
  <conditionalFormatting sqref="A17">
    <cfRule type="expression" dxfId="22045" priority="267" stopIfTrue="1">
      <formula>$IT18&lt;$IS$2</formula>
    </cfRule>
  </conditionalFormatting>
  <conditionalFormatting sqref="A12:H59">
    <cfRule type="cellIs" dxfId="22044" priority="266" stopIfTrue="1" operator="equal">
      <formula>0</formula>
    </cfRule>
  </conditionalFormatting>
  <conditionalFormatting sqref="A19:H21">
    <cfRule type="cellIs" dxfId="22043" priority="265" stopIfTrue="1" operator="equal">
      <formula>0</formula>
    </cfRule>
  </conditionalFormatting>
  <conditionalFormatting sqref="A19:H21">
    <cfRule type="cellIs" dxfId="22042" priority="264" stopIfTrue="1" operator="equal">
      <formula>0</formula>
    </cfRule>
  </conditionalFormatting>
  <conditionalFormatting sqref="A25:H27">
    <cfRule type="cellIs" dxfId="22041" priority="263" stopIfTrue="1" operator="equal">
      <formula>0</formula>
    </cfRule>
  </conditionalFormatting>
  <conditionalFormatting sqref="A36:H38">
    <cfRule type="cellIs" dxfId="22040" priority="262" stopIfTrue="1" operator="equal">
      <formula>0</formula>
    </cfRule>
  </conditionalFormatting>
  <conditionalFormatting sqref="A44:H46">
    <cfRule type="cellIs" dxfId="22039" priority="261" stopIfTrue="1" operator="equal">
      <formula>0</formula>
    </cfRule>
  </conditionalFormatting>
  <conditionalFormatting sqref="A44:H46">
    <cfRule type="cellIs" dxfId="22038" priority="260" stopIfTrue="1" operator="equal">
      <formula>0</formula>
    </cfRule>
  </conditionalFormatting>
  <conditionalFormatting sqref="A54:H56">
    <cfRule type="cellIs" dxfId="22037" priority="259" stopIfTrue="1" operator="equal">
      <formula>0</formula>
    </cfRule>
  </conditionalFormatting>
  <conditionalFormatting sqref="A12:H62">
    <cfRule type="expression" dxfId="22036" priority="258" stopIfTrue="1">
      <formula>$IT13&lt;$IS$2</formula>
    </cfRule>
  </conditionalFormatting>
  <conditionalFormatting sqref="A12:H59">
    <cfRule type="cellIs" dxfId="22035" priority="257" stopIfTrue="1" operator="equal">
      <formula>0</formula>
    </cfRule>
  </conditionalFormatting>
  <conditionalFormatting sqref="A19:H21">
    <cfRule type="cellIs" dxfId="22034" priority="256" stopIfTrue="1" operator="equal">
      <formula>0</formula>
    </cfRule>
  </conditionalFormatting>
  <conditionalFormatting sqref="A19:H21">
    <cfRule type="cellIs" dxfId="22033" priority="255" stopIfTrue="1" operator="equal">
      <formula>0</formula>
    </cfRule>
  </conditionalFormatting>
  <conditionalFormatting sqref="A25:H27">
    <cfRule type="cellIs" dxfId="22032" priority="254" stopIfTrue="1" operator="equal">
      <formula>0</formula>
    </cfRule>
  </conditionalFormatting>
  <conditionalFormatting sqref="A36:H38">
    <cfRule type="cellIs" dxfId="22031" priority="253" stopIfTrue="1" operator="equal">
      <formula>0</formula>
    </cfRule>
  </conditionalFormatting>
  <conditionalFormatting sqref="A44:H46">
    <cfRule type="cellIs" dxfId="22030" priority="252" stopIfTrue="1" operator="equal">
      <formula>0</formula>
    </cfRule>
  </conditionalFormatting>
  <conditionalFormatting sqref="A44:H46">
    <cfRule type="cellIs" dxfId="22029" priority="251" stopIfTrue="1" operator="equal">
      <formula>0</formula>
    </cfRule>
  </conditionalFormatting>
  <conditionalFormatting sqref="A54:H56">
    <cfRule type="cellIs" dxfId="22028" priority="250" stopIfTrue="1" operator="equal">
      <formula>0</formula>
    </cfRule>
  </conditionalFormatting>
  <conditionalFormatting sqref="A12:H62">
    <cfRule type="expression" dxfId="22027" priority="249" stopIfTrue="1">
      <formula>$IT13&lt;$IS$2</formula>
    </cfRule>
  </conditionalFormatting>
  <conditionalFormatting sqref="A12:H59">
    <cfRule type="cellIs" dxfId="22026" priority="248" stopIfTrue="1" operator="equal">
      <formula>0</formula>
    </cfRule>
  </conditionalFormatting>
  <conditionalFormatting sqref="A19:H21">
    <cfRule type="cellIs" dxfId="22025" priority="247" stopIfTrue="1" operator="equal">
      <formula>0</formula>
    </cfRule>
  </conditionalFormatting>
  <conditionalFormatting sqref="A19:H21">
    <cfRule type="cellIs" dxfId="22024" priority="246" stopIfTrue="1" operator="equal">
      <formula>0</formula>
    </cfRule>
  </conditionalFormatting>
  <conditionalFormatting sqref="A25:H27">
    <cfRule type="cellIs" dxfId="22023" priority="245" stopIfTrue="1" operator="equal">
      <formula>0</formula>
    </cfRule>
  </conditionalFormatting>
  <conditionalFormatting sqref="A36:H38">
    <cfRule type="cellIs" dxfId="22022" priority="244" stopIfTrue="1" operator="equal">
      <formula>0</formula>
    </cfRule>
  </conditionalFormatting>
  <conditionalFormatting sqref="A44:H46">
    <cfRule type="cellIs" dxfId="22021" priority="243" stopIfTrue="1" operator="equal">
      <formula>0</formula>
    </cfRule>
  </conditionalFormatting>
  <conditionalFormatting sqref="A44:H46">
    <cfRule type="cellIs" dxfId="22020" priority="242" stopIfTrue="1" operator="equal">
      <formula>0</formula>
    </cfRule>
  </conditionalFormatting>
  <conditionalFormatting sqref="A54:H56">
    <cfRule type="cellIs" dxfId="22019" priority="241" stopIfTrue="1" operator="equal">
      <formula>0</formula>
    </cfRule>
  </conditionalFormatting>
  <conditionalFormatting sqref="A12:H62">
    <cfRule type="expression" dxfId="22018" priority="240" stopIfTrue="1">
      <formula>$IT13&lt;$IS$2</formula>
    </cfRule>
  </conditionalFormatting>
  <conditionalFormatting sqref="A17:H17">
    <cfRule type="cellIs" dxfId="22017" priority="239" stopIfTrue="1" operator="equal">
      <formula>0</formula>
    </cfRule>
  </conditionalFormatting>
  <conditionalFormatting sqref="A17:H17">
    <cfRule type="expression" dxfId="22016" priority="238" stopIfTrue="1">
      <formula>$IW18&lt;$IV$2</formula>
    </cfRule>
  </conditionalFormatting>
  <conditionalFormatting sqref="A33:H33">
    <cfRule type="cellIs" dxfId="22015" priority="237" stopIfTrue="1" operator="equal">
      <formula>0</formula>
    </cfRule>
  </conditionalFormatting>
  <conditionalFormatting sqref="A33:H33">
    <cfRule type="expression" dxfId="22014" priority="236" stopIfTrue="1">
      <formula>$IW34&lt;$IV$2</formula>
    </cfRule>
  </conditionalFormatting>
  <conditionalFormatting sqref="H19">
    <cfRule type="cellIs" dxfId="22013" priority="235" operator="equal">
      <formula>0</formula>
    </cfRule>
  </conditionalFormatting>
  <conditionalFormatting sqref="H19">
    <cfRule type="cellIs" dxfId="22012" priority="234" operator="equal">
      <formula>0</formula>
    </cfRule>
  </conditionalFormatting>
  <conditionalFormatting sqref="H19">
    <cfRule type="cellIs" dxfId="22011" priority="233" operator="equal">
      <formula>0</formula>
    </cfRule>
  </conditionalFormatting>
  <conditionalFormatting sqref="H19">
    <cfRule type="cellIs" dxfId="22010" priority="232" stopIfTrue="1" operator="equal">
      <formula>0</formula>
    </cfRule>
  </conditionalFormatting>
  <conditionalFormatting sqref="H19">
    <cfRule type="cellIs" dxfId="22009" priority="231" stopIfTrue="1" operator="equal">
      <formula>0</formula>
    </cfRule>
  </conditionalFormatting>
  <conditionalFormatting sqref="H19">
    <cfRule type="expression" dxfId="22008" priority="230" stopIfTrue="1">
      <formula>$IT20&lt;$IS$2</formula>
    </cfRule>
  </conditionalFormatting>
  <conditionalFormatting sqref="H19">
    <cfRule type="cellIs" dxfId="22007" priority="229" stopIfTrue="1" operator="equal">
      <formula>0</formula>
    </cfRule>
  </conditionalFormatting>
  <conditionalFormatting sqref="H19">
    <cfRule type="cellIs" dxfId="22006" priority="228" stopIfTrue="1" operator="equal">
      <formula>0</formula>
    </cfRule>
  </conditionalFormatting>
  <conditionalFormatting sqref="H19">
    <cfRule type="expression" dxfId="22005" priority="227" stopIfTrue="1">
      <formula>$IT20&lt;$IS$2</formula>
    </cfRule>
  </conditionalFormatting>
  <conditionalFormatting sqref="H19">
    <cfRule type="cellIs" dxfId="22004" priority="226" stopIfTrue="1" operator="equal">
      <formula>0</formula>
    </cfRule>
  </conditionalFormatting>
  <conditionalFormatting sqref="H19">
    <cfRule type="cellIs" dxfId="22003" priority="225" stopIfTrue="1" operator="equal">
      <formula>0</formula>
    </cfRule>
  </conditionalFormatting>
  <conditionalFormatting sqref="H19">
    <cfRule type="cellIs" dxfId="22002" priority="224" stopIfTrue="1" operator="equal">
      <formula>0</formula>
    </cfRule>
  </conditionalFormatting>
  <conditionalFormatting sqref="H19">
    <cfRule type="expression" dxfId="22001" priority="223" stopIfTrue="1">
      <formula>$IT20&lt;$IS$2</formula>
    </cfRule>
  </conditionalFormatting>
  <conditionalFormatting sqref="H19">
    <cfRule type="cellIs" dxfId="22000" priority="222" stopIfTrue="1" operator="equal">
      <formula>0</formula>
    </cfRule>
  </conditionalFormatting>
  <conditionalFormatting sqref="H19">
    <cfRule type="cellIs" dxfId="21999" priority="221" stopIfTrue="1" operator="equal">
      <formula>0</formula>
    </cfRule>
  </conditionalFormatting>
  <conditionalFormatting sqref="H19">
    <cfRule type="cellIs" dxfId="21998" priority="220" stopIfTrue="1" operator="equal">
      <formula>0</formula>
    </cfRule>
  </conditionalFormatting>
  <conditionalFormatting sqref="H19">
    <cfRule type="expression" dxfId="21997" priority="219" stopIfTrue="1">
      <formula>$IT20&lt;$IS$2</formula>
    </cfRule>
  </conditionalFormatting>
  <conditionalFormatting sqref="H19">
    <cfRule type="cellIs" dxfId="21996" priority="218" operator="equal">
      <formula>0</formula>
    </cfRule>
  </conditionalFormatting>
  <conditionalFormatting sqref="H36">
    <cfRule type="cellIs" dxfId="21995" priority="217" operator="equal">
      <formula>0</formula>
    </cfRule>
  </conditionalFormatting>
  <conditionalFormatting sqref="H36">
    <cfRule type="cellIs" dxfId="21994" priority="216" operator="equal">
      <formula>0</formula>
    </cfRule>
  </conditionalFormatting>
  <conditionalFormatting sqref="H36">
    <cfRule type="cellIs" dxfId="21993" priority="215" operator="equal">
      <formula>0</formula>
    </cfRule>
  </conditionalFormatting>
  <conditionalFormatting sqref="H36">
    <cfRule type="cellIs" dxfId="21992" priority="214" stopIfTrue="1" operator="equal">
      <formula>0</formula>
    </cfRule>
  </conditionalFormatting>
  <conditionalFormatting sqref="H36">
    <cfRule type="cellIs" dxfId="21991" priority="213" stopIfTrue="1" operator="equal">
      <formula>0</formula>
    </cfRule>
  </conditionalFormatting>
  <conditionalFormatting sqref="H36">
    <cfRule type="expression" dxfId="21990" priority="212" stopIfTrue="1">
      <formula>$IT37&lt;$IS$2</formula>
    </cfRule>
  </conditionalFormatting>
  <conditionalFormatting sqref="H36">
    <cfRule type="cellIs" dxfId="21989" priority="211" stopIfTrue="1" operator="equal">
      <formula>0</formula>
    </cfRule>
  </conditionalFormatting>
  <conditionalFormatting sqref="H36">
    <cfRule type="cellIs" dxfId="21988" priority="210" stopIfTrue="1" operator="equal">
      <formula>0</formula>
    </cfRule>
  </conditionalFormatting>
  <conditionalFormatting sqref="H36">
    <cfRule type="expression" dxfId="21987" priority="209" stopIfTrue="1">
      <formula>$IT37&lt;$IS$2</formula>
    </cfRule>
  </conditionalFormatting>
  <conditionalFormatting sqref="H36">
    <cfRule type="cellIs" dxfId="21986" priority="208" stopIfTrue="1" operator="equal">
      <formula>0</formula>
    </cfRule>
  </conditionalFormatting>
  <conditionalFormatting sqref="H36">
    <cfRule type="cellIs" dxfId="21985" priority="207" stopIfTrue="1" operator="equal">
      <formula>0</formula>
    </cfRule>
  </conditionalFormatting>
  <conditionalFormatting sqref="H36">
    <cfRule type="expression" dxfId="21984" priority="206" stopIfTrue="1">
      <formula>$IT37&lt;$IS$2</formula>
    </cfRule>
  </conditionalFormatting>
  <conditionalFormatting sqref="H36">
    <cfRule type="cellIs" dxfId="21983" priority="205" stopIfTrue="1" operator="equal">
      <formula>0</formula>
    </cfRule>
  </conditionalFormatting>
  <conditionalFormatting sqref="H36">
    <cfRule type="cellIs" dxfId="21982" priority="204" stopIfTrue="1" operator="equal">
      <formula>0</formula>
    </cfRule>
  </conditionalFormatting>
  <conditionalFormatting sqref="H36">
    <cfRule type="expression" dxfId="21981" priority="203" stopIfTrue="1">
      <formula>$IT37&lt;$IS$2</formula>
    </cfRule>
  </conditionalFormatting>
  <conditionalFormatting sqref="H36">
    <cfRule type="cellIs" dxfId="21980" priority="202" operator="equal">
      <formula>0</formula>
    </cfRule>
  </conditionalFormatting>
  <conditionalFormatting sqref="H62">
    <cfRule type="cellIs" dxfId="21979" priority="201" operator="equal">
      <formula>0</formula>
    </cfRule>
  </conditionalFormatting>
  <conditionalFormatting sqref="H62">
    <cfRule type="cellIs" dxfId="21978" priority="200" operator="equal">
      <formula>0</formula>
    </cfRule>
  </conditionalFormatting>
  <conditionalFormatting sqref="H62">
    <cfRule type="cellIs" dxfId="21977" priority="199" operator="equal">
      <formula>0</formula>
    </cfRule>
  </conditionalFormatting>
  <conditionalFormatting sqref="H62">
    <cfRule type="expression" dxfId="21976" priority="198" stopIfTrue="1">
      <formula>$IT63&lt;$IS$2</formula>
    </cfRule>
  </conditionalFormatting>
  <conditionalFormatting sqref="H62">
    <cfRule type="expression" dxfId="21975" priority="197" stopIfTrue="1">
      <formula>$IT63&lt;$IS$2</formula>
    </cfRule>
  </conditionalFormatting>
  <conditionalFormatting sqref="H62">
    <cfRule type="expression" dxfId="21974" priority="196" stopIfTrue="1">
      <formula>$IT63&lt;$IS$2</formula>
    </cfRule>
  </conditionalFormatting>
  <conditionalFormatting sqref="H62">
    <cfRule type="cellIs" dxfId="21973" priority="195" operator="equal">
      <formula>0</formula>
    </cfRule>
  </conditionalFormatting>
  <conditionalFormatting sqref="A15:H15">
    <cfRule type="cellIs" dxfId="21972" priority="194" stopIfTrue="1" operator="equal">
      <formula>0</formula>
    </cfRule>
  </conditionalFormatting>
  <conditionalFormatting sqref="A15:H15">
    <cfRule type="expression" dxfId="21971" priority="193" stopIfTrue="1">
      <formula>$IW16&lt;$IV$2</formula>
    </cfRule>
  </conditionalFormatting>
  <conditionalFormatting sqref="A31:H31">
    <cfRule type="cellIs" dxfId="21970" priority="192" stopIfTrue="1" operator="equal">
      <formula>0</formula>
    </cfRule>
  </conditionalFormatting>
  <conditionalFormatting sqref="A31:H31">
    <cfRule type="expression" dxfId="21969" priority="191" stopIfTrue="1">
      <formula>$IW32&lt;$IV$2</formula>
    </cfRule>
  </conditionalFormatting>
  <conditionalFormatting sqref="A30:H30">
    <cfRule type="cellIs" dxfId="21968" priority="190" stopIfTrue="1" operator="equal">
      <formula>0</formula>
    </cfRule>
  </conditionalFormatting>
  <conditionalFormatting sqref="A30:H30">
    <cfRule type="expression" dxfId="21967" priority="189" stopIfTrue="1">
      <formula>$IW31&lt;$IV$2</formula>
    </cfRule>
  </conditionalFormatting>
  <conditionalFormatting sqref="A32:H32">
    <cfRule type="cellIs" dxfId="21966" priority="188" stopIfTrue="1" operator="equal">
      <formula>0</formula>
    </cfRule>
  </conditionalFormatting>
  <conditionalFormatting sqref="A32:H32">
    <cfRule type="expression" dxfId="21965" priority="187" stopIfTrue="1">
      <formula>$IW33&lt;$IV$2</formula>
    </cfRule>
  </conditionalFormatting>
  <conditionalFormatting sqref="A32:H32">
    <cfRule type="cellIs" dxfId="21964" priority="186" stopIfTrue="1" operator="equal">
      <formula>0</formula>
    </cfRule>
  </conditionalFormatting>
  <conditionalFormatting sqref="A32:H32">
    <cfRule type="expression" dxfId="21963" priority="185" stopIfTrue="1">
      <formula>$IW33&lt;$IV$2</formula>
    </cfRule>
  </conditionalFormatting>
  <conditionalFormatting sqref="A15:H15">
    <cfRule type="cellIs" dxfId="21962" priority="184" stopIfTrue="1" operator="equal">
      <formula>0</formula>
    </cfRule>
  </conditionalFormatting>
  <conditionalFormatting sqref="A15:H15">
    <cfRule type="expression" dxfId="21961" priority="183" stopIfTrue="1">
      <formula>$IW16&lt;$IV$2</formula>
    </cfRule>
  </conditionalFormatting>
  <conditionalFormatting sqref="A32:H32">
    <cfRule type="cellIs" dxfId="21960" priority="182" stopIfTrue="1" operator="equal">
      <formula>0</formula>
    </cfRule>
  </conditionalFormatting>
  <conditionalFormatting sqref="A32:H32">
    <cfRule type="expression" dxfId="21959" priority="181" stopIfTrue="1">
      <formula>$IW33&lt;$IV$2</formula>
    </cfRule>
  </conditionalFormatting>
  <conditionalFormatting sqref="A12:H59">
    <cfRule type="cellIs" dxfId="21958" priority="180" stopIfTrue="1" operator="equal">
      <formula>0</formula>
    </cfRule>
  </conditionalFormatting>
  <conditionalFormatting sqref="A19:H21">
    <cfRule type="cellIs" dxfId="21957" priority="179" stopIfTrue="1" operator="equal">
      <formula>0</formula>
    </cfRule>
  </conditionalFormatting>
  <conditionalFormatting sqref="A19:H21">
    <cfRule type="cellIs" dxfId="21956" priority="178" stopIfTrue="1" operator="equal">
      <formula>0</formula>
    </cfRule>
  </conditionalFormatting>
  <conditionalFormatting sqref="A25:H27">
    <cfRule type="cellIs" dxfId="21955" priority="177" stopIfTrue="1" operator="equal">
      <formula>0</formula>
    </cfRule>
  </conditionalFormatting>
  <conditionalFormatting sqref="A36:H38">
    <cfRule type="cellIs" dxfId="21954" priority="176" stopIfTrue="1" operator="equal">
      <formula>0</formula>
    </cfRule>
  </conditionalFormatting>
  <conditionalFormatting sqref="A44:H46">
    <cfRule type="cellIs" dxfId="21953" priority="175" stopIfTrue="1" operator="equal">
      <formula>0</formula>
    </cfRule>
  </conditionalFormatting>
  <conditionalFormatting sqref="A44:H46">
    <cfRule type="cellIs" dxfId="21952" priority="174" stopIfTrue="1" operator="equal">
      <formula>0</formula>
    </cfRule>
  </conditionalFormatting>
  <conditionalFormatting sqref="A54:H56">
    <cfRule type="cellIs" dxfId="21951" priority="173" stopIfTrue="1" operator="equal">
      <formula>0</formula>
    </cfRule>
  </conditionalFormatting>
  <conditionalFormatting sqref="A12:H62">
    <cfRule type="expression" dxfId="21950" priority="172" stopIfTrue="1">
      <formula>$IT13&lt;$IS$2</formula>
    </cfRule>
  </conditionalFormatting>
  <conditionalFormatting sqref="A12:H59">
    <cfRule type="cellIs" dxfId="21949" priority="171" stopIfTrue="1" operator="equal">
      <formula>0</formula>
    </cfRule>
  </conditionalFormatting>
  <conditionalFormatting sqref="A19:H21">
    <cfRule type="cellIs" dxfId="21948" priority="170" stopIfTrue="1" operator="equal">
      <formula>0</formula>
    </cfRule>
  </conditionalFormatting>
  <conditionalFormatting sqref="A19:H21">
    <cfRule type="cellIs" dxfId="21947" priority="169" stopIfTrue="1" operator="equal">
      <formula>0</formula>
    </cfRule>
  </conditionalFormatting>
  <conditionalFormatting sqref="A25:H27">
    <cfRule type="cellIs" dxfId="21946" priority="168" stopIfTrue="1" operator="equal">
      <formula>0</formula>
    </cfRule>
  </conditionalFormatting>
  <conditionalFormatting sqref="A36:H38">
    <cfRule type="cellIs" dxfId="21945" priority="167" stopIfTrue="1" operator="equal">
      <formula>0</formula>
    </cfRule>
  </conditionalFormatting>
  <conditionalFormatting sqref="A44:H46">
    <cfRule type="cellIs" dxfId="21944" priority="166" stopIfTrue="1" operator="equal">
      <formula>0</formula>
    </cfRule>
  </conditionalFormatting>
  <conditionalFormatting sqref="A44:H46">
    <cfRule type="cellIs" dxfId="21943" priority="165" stopIfTrue="1" operator="equal">
      <formula>0</formula>
    </cfRule>
  </conditionalFormatting>
  <conditionalFormatting sqref="A54:H56">
    <cfRule type="cellIs" dxfId="21942" priority="164" stopIfTrue="1" operator="equal">
      <formula>0</formula>
    </cfRule>
  </conditionalFormatting>
  <conditionalFormatting sqref="A12:H62">
    <cfRule type="expression" dxfId="21941" priority="163" stopIfTrue="1">
      <formula>$IT13&lt;$IS$2</formula>
    </cfRule>
  </conditionalFormatting>
  <conditionalFormatting sqref="I16">
    <cfRule type="cellIs" dxfId="21940" priority="162" operator="equal">
      <formula>0</formula>
    </cfRule>
  </conditionalFormatting>
  <conditionalFormatting sqref="I33">
    <cfRule type="cellIs" dxfId="21939" priority="161" operator="equal">
      <formula>0</formula>
    </cfRule>
  </conditionalFormatting>
  <conditionalFormatting sqref="I32">
    <cfRule type="cellIs" dxfId="21938" priority="160" operator="equal">
      <formula>0</formula>
    </cfRule>
  </conditionalFormatting>
  <conditionalFormatting sqref="A12:H59">
    <cfRule type="cellIs" dxfId="21937" priority="159" stopIfTrue="1" operator="equal">
      <formula>0</formula>
    </cfRule>
  </conditionalFormatting>
  <conditionalFormatting sqref="A19:H21">
    <cfRule type="cellIs" dxfId="21936" priority="158" stopIfTrue="1" operator="equal">
      <formula>0</formula>
    </cfRule>
  </conditionalFormatting>
  <conditionalFormatting sqref="A19:H21">
    <cfRule type="cellIs" dxfId="21935" priority="157" stopIfTrue="1" operator="equal">
      <formula>0</formula>
    </cfRule>
  </conditionalFormatting>
  <conditionalFormatting sqref="A25:H27">
    <cfRule type="cellIs" dxfId="21934" priority="156" stopIfTrue="1" operator="equal">
      <formula>0</formula>
    </cfRule>
  </conditionalFormatting>
  <conditionalFormatting sqref="A36:H38">
    <cfRule type="cellIs" dxfId="21933" priority="155" stopIfTrue="1" operator="equal">
      <formula>0</formula>
    </cfRule>
  </conditionalFormatting>
  <conditionalFormatting sqref="A44:H46">
    <cfRule type="cellIs" dxfId="21932" priority="154" stopIfTrue="1" operator="equal">
      <formula>0</formula>
    </cfRule>
  </conditionalFormatting>
  <conditionalFormatting sqref="A44:H46">
    <cfRule type="cellIs" dxfId="21931" priority="153" stopIfTrue="1" operator="equal">
      <formula>0</formula>
    </cfRule>
  </conditionalFormatting>
  <conditionalFormatting sqref="A54:H56">
    <cfRule type="cellIs" dxfId="21930" priority="152" stopIfTrue="1" operator="equal">
      <formula>0</formula>
    </cfRule>
  </conditionalFormatting>
  <conditionalFormatting sqref="A12:H62">
    <cfRule type="expression" dxfId="21929" priority="151" stopIfTrue="1">
      <formula>$IT13&lt;$IS$2</formula>
    </cfRule>
  </conditionalFormatting>
  <conditionalFormatting sqref="A31:H31">
    <cfRule type="cellIs" dxfId="21928" priority="150" stopIfTrue="1" operator="equal">
      <formula>0</formula>
    </cfRule>
  </conditionalFormatting>
  <conditionalFormatting sqref="A31:H31">
    <cfRule type="expression" dxfId="21927" priority="149" stopIfTrue="1">
      <formula>$IW32&lt;$IV$2</formula>
    </cfRule>
  </conditionalFormatting>
  <conditionalFormatting sqref="C15:G15">
    <cfRule type="cellIs" dxfId="21926" priority="148" operator="equal">
      <formula>0</formula>
    </cfRule>
  </conditionalFormatting>
  <conditionalFormatting sqref="C15:G15">
    <cfRule type="expression" dxfId="21925" priority="147" stopIfTrue="1">
      <formula>$IT16&lt;$IS$2</formula>
    </cfRule>
  </conditionalFormatting>
  <conditionalFormatting sqref="C15:G15">
    <cfRule type="expression" dxfId="21924" priority="146" stopIfTrue="1">
      <formula>$IW16&lt;$IV$2</formula>
    </cfRule>
  </conditionalFormatting>
  <conditionalFormatting sqref="A35">
    <cfRule type="cellIs" dxfId="21923" priority="145" stopIfTrue="1" operator="equal">
      <formula>0</formula>
    </cfRule>
  </conditionalFormatting>
  <conditionalFormatting sqref="A35">
    <cfRule type="expression" dxfId="21922" priority="144" stopIfTrue="1">
      <formula>$IW36&lt;$IV$2</formula>
    </cfRule>
  </conditionalFormatting>
  <conditionalFormatting sqref="C33:G33">
    <cfRule type="cellIs" dxfId="21921" priority="143" operator="equal">
      <formula>0</formula>
    </cfRule>
  </conditionalFormatting>
  <conditionalFormatting sqref="C33:G33">
    <cfRule type="expression" dxfId="21920" priority="142" stopIfTrue="1">
      <formula>$IT34&lt;$IS$2</formula>
    </cfRule>
  </conditionalFormatting>
  <conditionalFormatting sqref="C33:G33">
    <cfRule type="expression" dxfId="21919" priority="141" stopIfTrue="1">
      <formula>$IW34&lt;$IV$2</formula>
    </cfRule>
  </conditionalFormatting>
  <conditionalFormatting sqref="D35:G35">
    <cfRule type="cellIs" dxfId="21918" priority="140" operator="equal">
      <formula>0</formula>
    </cfRule>
  </conditionalFormatting>
  <conditionalFormatting sqref="D35:G35">
    <cfRule type="expression" dxfId="21917" priority="139" stopIfTrue="1">
      <formula>$IT36&lt;$IS$2</formula>
    </cfRule>
  </conditionalFormatting>
  <conditionalFormatting sqref="D35:G35">
    <cfRule type="expression" dxfId="21916" priority="138" stopIfTrue="1">
      <formula>$IW36&lt;$IV$2</formula>
    </cfRule>
  </conditionalFormatting>
  <conditionalFormatting sqref="D35:G35">
    <cfRule type="cellIs" dxfId="21915" priority="137" operator="equal">
      <formula>0</formula>
    </cfRule>
  </conditionalFormatting>
  <conditionalFormatting sqref="D35:G35">
    <cfRule type="cellIs" dxfId="21914" priority="136" stopIfTrue="1" operator="equal">
      <formula>0</formula>
    </cfRule>
  </conditionalFormatting>
  <conditionalFormatting sqref="D35:G35">
    <cfRule type="expression" dxfId="21913" priority="135" stopIfTrue="1">
      <formula>$IT36&lt;$IS$2</formula>
    </cfRule>
  </conditionalFormatting>
  <conditionalFormatting sqref="D35:G35">
    <cfRule type="cellIs" dxfId="21912" priority="134" stopIfTrue="1" operator="equal">
      <formula>0</formula>
    </cfRule>
  </conditionalFormatting>
  <conditionalFormatting sqref="D35:G35">
    <cfRule type="expression" dxfId="21911" priority="133" stopIfTrue="1">
      <formula>$IT36&lt;$IS$2</formula>
    </cfRule>
  </conditionalFormatting>
  <conditionalFormatting sqref="D35:G35">
    <cfRule type="cellIs" dxfId="21910" priority="132" stopIfTrue="1" operator="equal">
      <formula>0</formula>
    </cfRule>
  </conditionalFormatting>
  <conditionalFormatting sqref="D35:G35">
    <cfRule type="expression" dxfId="21909" priority="131" stopIfTrue="1">
      <formula>$IT36&lt;$IS$2</formula>
    </cfRule>
  </conditionalFormatting>
  <conditionalFormatting sqref="D35:G35">
    <cfRule type="cellIs" dxfId="21908" priority="130" stopIfTrue="1" operator="equal">
      <formula>0</formula>
    </cfRule>
  </conditionalFormatting>
  <conditionalFormatting sqref="D35:G35">
    <cfRule type="expression" dxfId="21907" priority="129" stopIfTrue="1">
      <formula>$IT36&lt;$IS$2</formula>
    </cfRule>
  </conditionalFormatting>
  <conditionalFormatting sqref="D35:G35">
    <cfRule type="cellIs" dxfId="21906" priority="128" operator="equal">
      <formula>0</formula>
    </cfRule>
  </conditionalFormatting>
  <conditionalFormatting sqref="D35:G35">
    <cfRule type="cellIs" dxfId="21905" priority="127" operator="equal">
      <formula>0</formula>
    </cfRule>
  </conditionalFormatting>
  <conditionalFormatting sqref="D35:G35">
    <cfRule type="cellIs" dxfId="21904" priority="126" stopIfTrue="1" operator="equal">
      <formula>0</formula>
    </cfRule>
  </conditionalFormatting>
  <conditionalFormatting sqref="D35:G35">
    <cfRule type="expression" dxfId="21903" priority="125" stopIfTrue="1">
      <formula>$IT36&lt;$IS$2</formula>
    </cfRule>
  </conditionalFormatting>
  <conditionalFormatting sqref="D35:G35">
    <cfRule type="cellIs" dxfId="21902" priority="124" stopIfTrue="1" operator="equal">
      <formula>0</formula>
    </cfRule>
  </conditionalFormatting>
  <conditionalFormatting sqref="D35:G35">
    <cfRule type="expression" dxfId="21901" priority="123" stopIfTrue="1">
      <formula>$IT36&lt;$IS$2</formula>
    </cfRule>
  </conditionalFormatting>
  <conditionalFormatting sqref="D35:G35">
    <cfRule type="cellIs" dxfId="21900" priority="122" stopIfTrue="1" operator="equal">
      <formula>0</formula>
    </cfRule>
  </conditionalFormatting>
  <conditionalFormatting sqref="D35:G35">
    <cfRule type="expression" dxfId="21899" priority="121" stopIfTrue="1">
      <formula>$IT36&lt;$IS$2</formula>
    </cfRule>
  </conditionalFormatting>
  <conditionalFormatting sqref="D35:G35">
    <cfRule type="cellIs" dxfId="21898" priority="120" stopIfTrue="1" operator="equal">
      <formula>0</formula>
    </cfRule>
  </conditionalFormatting>
  <conditionalFormatting sqref="D35:G35">
    <cfRule type="expression" dxfId="21897" priority="119" stopIfTrue="1">
      <formula>$IT36&lt;$IS$2</formula>
    </cfRule>
  </conditionalFormatting>
  <conditionalFormatting sqref="D35:G35">
    <cfRule type="cellIs" dxfId="21896" priority="118" operator="equal">
      <formula>0</formula>
    </cfRule>
  </conditionalFormatting>
  <conditionalFormatting sqref="D35:G35">
    <cfRule type="cellIs" dxfId="21895" priority="117" stopIfTrue="1" operator="equal">
      <formula>0</formula>
    </cfRule>
  </conditionalFormatting>
  <conditionalFormatting sqref="D35:G35">
    <cfRule type="expression" dxfId="21894" priority="116" stopIfTrue="1">
      <formula>$IT36&lt;$IS$2</formula>
    </cfRule>
  </conditionalFormatting>
  <conditionalFormatting sqref="D35:G35">
    <cfRule type="cellIs" dxfId="21893" priority="115" stopIfTrue="1" operator="equal">
      <formula>0</formula>
    </cfRule>
  </conditionalFormatting>
  <conditionalFormatting sqref="D35:G35">
    <cfRule type="expression" dxfId="21892" priority="114" stopIfTrue="1">
      <formula>$IT36&lt;$IS$2</formula>
    </cfRule>
  </conditionalFormatting>
  <conditionalFormatting sqref="D35:G35">
    <cfRule type="cellIs" dxfId="21891" priority="113" stopIfTrue="1" operator="equal">
      <formula>0</formula>
    </cfRule>
  </conditionalFormatting>
  <conditionalFormatting sqref="D35:G35">
    <cfRule type="expression" dxfId="21890" priority="112" stopIfTrue="1">
      <formula>$IT36&lt;$IS$2</formula>
    </cfRule>
  </conditionalFormatting>
  <conditionalFormatting sqref="D35:G35">
    <cfRule type="cellIs" dxfId="21889" priority="111" stopIfTrue="1" operator="equal">
      <formula>0</formula>
    </cfRule>
  </conditionalFormatting>
  <conditionalFormatting sqref="D35:G35">
    <cfRule type="expression" dxfId="21888" priority="110" stopIfTrue="1">
      <formula>$IT36&lt;$IS$2</formula>
    </cfRule>
  </conditionalFormatting>
  <conditionalFormatting sqref="D35:G35">
    <cfRule type="cellIs" dxfId="21887" priority="109" stopIfTrue="1" operator="equal">
      <formula>0</formula>
    </cfRule>
  </conditionalFormatting>
  <conditionalFormatting sqref="D35:G35">
    <cfRule type="expression" dxfId="21886" priority="108" stopIfTrue="1">
      <formula>$IT36&lt;$IS$2</formula>
    </cfRule>
  </conditionalFormatting>
  <conditionalFormatting sqref="D35">
    <cfRule type="cellIs" dxfId="21885" priority="107" operator="equal">
      <formula>0</formula>
    </cfRule>
  </conditionalFormatting>
  <conditionalFormatting sqref="D35">
    <cfRule type="cellIs" dxfId="21884" priority="106" operator="equal">
      <formula>0</formula>
    </cfRule>
  </conditionalFormatting>
  <conditionalFormatting sqref="D35">
    <cfRule type="cellIs" dxfId="21883" priority="105" stopIfTrue="1" operator="equal">
      <formula>0</formula>
    </cfRule>
  </conditionalFormatting>
  <conditionalFormatting sqref="D35">
    <cfRule type="expression" dxfId="21882" priority="104" stopIfTrue="1">
      <formula>$IT36&lt;$IS$2</formula>
    </cfRule>
  </conditionalFormatting>
  <conditionalFormatting sqref="D35">
    <cfRule type="cellIs" dxfId="21881" priority="103" stopIfTrue="1" operator="equal">
      <formula>0</formula>
    </cfRule>
  </conditionalFormatting>
  <conditionalFormatting sqref="D35">
    <cfRule type="expression" dxfId="21880" priority="102" stopIfTrue="1">
      <formula>$IT36&lt;$IS$2</formula>
    </cfRule>
  </conditionalFormatting>
  <conditionalFormatting sqref="D35">
    <cfRule type="cellIs" dxfId="21879" priority="101" stopIfTrue="1" operator="equal">
      <formula>0</formula>
    </cfRule>
  </conditionalFormatting>
  <conditionalFormatting sqref="D35">
    <cfRule type="expression" dxfId="21878" priority="100" stopIfTrue="1">
      <formula>$IT36&lt;$IS$2</formula>
    </cfRule>
  </conditionalFormatting>
  <conditionalFormatting sqref="D35">
    <cfRule type="cellIs" dxfId="21877" priority="99" stopIfTrue="1" operator="equal">
      <formula>0</formula>
    </cfRule>
  </conditionalFormatting>
  <conditionalFormatting sqref="D35">
    <cfRule type="expression" dxfId="21876" priority="98" stopIfTrue="1">
      <formula>$IT36&lt;$IS$2</formula>
    </cfRule>
  </conditionalFormatting>
  <conditionalFormatting sqref="D35">
    <cfRule type="cellIs" dxfId="21875" priority="97" operator="equal">
      <formula>0</formula>
    </cfRule>
  </conditionalFormatting>
  <conditionalFormatting sqref="D35">
    <cfRule type="cellIs" dxfId="21874" priority="96" stopIfTrue="1" operator="equal">
      <formula>0</formula>
    </cfRule>
  </conditionalFormatting>
  <conditionalFormatting sqref="D35">
    <cfRule type="expression" dxfId="21873" priority="95" stopIfTrue="1">
      <formula>$IT36&lt;$IS$2</formula>
    </cfRule>
  </conditionalFormatting>
  <conditionalFormatting sqref="D35">
    <cfRule type="cellIs" dxfId="21872" priority="94" stopIfTrue="1" operator="equal">
      <formula>0</formula>
    </cfRule>
  </conditionalFormatting>
  <conditionalFormatting sqref="D35">
    <cfRule type="expression" dxfId="21871" priority="93" stopIfTrue="1">
      <formula>$IT36&lt;$IS$2</formula>
    </cfRule>
  </conditionalFormatting>
  <conditionalFormatting sqref="D35">
    <cfRule type="cellIs" dxfId="21870" priority="92" stopIfTrue="1" operator="equal">
      <formula>0</formula>
    </cfRule>
  </conditionalFormatting>
  <conditionalFormatting sqref="D35">
    <cfRule type="expression" dxfId="21869" priority="91" stopIfTrue="1">
      <formula>$IT36&lt;$IS$2</formula>
    </cfRule>
  </conditionalFormatting>
  <conditionalFormatting sqref="D35:G35">
    <cfRule type="cellIs" dxfId="21868" priority="90" stopIfTrue="1" operator="equal">
      <formula>0</formula>
    </cfRule>
  </conditionalFormatting>
  <conditionalFormatting sqref="D35:G35">
    <cfRule type="expression" dxfId="21867" priority="89" stopIfTrue="1">
      <formula>$IT36&lt;$IS$2</formula>
    </cfRule>
  </conditionalFormatting>
  <conditionalFormatting sqref="D35:G35">
    <cfRule type="cellIs" dxfId="21866" priority="88" stopIfTrue="1" operator="equal">
      <formula>0</formula>
    </cfRule>
  </conditionalFormatting>
  <conditionalFormatting sqref="D35:G35">
    <cfRule type="expression" dxfId="21865" priority="87" stopIfTrue="1">
      <formula>$IT36&lt;$IS$2</formula>
    </cfRule>
  </conditionalFormatting>
  <conditionalFormatting sqref="D35:G35">
    <cfRule type="cellIs" dxfId="21864" priority="86" stopIfTrue="1" operator="equal">
      <formula>0</formula>
    </cfRule>
  </conditionalFormatting>
  <conditionalFormatting sqref="D35:G35">
    <cfRule type="expression" dxfId="21863" priority="85" stopIfTrue="1">
      <formula>$IT36&lt;$IS$2</formula>
    </cfRule>
  </conditionalFormatting>
  <conditionalFormatting sqref="D35:G35">
    <cfRule type="cellIs" dxfId="21862" priority="84" stopIfTrue="1" operator="equal">
      <formula>0</formula>
    </cfRule>
  </conditionalFormatting>
  <conditionalFormatting sqref="D35:G35">
    <cfRule type="expression" dxfId="21861" priority="83" stopIfTrue="1">
      <formula>$IW36&lt;$IV$2</formula>
    </cfRule>
  </conditionalFormatting>
  <conditionalFormatting sqref="D35:G35">
    <cfRule type="cellIs" dxfId="21860" priority="82" stopIfTrue="1" operator="equal">
      <formula>0</formula>
    </cfRule>
  </conditionalFormatting>
  <conditionalFormatting sqref="D35:G35">
    <cfRule type="expression" dxfId="21859" priority="81" stopIfTrue="1">
      <formula>$IT36&lt;$IS$2</formula>
    </cfRule>
  </conditionalFormatting>
  <conditionalFormatting sqref="D35:G35">
    <cfRule type="cellIs" dxfId="21858" priority="80" stopIfTrue="1" operator="equal">
      <formula>0</formula>
    </cfRule>
  </conditionalFormatting>
  <conditionalFormatting sqref="D35:G35">
    <cfRule type="expression" dxfId="21857" priority="79" stopIfTrue="1">
      <formula>$IT36&lt;$IS$2</formula>
    </cfRule>
  </conditionalFormatting>
  <conditionalFormatting sqref="D35:G35">
    <cfRule type="cellIs" dxfId="21856" priority="78" stopIfTrue="1" operator="equal">
      <formula>0</formula>
    </cfRule>
  </conditionalFormatting>
  <conditionalFormatting sqref="D35:G35">
    <cfRule type="expression" dxfId="21855" priority="77" stopIfTrue="1">
      <formula>$IT36&lt;$IS$2</formula>
    </cfRule>
  </conditionalFormatting>
  <conditionalFormatting sqref="D35:G35">
    <cfRule type="cellIs" dxfId="21854" priority="76" operator="equal">
      <formula>0</formula>
    </cfRule>
  </conditionalFormatting>
  <conditionalFormatting sqref="D35:G35">
    <cfRule type="cellIs" dxfId="21853" priority="75" stopIfTrue="1" operator="equal">
      <formula>0</formula>
    </cfRule>
  </conditionalFormatting>
  <conditionalFormatting sqref="D35:G35">
    <cfRule type="expression" dxfId="21852" priority="74" stopIfTrue="1">
      <formula>$IT36&lt;$IS$2</formula>
    </cfRule>
  </conditionalFormatting>
  <conditionalFormatting sqref="D35:G35">
    <cfRule type="cellIs" dxfId="21851" priority="73" stopIfTrue="1" operator="equal">
      <formula>0</formula>
    </cfRule>
  </conditionalFormatting>
  <conditionalFormatting sqref="D35:G35">
    <cfRule type="expression" dxfId="21850" priority="72" stopIfTrue="1">
      <formula>$IT36&lt;$IS$2</formula>
    </cfRule>
  </conditionalFormatting>
  <conditionalFormatting sqref="D35:G35">
    <cfRule type="cellIs" dxfId="21849" priority="71" stopIfTrue="1" operator="equal">
      <formula>0</formula>
    </cfRule>
  </conditionalFormatting>
  <conditionalFormatting sqref="D35:G35">
    <cfRule type="expression" dxfId="21848" priority="70" stopIfTrue="1">
      <formula>$IT36&lt;$IS$2</formula>
    </cfRule>
  </conditionalFormatting>
  <conditionalFormatting sqref="D35:G35">
    <cfRule type="cellIs" dxfId="21847" priority="69" stopIfTrue="1" operator="equal">
      <formula>0</formula>
    </cfRule>
  </conditionalFormatting>
  <conditionalFormatting sqref="D35:G35">
    <cfRule type="expression" dxfId="21846" priority="68" stopIfTrue="1">
      <formula>$IT36&lt;$IS$2</formula>
    </cfRule>
  </conditionalFormatting>
  <conditionalFormatting sqref="D35:G35">
    <cfRule type="cellIs" dxfId="21845" priority="67" operator="equal">
      <formula>0</formula>
    </cfRule>
  </conditionalFormatting>
  <conditionalFormatting sqref="D35:G35">
    <cfRule type="cellIs" dxfId="21844" priority="66" operator="equal">
      <formula>0</formula>
    </cfRule>
  </conditionalFormatting>
  <conditionalFormatting sqref="D35:G35">
    <cfRule type="cellIs" dxfId="21843" priority="65" stopIfTrue="1" operator="equal">
      <formula>0</formula>
    </cfRule>
  </conditionalFormatting>
  <conditionalFormatting sqref="D35:G35">
    <cfRule type="expression" dxfId="21842" priority="64" stopIfTrue="1">
      <formula>$IT36&lt;$IS$2</formula>
    </cfRule>
  </conditionalFormatting>
  <conditionalFormatting sqref="D35:G35">
    <cfRule type="cellIs" dxfId="21841" priority="63" stopIfTrue="1" operator="equal">
      <formula>0</formula>
    </cfRule>
  </conditionalFormatting>
  <conditionalFormatting sqref="D35:G35">
    <cfRule type="expression" dxfId="21840" priority="62" stopIfTrue="1">
      <formula>$IT36&lt;$IS$2</formula>
    </cfRule>
  </conditionalFormatting>
  <conditionalFormatting sqref="D35:G35">
    <cfRule type="cellIs" dxfId="21839" priority="61" stopIfTrue="1" operator="equal">
      <formula>0</formula>
    </cfRule>
  </conditionalFormatting>
  <conditionalFormatting sqref="D35:G35">
    <cfRule type="expression" dxfId="21838" priority="60" stopIfTrue="1">
      <formula>$IT36&lt;$IS$2</formula>
    </cfRule>
  </conditionalFormatting>
  <conditionalFormatting sqref="D35:G35">
    <cfRule type="cellIs" dxfId="21837" priority="59" stopIfTrue="1" operator="equal">
      <formula>0</formula>
    </cfRule>
  </conditionalFormatting>
  <conditionalFormatting sqref="D35:G35">
    <cfRule type="expression" dxfId="21836" priority="58" stopIfTrue="1">
      <formula>$IT36&lt;$IS$2</formula>
    </cfRule>
  </conditionalFormatting>
  <conditionalFormatting sqref="D35:G35">
    <cfRule type="cellIs" dxfId="21835" priority="57" stopIfTrue="1" operator="equal">
      <formula>0</formula>
    </cfRule>
  </conditionalFormatting>
  <conditionalFormatting sqref="D35:G35">
    <cfRule type="expression" dxfId="21834" priority="56" stopIfTrue="1">
      <formula>$IT36&lt;$IS$2</formula>
    </cfRule>
  </conditionalFormatting>
  <conditionalFormatting sqref="D35:G35">
    <cfRule type="cellIs" dxfId="21833" priority="55" operator="equal">
      <formula>0</formula>
    </cfRule>
  </conditionalFormatting>
  <conditionalFormatting sqref="D35:G35">
    <cfRule type="cellIs" dxfId="21832" priority="54" stopIfTrue="1" operator="equal">
      <formula>0</formula>
    </cfRule>
  </conditionalFormatting>
  <conditionalFormatting sqref="D35:G35">
    <cfRule type="expression" dxfId="21831" priority="53" stopIfTrue="1">
      <formula>$IT36&lt;$IS$2</formula>
    </cfRule>
  </conditionalFormatting>
  <conditionalFormatting sqref="D35:G35">
    <cfRule type="cellIs" dxfId="21830" priority="52" stopIfTrue="1" operator="equal">
      <formula>0</formula>
    </cfRule>
  </conditionalFormatting>
  <conditionalFormatting sqref="D35:G35">
    <cfRule type="expression" dxfId="21829" priority="51" stopIfTrue="1">
      <formula>$IT36&lt;$IS$2</formula>
    </cfRule>
  </conditionalFormatting>
  <conditionalFormatting sqref="D35:G35">
    <cfRule type="cellIs" dxfId="21828" priority="50" stopIfTrue="1" operator="equal">
      <formula>0</formula>
    </cfRule>
  </conditionalFormatting>
  <conditionalFormatting sqref="D35:G35">
    <cfRule type="expression" dxfId="21827" priority="49" stopIfTrue="1">
      <formula>$IT36&lt;$IS$2</formula>
    </cfRule>
  </conditionalFormatting>
  <conditionalFormatting sqref="D35:G35">
    <cfRule type="cellIs" dxfId="21826" priority="48" stopIfTrue="1" operator="equal">
      <formula>0</formula>
    </cfRule>
  </conditionalFormatting>
  <conditionalFormatting sqref="D35:G35">
    <cfRule type="expression" dxfId="21825" priority="47" stopIfTrue="1">
      <formula>$IT36&lt;$IS$2</formula>
    </cfRule>
  </conditionalFormatting>
  <conditionalFormatting sqref="D35:G35">
    <cfRule type="cellIs" dxfId="21824" priority="46" stopIfTrue="1" operator="equal">
      <formula>0</formula>
    </cfRule>
  </conditionalFormatting>
  <conditionalFormatting sqref="D35:G35">
    <cfRule type="expression" dxfId="21823" priority="45" stopIfTrue="1">
      <formula>$IT36&lt;$IS$2</formula>
    </cfRule>
  </conditionalFormatting>
  <conditionalFormatting sqref="D35:G35">
    <cfRule type="cellIs" dxfId="21822" priority="44" stopIfTrue="1" operator="equal">
      <formula>0</formula>
    </cfRule>
  </conditionalFormatting>
  <conditionalFormatting sqref="D35:G35">
    <cfRule type="expression" dxfId="21821" priority="43" stopIfTrue="1">
      <formula>$IT36&lt;$IS$2</formula>
    </cfRule>
  </conditionalFormatting>
  <conditionalFormatting sqref="D35:G35">
    <cfRule type="cellIs" dxfId="21820" priority="42" stopIfTrue="1" operator="equal">
      <formula>0</formula>
    </cfRule>
  </conditionalFormatting>
  <conditionalFormatting sqref="D35:G35">
    <cfRule type="expression" dxfId="21819" priority="41" stopIfTrue="1">
      <formula>$IT36&lt;$IS$2</formula>
    </cfRule>
  </conditionalFormatting>
  <conditionalFormatting sqref="D35">
    <cfRule type="cellIs" dxfId="21818" priority="40" operator="equal">
      <formula>0</formula>
    </cfRule>
  </conditionalFormatting>
  <conditionalFormatting sqref="D35">
    <cfRule type="cellIs" dxfId="21817" priority="39" stopIfTrue="1" operator="equal">
      <formula>0</formula>
    </cfRule>
  </conditionalFormatting>
  <conditionalFormatting sqref="D35">
    <cfRule type="expression" dxfId="21816" priority="38" stopIfTrue="1">
      <formula>$IT36&lt;$IS$2</formula>
    </cfRule>
  </conditionalFormatting>
  <conditionalFormatting sqref="D35">
    <cfRule type="cellIs" dxfId="21815" priority="37" stopIfTrue="1" operator="equal">
      <formula>0</formula>
    </cfRule>
  </conditionalFormatting>
  <conditionalFormatting sqref="D35">
    <cfRule type="expression" dxfId="21814" priority="36" stopIfTrue="1">
      <formula>$IT36&lt;$IS$2</formula>
    </cfRule>
  </conditionalFormatting>
  <conditionalFormatting sqref="D35">
    <cfRule type="cellIs" dxfId="21813" priority="35" stopIfTrue="1" operator="equal">
      <formula>0</formula>
    </cfRule>
  </conditionalFormatting>
  <conditionalFormatting sqref="D35">
    <cfRule type="expression" dxfId="21812" priority="34" stopIfTrue="1">
      <formula>$IT36&lt;$IS$2</formula>
    </cfRule>
  </conditionalFormatting>
  <conditionalFormatting sqref="D35">
    <cfRule type="cellIs" dxfId="21811" priority="33" stopIfTrue="1" operator="equal">
      <formula>0</formula>
    </cfRule>
  </conditionalFormatting>
  <conditionalFormatting sqref="D35">
    <cfRule type="expression" dxfId="21810" priority="32" stopIfTrue="1">
      <formula>$IT36&lt;$IS$2</formula>
    </cfRule>
  </conditionalFormatting>
  <conditionalFormatting sqref="D35">
    <cfRule type="cellIs" dxfId="21809" priority="31" stopIfTrue="1" operator="equal">
      <formula>0</formula>
    </cfRule>
  </conditionalFormatting>
  <conditionalFormatting sqref="D35">
    <cfRule type="expression" dxfId="21808" priority="30" stopIfTrue="1">
      <formula>$IT36&lt;$IS$2</formula>
    </cfRule>
  </conditionalFormatting>
  <conditionalFormatting sqref="D35">
    <cfRule type="cellIs" dxfId="21807" priority="29" operator="equal">
      <formula>0</formula>
    </cfRule>
  </conditionalFormatting>
  <conditionalFormatting sqref="D35">
    <cfRule type="cellIs" dxfId="21806" priority="28" stopIfTrue="1" operator="equal">
      <formula>0</formula>
    </cfRule>
  </conditionalFormatting>
  <conditionalFormatting sqref="D35">
    <cfRule type="expression" dxfId="21805" priority="27" stopIfTrue="1">
      <formula>$IT36&lt;$IS$2</formula>
    </cfRule>
  </conditionalFormatting>
  <conditionalFormatting sqref="D35">
    <cfRule type="cellIs" dxfId="21804" priority="26" stopIfTrue="1" operator="equal">
      <formula>0</formula>
    </cfRule>
  </conditionalFormatting>
  <conditionalFormatting sqref="D35">
    <cfRule type="expression" dxfId="21803" priority="25" stopIfTrue="1">
      <formula>$IT36&lt;$IS$2</formula>
    </cfRule>
  </conditionalFormatting>
  <conditionalFormatting sqref="D35">
    <cfRule type="cellIs" dxfId="21802" priority="24" stopIfTrue="1" operator="equal">
      <formula>0</formula>
    </cfRule>
  </conditionalFormatting>
  <conditionalFormatting sqref="D35">
    <cfRule type="expression" dxfId="21801" priority="23" stopIfTrue="1">
      <formula>$IT36&lt;$IS$2</formula>
    </cfRule>
  </conditionalFormatting>
  <conditionalFormatting sqref="D35">
    <cfRule type="cellIs" dxfId="21800" priority="22" stopIfTrue="1" operator="equal">
      <formula>0</formula>
    </cfRule>
  </conditionalFormatting>
  <conditionalFormatting sqref="D35">
    <cfRule type="expression" dxfId="21799" priority="21" stopIfTrue="1">
      <formula>$IT36&lt;$IS$2</formula>
    </cfRule>
  </conditionalFormatting>
  <conditionalFormatting sqref="D35">
    <cfRule type="cellIs" dxfId="21798" priority="20" stopIfTrue="1" operator="equal">
      <formula>0</formula>
    </cfRule>
  </conditionalFormatting>
  <conditionalFormatting sqref="D35">
    <cfRule type="expression" dxfId="21797" priority="19" stopIfTrue="1">
      <formula>$IT36&lt;$IS$2</formula>
    </cfRule>
  </conditionalFormatting>
  <conditionalFormatting sqref="D35">
    <cfRule type="cellIs" dxfId="21796" priority="18" stopIfTrue="1" operator="equal">
      <formula>0</formula>
    </cfRule>
  </conditionalFormatting>
  <conditionalFormatting sqref="D35">
    <cfRule type="expression" dxfId="21795" priority="17" stopIfTrue="1">
      <formula>$IT36&lt;$IS$2</formula>
    </cfRule>
  </conditionalFormatting>
  <conditionalFormatting sqref="D35">
    <cfRule type="cellIs" dxfId="21794" priority="16" stopIfTrue="1" operator="equal">
      <formula>0</formula>
    </cfRule>
  </conditionalFormatting>
  <conditionalFormatting sqref="D35">
    <cfRule type="expression" dxfId="21793" priority="15" stopIfTrue="1">
      <formula>$IT36&lt;$IS$2</formula>
    </cfRule>
  </conditionalFormatting>
  <conditionalFormatting sqref="D35:G35">
    <cfRule type="cellIs" dxfId="21792" priority="14" stopIfTrue="1" operator="equal">
      <formula>0</formula>
    </cfRule>
  </conditionalFormatting>
  <conditionalFormatting sqref="D35:G35">
    <cfRule type="expression" dxfId="21791" priority="13" stopIfTrue="1">
      <formula>$IT36&lt;$IS$2</formula>
    </cfRule>
  </conditionalFormatting>
  <conditionalFormatting sqref="D35:G35">
    <cfRule type="cellIs" dxfId="21790" priority="12" stopIfTrue="1" operator="equal">
      <formula>0</formula>
    </cfRule>
  </conditionalFormatting>
  <conditionalFormatting sqref="D35:G35">
    <cfRule type="expression" dxfId="21789" priority="11" stopIfTrue="1">
      <formula>$IT36&lt;$IS$2</formula>
    </cfRule>
  </conditionalFormatting>
  <conditionalFormatting sqref="D35:G35">
    <cfRule type="cellIs" dxfId="21788" priority="10" stopIfTrue="1" operator="equal">
      <formula>0</formula>
    </cfRule>
  </conditionalFormatting>
  <conditionalFormatting sqref="D35:G35">
    <cfRule type="expression" dxfId="21787" priority="9" stopIfTrue="1">
      <formula>$IT36&lt;$IS$2</formula>
    </cfRule>
  </conditionalFormatting>
  <conditionalFormatting sqref="D35:G35">
    <cfRule type="cellIs" dxfId="21786" priority="8" stopIfTrue="1" operator="equal">
      <formula>0</formula>
    </cfRule>
  </conditionalFormatting>
  <conditionalFormatting sqref="D35:G35">
    <cfRule type="expression" dxfId="21785" priority="7" stopIfTrue="1">
      <formula>$IT36&lt;$IS$2</formula>
    </cfRule>
  </conditionalFormatting>
  <conditionalFormatting sqref="D35:G35">
    <cfRule type="cellIs" dxfId="21784" priority="6" stopIfTrue="1" operator="equal">
      <formula>0</formula>
    </cfRule>
  </conditionalFormatting>
  <conditionalFormatting sqref="D35:G35">
    <cfRule type="expression" dxfId="21783" priority="5" stopIfTrue="1">
      <formula>$IT36&lt;$IS$2</formula>
    </cfRule>
  </conditionalFormatting>
  <conditionalFormatting sqref="D35:G35">
    <cfRule type="cellIs" dxfId="21782" priority="4" stopIfTrue="1" operator="equal">
      <formula>0</formula>
    </cfRule>
  </conditionalFormatting>
  <conditionalFormatting sqref="D35:G35">
    <cfRule type="expression" dxfId="21781" priority="3" stopIfTrue="1">
      <formula>$IT36&lt;$IS$2</formula>
    </cfRule>
  </conditionalFormatting>
  <conditionalFormatting sqref="D35:G35">
    <cfRule type="cellIs" dxfId="21780" priority="2" stopIfTrue="1" operator="equal">
      <formula>0</formula>
    </cfRule>
  </conditionalFormatting>
  <conditionalFormatting sqref="D35:G35">
    <cfRule type="expression" dxfId="21779" priority="1" stopIfTrue="1">
      <formula>$IT36&lt;$IS$2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FF"/>
  </sheetPr>
  <dimension ref="A1:IB299"/>
  <sheetViews>
    <sheetView topLeftCell="A2" zoomScale="80" zoomScaleNormal="80" workbookViewId="0">
      <pane xSplit="11" ySplit="6" topLeftCell="L11" activePane="bottomRight" state="frozen"/>
      <selection activeCell="A2" sqref="A2"/>
      <selection pane="topRight" activeCell="L2" sqref="L2"/>
      <selection pane="bottomLeft" activeCell="A8" sqref="A8"/>
      <selection pane="bottomRight" activeCell="U30" sqref="U30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5" width="7.7109375" style="3" customWidth="1"/>
    <col min="6" max="6" width="8.7109375" style="3" customWidth="1"/>
    <col min="7" max="7" width="10.5703125" style="3" customWidth="1"/>
    <col min="8" max="8" width="15.140625" style="3" hidden="1" customWidth="1"/>
    <col min="9" max="9" width="15.140625" style="3" customWidth="1"/>
    <col min="10" max="10" width="0.140625" style="3" customWidth="1"/>
    <col min="11" max="18" width="9.140625" style="3" hidden="1" customWidth="1"/>
    <col min="19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147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149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75</v>
      </c>
      <c r="B6" s="159"/>
      <c r="C6" s="40"/>
      <c r="D6" s="43" t="str">
        <f>х!A10</f>
        <v>10.01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88" t="s">
        <v>68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7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30.75" customHeight="1" x14ac:dyDescent="0.25">
      <c r="A13" s="103" t="s">
        <v>354</v>
      </c>
      <c r="B13" s="104" t="s">
        <v>319</v>
      </c>
      <c r="C13" s="105" t="s">
        <v>355</v>
      </c>
      <c r="D13" s="106">
        <v>15.79</v>
      </c>
      <c r="E13" s="106">
        <v>30.45</v>
      </c>
      <c r="F13" s="106">
        <v>2.72</v>
      </c>
      <c r="G13" s="106">
        <v>350</v>
      </c>
      <c r="H13" s="107">
        <v>4.95</v>
      </c>
      <c r="I13" s="150">
        <v>22</v>
      </c>
      <c r="J13" s="11"/>
      <c r="K13" s="37" t="str">
        <f t="shared" ref="K13:K57" si="1">A13</f>
        <v xml:space="preserve">Омлет натуральный </v>
      </c>
      <c r="M13" s="24">
        <f t="shared" ref="M13:M17" si="2">D13</f>
        <v>15.79</v>
      </c>
      <c r="N13" s="24">
        <f t="shared" si="0"/>
        <v>30.45</v>
      </c>
      <c r="O13" s="24">
        <f t="shared" si="0"/>
        <v>2.72</v>
      </c>
      <c r="P13" s="24">
        <f t="shared" si="0"/>
        <v>350</v>
      </c>
      <c r="IA13" s="12"/>
      <c r="IB13" s="6">
        <f>[1]основа!AM9</f>
        <v>42551</v>
      </c>
    </row>
    <row r="14" spans="1:236" ht="15" customHeight="1" x14ac:dyDescent="0.25">
      <c r="A14" s="103" t="s">
        <v>186</v>
      </c>
      <c r="B14" s="104" t="s">
        <v>197</v>
      </c>
      <c r="C14" s="105" t="s">
        <v>205</v>
      </c>
      <c r="D14" s="106">
        <v>3.6</v>
      </c>
      <c r="E14" s="106">
        <v>3.3</v>
      </c>
      <c r="F14" s="106">
        <v>13.7</v>
      </c>
      <c r="G14" s="106">
        <v>98</v>
      </c>
      <c r="H14" s="107">
        <v>3.3620000000000001</v>
      </c>
      <c r="I14" s="150">
        <v>9</v>
      </c>
      <c r="J14" s="11"/>
      <c r="K14" s="37" t="str">
        <f t="shared" si="1"/>
        <v>Какао с молоком</v>
      </c>
      <c r="M14" s="24">
        <f t="shared" si="2"/>
        <v>3.6</v>
      </c>
      <c r="N14" s="24">
        <f t="shared" si="0"/>
        <v>3.3</v>
      </c>
      <c r="O14" s="24">
        <f t="shared" si="0"/>
        <v>13.7</v>
      </c>
      <c r="P14" s="24">
        <f t="shared" si="0"/>
        <v>98</v>
      </c>
      <c r="IA14" s="12"/>
      <c r="IB14" s="6">
        <f>[1]основа!AM11</f>
        <v>42551</v>
      </c>
    </row>
    <row r="15" spans="1:236" ht="15" customHeight="1" x14ac:dyDescent="0.25">
      <c r="A15" s="103" t="s">
        <v>360</v>
      </c>
      <c r="B15" s="104" t="s">
        <v>226</v>
      </c>
      <c r="C15" s="105">
        <v>0</v>
      </c>
      <c r="D15" s="106">
        <v>3.5</v>
      </c>
      <c r="E15" s="106">
        <v>1.5</v>
      </c>
      <c r="F15" s="106">
        <v>24.9</v>
      </c>
      <c r="G15" s="106">
        <v>131</v>
      </c>
      <c r="H15" s="107">
        <v>1.1000000000000001</v>
      </c>
      <c r="I15" s="150">
        <v>1.5</v>
      </c>
      <c r="J15" s="11"/>
      <c r="K15" s="37" t="str">
        <f t="shared" si="1"/>
        <v xml:space="preserve">Хлеб пшеничный </v>
      </c>
      <c r="M15" s="24">
        <f t="shared" si="2"/>
        <v>3.5</v>
      </c>
      <c r="N15" s="24">
        <f t="shared" si="0"/>
        <v>1.5</v>
      </c>
      <c r="O15" s="24">
        <f t="shared" si="0"/>
        <v>24.9</v>
      </c>
      <c r="P15" s="24">
        <f t="shared" si="0"/>
        <v>131</v>
      </c>
      <c r="IA15" s="12"/>
      <c r="IB15" s="6">
        <f>[1]основа!AM12</f>
        <v>42551</v>
      </c>
    </row>
    <row r="16" spans="1:236" ht="15" hidden="1" customHeight="1" x14ac:dyDescent="0.25">
      <c r="A16" s="103">
        <v>0</v>
      </c>
      <c r="B16" s="104">
        <v>0</v>
      </c>
      <c r="C16" s="105">
        <v>0</v>
      </c>
      <c r="D16" s="106">
        <v>0</v>
      </c>
      <c r="E16" s="106">
        <v>0</v>
      </c>
      <c r="F16" s="106">
        <v>0</v>
      </c>
      <c r="G16" s="106">
        <v>0</v>
      </c>
      <c r="H16" s="107">
        <v>0</v>
      </c>
      <c r="I16" s="25">
        <f t="shared" ref="I16:I17" si="3">H16</f>
        <v>0</v>
      </c>
      <c r="J16" s="11"/>
      <c r="K16" s="37">
        <f t="shared" si="1"/>
        <v>0</v>
      </c>
      <c r="M16" s="24">
        <f t="shared" si="2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R16" s="39"/>
      <c r="IA16" s="12"/>
      <c r="IB16" s="6">
        <f>[1]основа!AM13</f>
        <v>42551</v>
      </c>
    </row>
    <row r="17" spans="1:236" ht="15" hidden="1" customHeight="1" x14ac:dyDescent="0.25">
      <c r="A17" s="103">
        <v>0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25">
        <f t="shared" si="3"/>
        <v>0</v>
      </c>
      <c r="J17" s="11"/>
      <c r="K17" s="37">
        <f t="shared" si="1"/>
        <v>0</v>
      </c>
      <c r="M17" s="24">
        <f t="shared" si="2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[1]основа!AM14</f>
        <v>42551</v>
      </c>
    </row>
    <row r="18" spans="1:236" ht="17.25" customHeight="1" x14ac:dyDescent="0.2">
      <c r="A18" s="108" t="s">
        <v>11</v>
      </c>
      <c r="B18" s="109"/>
      <c r="C18" s="110"/>
      <c r="D18" s="111">
        <f>SUBTOTAL(9,D12:D17)</f>
        <v>22.89</v>
      </c>
      <c r="E18" s="111">
        <f t="shared" ref="E18:G18" si="4">SUBTOTAL(9,E12:E17)</f>
        <v>35.25</v>
      </c>
      <c r="F18" s="111">
        <f t="shared" si="4"/>
        <v>41.319999999999993</v>
      </c>
      <c r="G18" s="111">
        <f t="shared" si="4"/>
        <v>579</v>
      </c>
      <c r="H18" s="112">
        <v>19.431000000000001</v>
      </c>
      <c r="I18" s="151">
        <v>32.5</v>
      </c>
      <c r="J18" s="11"/>
      <c r="K18" s="38">
        <f>х!E12</f>
        <v>1</v>
      </c>
      <c r="M18" s="28">
        <f>SUM(M12:M17)</f>
        <v>22.89</v>
      </c>
      <c r="N18" s="28">
        <f t="shared" ref="N18:P18" si="5">SUM(N12:N17)</f>
        <v>35.25</v>
      </c>
      <c r="O18" s="28">
        <f t="shared" si="5"/>
        <v>41.319999999999993</v>
      </c>
      <c r="P18" s="28">
        <f t="shared" si="5"/>
        <v>579</v>
      </c>
      <c r="IA18" s="12"/>
      <c r="IB18" s="6">
        <f>[1]основа!AM15</f>
        <v>42551</v>
      </c>
    </row>
    <row r="19" spans="1:236" ht="15" customHeight="1" x14ac:dyDescent="0.2">
      <c r="A19" s="108"/>
      <c r="B19" s="109"/>
      <c r="C19" s="110"/>
      <c r="D19" s="111"/>
      <c r="E19" s="111"/>
      <c r="F19" s="111"/>
      <c r="G19" s="111"/>
      <c r="H19" s="112"/>
      <c r="I19" s="151"/>
      <c r="J19" s="11"/>
      <c r="K19" s="38">
        <f>х!E13</f>
        <v>1</v>
      </c>
      <c r="M19" s="28"/>
      <c r="N19" s="28"/>
      <c r="O19" s="28"/>
      <c r="P19" s="28"/>
      <c r="IA19" s="12"/>
      <c r="IB19" s="6">
        <f>[1]основа!AM16</f>
        <v>42551</v>
      </c>
    </row>
    <row r="20" spans="1:236" ht="15" hidden="1" customHeight="1" x14ac:dyDescent="0.2">
      <c r="A20" s="108" t="s">
        <v>12</v>
      </c>
      <c r="B20" s="109"/>
      <c r="C20" s="110"/>
      <c r="D20" s="111"/>
      <c r="E20" s="111"/>
      <c r="F20" s="111"/>
      <c r="G20" s="111"/>
      <c r="H20" s="112"/>
      <c r="I20" s="29"/>
      <c r="J20" s="11"/>
      <c r="K20" s="38">
        <f>х!E14</f>
        <v>0</v>
      </c>
      <c r="M20" s="28"/>
      <c r="N20" s="28"/>
      <c r="O20" s="28"/>
      <c r="P20" s="28"/>
      <c r="IA20" s="12"/>
      <c r="IB20" s="6">
        <f>[1]основа!AM17</f>
        <v>42551</v>
      </c>
    </row>
    <row r="21" spans="1:236" ht="15" hidden="1" customHeight="1" x14ac:dyDescent="0.25">
      <c r="A21" s="103">
        <v>0</v>
      </c>
      <c r="B21" s="104">
        <v>0</v>
      </c>
      <c r="C21" s="105">
        <v>0</v>
      </c>
      <c r="D21" s="106">
        <v>0</v>
      </c>
      <c r="E21" s="106">
        <v>0</v>
      </c>
      <c r="F21" s="106">
        <v>0</v>
      </c>
      <c r="G21" s="106">
        <v>0</v>
      </c>
      <c r="H21" s="107">
        <v>0</v>
      </c>
      <c r="I21" s="25">
        <f>H21</f>
        <v>0</v>
      </c>
      <c r="J21" s="11"/>
      <c r="K21" s="37">
        <f t="shared" si="1"/>
        <v>0</v>
      </c>
      <c r="M21" s="24">
        <f>D21</f>
        <v>0</v>
      </c>
      <c r="N21" s="24">
        <f t="shared" ref="N21:P23" si="6">E21</f>
        <v>0</v>
      </c>
      <c r="O21" s="24">
        <f t="shared" si="6"/>
        <v>0</v>
      </c>
      <c r="P21" s="24">
        <f t="shared" si="6"/>
        <v>0</v>
      </c>
      <c r="IA21" s="12"/>
      <c r="IB21" s="6">
        <f>[1]основа!AM18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 t="shared" ref="I22:I23" si="7">H22</f>
        <v>0</v>
      </c>
      <c r="J22" s="11"/>
      <c r="K22" s="37">
        <f t="shared" si="1"/>
        <v>0</v>
      </c>
      <c r="M22" s="24">
        <f t="shared" ref="M22:M23" si="8">D22</f>
        <v>0</v>
      </c>
      <c r="N22" s="24">
        <f t="shared" si="6"/>
        <v>0</v>
      </c>
      <c r="O22" s="24">
        <f t="shared" si="6"/>
        <v>0</v>
      </c>
      <c r="P22" s="24">
        <f t="shared" si="6"/>
        <v>0</v>
      </c>
      <c r="IA22" s="12"/>
      <c r="IB22" s="6">
        <f>[1]основа!AM19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si="7"/>
        <v>0</v>
      </c>
      <c r="J23" s="11"/>
      <c r="K23" s="37">
        <f t="shared" si="1"/>
        <v>0</v>
      </c>
      <c r="M23" s="24">
        <f t="shared" si="8"/>
        <v>0</v>
      </c>
      <c r="N23" s="24">
        <f t="shared" si="6"/>
        <v>0</v>
      </c>
      <c r="O23" s="24">
        <f t="shared" si="6"/>
        <v>0</v>
      </c>
      <c r="P23" s="24">
        <f t="shared" si="6"/>
        <v>0</v>
      </c>
      <c r="IA23" s="12"/>
      <c r="IB23" s="6">
        <f>[1]основа!AM20</f>
        <v>42551</v>
      </c>
    </row>
    <row r="24" spans="1:236" ht="15" hidden="1" customHeight="1" x14ac:dyDescent="0.2">
      <c r="A24" s="108" t="s">
        <v>13</v>
      </c>
      <c r="B24" s="109"/>
      <c r="C24" s="110"/>
      <c r="D24" s="111">
        <v>0</v>
      </c>
      <c r="E24" s="111">
        <v>0</v>
      </c>
      <c r="F24" s="111">
        <v>0</v>
      </c>
      <c r="G24" s="111">
        <v>0</v>
      </c>
      <c r="H24" s="112">
        <v>0</v>
      </c>
      <c r="I24" s="29">
        <f>I23+I22+I21</f>
        <v>0</v>
      </c>
      <c r="J24" s="11"/>
      <c r="K24" s="38">
        <f>х!E18</f>
        <v>0</v>
      </c>
      <c r="M24" s="28">
        <f>SUM(M21:M23)</f>
        <v>0</v>
      </c>
      <c r="N24" s="28">
        <f t="shared" ref="N24:P24" si="9">SUM(N21:N23)</f>
        <v>0</v>
      </c>
      <c r="O24" s="28">
        <f t="shared" si="9"/>
        <v>0</v>
      </c>
      <c r="P24" s="28">
        <f t="shared" si="9"/>
        <v>0</v>
      </c>
      <c r="IA24" s="12"/>
      <c r="IB24" s="6">
        <f>[1]основа!AM21</f>
        <v>42551</v>
      </c>
    </row>
    <row r="25" spans="1:236" ht="15" hidden="1" customHeight="1" x14ac:dyDescent="0.2">
      <c r="A25" s="108"/>
      <c r="B25" s="109"/>
      <c r="C25" s="110"/>
      <c r="D25" s="111"/>
      <c r="E25" s="111"/>
      <c r="F25" s="111"/>
      <c r="G25" s="111"/>
      <c r="H25" s="112"/>
      <c r="I25" s="29"/>
      <c r="J25" s="11"/>
      <c r="K25" s="38">
        <f>х!E19</f>
        <v>0</v>
      </c>
      <c r="M25" s="28"/>
      <c r="N25" s="28"/>
      <c r="O25" s="28"/>
      <c r="P25" s="28"/>
      <c r="IA25" s="12"/>
      <c r="IB25" s="6">
        <f>[1]основа!AM22</f>
        <v>42551</v>
      </c>
    </row>
    <row r="26" spans="1:236" ht="15" customHeight="1" x14ac:dyDescent="0.2">
      <c r="A26" s="108" t="s">
        <v>14</v>
      </c>
      <c r="B26" s="109"/>
      <c r="C26" s="110"/>
      <c r="D26" s="113"/>
      <c r="E26" s="113"/>
      <c r="F26" s="113"/>
      <c r="G26" s="113"/>
      <c r="H26" s="114"/>
      <c r="I26" s="152"/>
      <c r="J26" s="11"/>
      <c r="K26" s="38">
        <f>х!E20</f>
        <v>1</v>
      </c>
      <c r="M26" s="30"/>
      <c r="N26" s="30"/>
      <c r="O26" s="30"/>
      <c r="P26" s="30"/>
      <c r="IA26" s="12"/>
      <c r="IB26" s="6">
        <f>[1]основа!AM23</f>
        <v>42551</v>
      </c>
    </row>
    <row r="27" spans="1:236" ht="15" hidden="1" customHeight="1" x14ac:dyDescent="0.25">
      <c r="A27" s="103">
        <v>0</v>
      </c>
      <c r="B27" s="104">
        <v>0</v>
      </c>
      <c r="C27" s="105">
        <v>0</v>
      </c>
      <c r="D27" s="106">
        <v>0</v>
      </c>
      <c r="E27" s="106">
        <v>0</v>
      </c>
      <c r="F27" s="106">
        <v>0</v>
      </c>
      <c r="G27" s="106">
        <v>0</v>
      </c>
      <c r="H27" s="107">
        <v>0</v>
      </c>
      <c r="I27" s="25">
        <f>H27</f>
        <v>0</v>
      </c>
      <c r="J27" s="11"/>
      <c r="K27" s="37">
        <f t="shared" si="1"/>
        <v>0</v>
      </c>
      <c r="M27" s="24">
        <f>D27</f>
        <v>0</v>
      </c>
      <c r="N27" s="24">
        <f t="shared" ref="N27:P33" si="10">E27</f>
        <v>0</v>
      </c>
      <c r="O27" s="24">
        <f t="shared" si="10"/>
        <v>0</v>
      </c>
      <c r="P27" s="24">
        <f t="shared" si="10"/>
        <v>0</v>
      </c>
      <c r="IA27" s="12"/>
      <c r="IB27" s="6">
        <f>[1]основа!AM24</f>
        <v>42551</v>
      </c>
    </row>
    <row r="28" spans="1:236" ht="35.25" customHeight="1" x14ac:dyDescent="0.25">
      <c r="A28" s="145" t="s">
        <v>349</v>
      </c>
      <c r="B28" s="141" t="s">
        <v>211</v>
      </c>
      <c r="C28" s="142" t="s">
        <v>212</v>
      </c>
      <c r="D28" s="143">
        <v>12.44</v>
      </c>
      <c r="E28" s="143">
        <v>9.32</v>
      </c>
      <c r="F28" s="143">
        <v>31.32</v>
      </c>
      <c r="G28" s="143">
        <v>262.8</v>
      </c>
      <c r="H28" s="144">
        <v>7.4567702127659574</v>
      </c>
      <c r="I28" s="150">
        <v>27</v>
      </c>
      <c r="J28" s="11"/>
      <c r="K28" s="37" t="str">
        <f t="shared" si="1"/>
        <v>Суп картофельный с  бобовыми (на м/б)</v>
      </c>
      <c r="M28" s="24">
        <f t="shared" ref="M28:M33" si="11">D28</f>
        <v>12.44</v>
      </c>
      <c r="N28" s="24">
        <f t="shared" si="10"/>
        <v>9.32</v>
      </c>
      <c r="O28" s="24">
        <f t="shared" si="10"/>
        <v>31.32</v>
      </c>
      <c r="P28" s="24">
        <f t="shared" si="10"/>
        <v>262.8</v>
      </c>
      <c r="S28" s="119"/>
      <c r="IA28" s="12"/>
      <c r="IB28" s="6">
        <f>[1]основа!AM25</f>
        <v>42551</v>
      </c>
    </row>
    <row r="29" spans="1:236" ht="15" customHeight="1" x14ac:dyDescent="0.25">
      <c r="A29" s="103" t="s">
        <v>298</v>
      </c>
      <c r="B29" s="104">
        <v>80</v>
      </c>
      <c r="C29" s="105">
        <v>0</v>
      </c>
      <c r="D29" s="106">
        <v>3.8</v>
      </c>
      <c r="E29" s="106">
        <v>3.1</v>
      </c>
      <c r="F29" s="106">
        <v>28.2</v>
      </c>
      <c r="G29" s="106">
        <v>157</v>
      </c>
      <c r="H29" s="107">
        <v>7</v>
      </c>
      <c r="I29" s="150">
        <v>16</v>
      </c>
      <c r="J29" s="11"/>
      <c r="K29" s="37" t="str">
        <f t="shared" si="1"/>
        <v>Сдоба</v>
      </c>
      <c r="M29" s="24">
        <f t="shared" si="11"/>
        <v>3.8</v>
      </c>
      <c r="N29" s="24">
        <f t="shared" si="10"/>
        <v>3.1</v>
      </c>
      <c r="O29" s="24">
        <f t="shared" si="10"/>
        <v>28.2</v>
      </c>
      <c r="P29" s="24">
        <f t="shared" si="10"/>
        <v>157</v>
      </c>
      <c r="R29" s="3" t="s">
        <v>277</v>
      </c>
      <c r="IA29" s="12"/>
      <c r="IB29" s="6">
        <f>[1]основа!AM26</f>
        <v>42551</v>
      </c>
    </row>
    <row r="30" spans="1:236" ht="15" customHeight="1" x14ac:dyDescent="0.25">
      <c r="A30" s="103" t="s">
        <v>247</v>
      </c>
      <c r="B30" s="104" t="s">
        <v>248</v>
      </c>
      <c r="C30" s="105" t="s">
        <v>384</v>
      </c>
      <c r="D30" s="106">
        <v>0.2</v>
      </c>
      <c r="E30" s="106">
        <v>0</v>
      </c>
      <c r="F30" s="106">
        <v>15</v>
      </c>
      <c r="G30" s="106">
        <v>58</v>
      </c>
      <c r="H30" s="107">
        <v>4.76</v>
      </c>
      <c r="I30" s="150">
        <v>4.5</v>
      </c>
      <c r="J30" s="11"/>
      <c r="K30" s="37" t="str">
        <f t="shared" si="1"/>
        <v>Чай с сахаром и лимоном</v>
      </c>
      <c r="M30" s="24">
        <f t="shared" si="11"/>
        <v>0.2</v>
      </c>
      <c r="N30" s="24">
        <f t="shared" si="10"/>
        <v>0</v>
      </c>
      <c r="O30" s="24">
        <f t="shared" si="10"/>
        <v>15</v>
      </c>
      <c r="P30" s="24">
        <f t="shared" si="10"/>
        <v>58</v>
      </c>
      <c r="R30" s="3" t="s">
        <v>278</v>
      </c>
      <c r="IA30" s="12"/>
      <c r="IB30" s="6">
        <f>[1]основа!AM28</f>
        <v>42551</v>
      </c>
    </row>
    <row r="31" spans="1:236" ht="15" customHeight="1" x14ac:dyDescent="0.25">
      <c r="A31" s="103" t="s">
        <v>74</v>
      </c>
      <c r="B31" s="104" t="s">
        <v>198</v>
      </c>
      <c r="C31" s="105">
        <v>0</v>
      </c>
      <c r="D31" s="106">
        <v>3.5</v>
      </c>
      <c r="E31" s="106">
        <v>1.5</v>
      </c>
      <c r="F31" s="106">
        <v>24.9</v>
      </c>
      <c r="G31" s="106">
        <v>131</v>
      </c>
      <c r="H31" s="107">
        <v>2.2000000000000002</v>
      </c>
      <c r="I31" s="150">
        <v>3</v>
      </c>
      <c r="J31" s="11"/>
      <c r="K31" s="37" t="str">
        <f t="shared" si="1"/>
        <v>Хлеб пшеничный</v>
      </c>
      <c r="M31" s="24">
        <f t="shared" si="11"/>
        <v>3.5</v>
      </c>
      <c r="N31" s="24">
        <f t="shared" si="10"/>
        <v>1.5</v>
      </c>
      <c r="O31" s="24">
        <f t="shared" si="10"/>
        <v>24.9</v>
      </c>
      <c r="P31" s="24">
        <f t="shared" si="10"/>
        <v>131</v>
      </c>
      <c r="IA31" s="12"/>
      <c r="IB31" s="6">
        <f>[1]основа!AM29</f>
        <v>42551</v>
      </c>
    </row>
    <row r="32" spans="1:236" ht="15" hidden="1" customHeight="1" x14ac:dyDescent="0.25">
      <c r="A32" s="103">
        <v>0</v>
      </c>
      <c r="B32" s="104">
        <v>0</v>
      </c>
      <c r="C32" s="105">
        <v>0</v>
      </c>
      <c r="D32" s="106">
        <v>0</v>
      </c>
      <c r="E32" s="106">
        <v>0</v>
      </c>
      <c r="F32" s="106">
        <v>0</v>
      </c>
      <c r="G32" s="106">
        <v>0</v>
      </c>
      <c r="H32" s="107">
        <v>0</v>
      </c>
      <c r="I32" s="25">
        <f t="shared" ref="I32:I33" si="12">H32</f>
        <v>0</v>
      </c>
      <c r="J32" s="11"/>
      <c r="K32" s="37">
        <f t="shared" si="1"/>
        <v>0</v>
      </c>
      <c r="M32" s="24">
        <f t="shared" si="11"/>
        <v>0</v>
      </c>
      <c r="N32" s="24">
        <f t="shared" si="10"/>
        <v>0</v>
      </c>
      <c r="O32" s="24">
        <f t="shared" si="10"/>
        <v>0</v>
      </c>
      <c r="P32" s="24">
        <f t="shared" si="10"/>
        <v>0</v>
      </c>
      <c r="IA32" s="12"/>
      <c r="IB32" s="6">
        <f>[1]основа!AM30</f>
        <v>42551</v>
      </c>
    </row>
    <row r="33" spans="1:236" ht="15" hidden="1" customHeight="1" x14ac:dyDescent="0.25">
      <c r="A33" s="103">
        <v>0</v>
      </c>
      <c r="B33" s="104">
        <v>0</v>
      </c>
      <c r="C33" s="105">
        <v>0</v>
      </c>
      <c r="D33" s="106">
        <v>0</v>
      </c>
      <c r="E33" s="106">
        <v>0</v>
      </c>
      <c r="F33" s="106">
        <v>0</v>
      </c>
      <c r="G33" s="106">
        <v>0</v>
      </c>
      <c r="H33" s="107">
        <v>0</v>
      </c>
      <c r="I33" s="25">
        <f t="shared" si="12"/>
        <v>0</v>
      </c>
      <c r="J33" s="11"/>
      <c r="K33" s="37">
        <f t="shared" si="1"/>
        <v>0</v>
      </c>
      <c r="M33" s="24">
        <f t="shared" si="11"/>
        <v>0</v>
      </c>
      <c r="N33" s="24">
        <f t="shared" si="10"/>
        <v>0</v>
      </c>
      <c r="O33" s="24">
        <f t="shared" si="10"/>
        <v>0</v>
      </c>
      <c r="P33" s="24">
        <f t="shared" si="10"/>
        <v>0</v>
      </c>
      <c r="IA33" s="12"/>
      <c r="IB33" s="6">
        <f>[1]основа!AM31</f>
        <v>42551</v>
      </c>
    </row>
    <row r="34" spans="1:236" ht="18" customHeight="1" x14ac:dyDescent="0.2">
      <c r="A34" s="108" t="s">
        <v>15</v>
      </c>
      <c r="B34" s="109"/>
      <c r="C34" s="110"/>
      <c r="D34" s="111">
        <f>SUBTOTAL(9,D27:D33)</f>
        <v>19.939999999999998</v>
      </c>
      <c r="E34" s="111">
        <f t="shared" ref="E34:G34" si="13">SUBTOTAL(9,E27:E33)</f>
        <v>13.92</v>
      </c>
      <c r="F34" s="111">
        <f t="shared" si="13"/>
        <v>99.419999999999987</v>
      </c>
      <c r="G34" s="111">
        <f t="shared" si="13"/>
        <v>608.79999999999995</v>
      </c>
      <c r="H34" s="112">
        <v>27.228340000000003</v>
      </c>
      <c r="I34" s="155">
        <f>SUBTOTAL(9,I27:I33)</f>
        <v>50.5</v>
      </c>
      <c r="J34" s="11"/>
      <c r="K34" s="38">
        <f>х!E29</f>
        <v>1</v>
      </c>
      <c r="M34" s="28">
        <f>SUM(M27:M33)</f>
        <v>19.939999999999998</v>
      </c>
      <c r="N34" s="28">
        <f t="shared" ref="N34:P34" si="14">SUM(N27:N33)</f>
        <v>13.92</v>
      </c>
      <c r="O34" s="28">
        <f t="shared" si="14"/>
        <v>99.419999999999987</v>
      </c>
      <c r="P34" s="28">
        <f t="shared" si="14"/>
        <v>608.79999999999995</v>
      </c>
      <c r="IA34" s="12"/>
      <c r="IB34" s="6">
        <f>[1]основа!AM32</f>
        <v>42551</v>
      </c>
    </row>
    <row r="35" spans="1:236" ht="15" customHeight="1" x14ac:dyDescent="0.2">
      <c r="A35" s="108"/>
      <c r="B35" s="109"/>
      <c r="C35" s="110"/>
      <c r="D35" s="111"/>
      <c r="E35" s="111"/>
      <c r="F35" s="111"/>
      <c r="G35" s="111"/>
      <c r="H35" s="112"/>
      <c r="I35" s="155"/>
      <c r="J35" s="11"/>
      <c r="K35" s="38">
        <f>х!E30</f>
        <v>1</v>
      </c>
      <c r="M35" s="28"/>
      <c r="N35" s="28"/>
      <c r="O35" s="28"/>
      <c r="P35" s="28"/>
      <c r="IA35" s="12"/>
      <c r="IB35" s="6">
        <f>[1]основа!AM33</f>
        <v>42551</v>
      </c>
    </row>
    <row r="36" spans="1:236" ht="15" hidden="1" customHeight="1" x14ac:dyDescent="0.2">
      <c r="A36" s="108" t="s">
        <v>16</v>
      </c>
      <c r="B36" s="109"/>
      <c r="C36" s="110"/>
      <c r="D36" s="113"/>
      <c r="E36" s="113"/>
      <c r="F36" s="113"/>
      <c r="G36" s="113"/>
      <c r="H36" s="114"/>
      <c r="I36" s="31"/>
      <c r="J36" s="11"/>
      <c r="K36" s="38">
        <f>х!E31</f>
        <v>0</v>
      </c>
      <c r="M36" s="30"/>
      <c r="N36" s="30"/>
      <c r="O36" s="30"/>
      <c r="P36" s="30"/>
      <c r="IA36" s="12"/>
      <c r="IB36" s="6">
        <f>[1]основа!AM34</f>
        <v>42551</v>
      </c>
    </row>
    <row r="37" spans="1:236" ht="15" hidden="1" customHeight="1" x14ac:dyDescent="0.25">
      <c r="A37" s="103">
        <v>0</v>
      </c>
      <c r="B37" s="104">
        <v>0</v>
      </c>
      <c r="C37" s="105">
        <v>0</v>
      </c>
      <c r="D37" s="106">
        <v>0</v>
      </c>
      <c r="E37" s="106">
        <v>0</v>
      </c>
      <c r="F37" s="106">
        <v>0</v>
      </c>
      <c r="G37" s="106">
        <v>0</v>
      </c>
      <c r="H37" s="107">
        <v>0</v>
      </c>
      <c r="I37" s="25">
        <f>H37</f>
        <v>0</v>
      </c>
      <c r="J37" s="11"/>
      <c r="K37" s="37">
        <f t="shared" si="1"/>
        <v>0</v>
      </c>
      <c r="M37" s="24">
        <f>D37</f>
        <v>0</v>
      </c>
      <c r="N37" s="24">
        <f t="shared" ref="N37:P41" si="15">E37</f>
        <v>0</v>
      </c>
      <c r="O37" s="24">
        <f t="shared" si="15"/>
        <v>0</v>
      </c>
      <c r="P37" s="24">
        <f t="shared" si="15"/>
        <v>0</v>
      </c>
      <c r="IA37" s="12"/>
      <c r="IB37" s="6">
        <f>[1]основа!AM35</f>
        <v>42551</v>
      </c>
    </row>
    <row r="38" spans="1:236" ht="15" hidden="1" customHeight="1" x14ac:dyDescent="0.25">
      <c r="A38" s="103">
        <v>0</v>
      </c>
      <c r="B38" s="104">
        <v>0</v>
      </c>
      <c r="C38" s="105">
        <v>0</v>
      </c>
      <c r="D38" s="106">
        <v>0</v>
      </c>
      <c r="E38" s="106">
        <v>0</v>
      </c>
      <c r="F38" s="106">
        <v>0</v>
      </c>
      <c r="G38" s="106">
        <v>0</v>
      </c>
      <c r="H38" s="107">
        <v>0</v>
      </c>
      <c r="I38" s="25">
        <f t="shared" ref="I38:I41" si="16">H38</f>
        <v>0</v>
      </c>
      <c r="J38" s="11"/>
      <c r="K38" s="37">
        <f t="shared" si="1"/>
        <v>0</v>
      </c>
      <c r="M38" s="24">
        <f t="shared" ref="M38:M41" si="17">D38</f>
        <v>0</v>
      </c>
      <c r="N38" s="24">
        <f t="shared" si="15"/>
        <v>0</v>
      </c>
      <c r="O38" s="24">
        <f t="shared" si="15"/>
        <v>0</v>
      </c>
      <c r="P38" s="24">
        <f t="shared" si="15"/>
        <v>0</v>
      </c>
      <c r="IA38" s="12"/>
      <c r="IB38" s="6">
        <f>[1]основа!AM36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 t="shared" si="16"/>
        <v>0</v>
      </c>
      <c r="J39" s="11"/>
      <c r="K39" s="37">
        <f t="shared" si="1"/>
        <v>0</v>
      </c>
      <c r="M39" s="24">
        <f t="shared" si="17"/>
        <v>0</v>
      </c>
      <c r="N39" s="24">
        <f t="shared" si="15"/>
        <v>0</v>
      </c>
      <c r="O39" s="24">
        <f t="shared" si="15"/>
        <v>0</v>
      </c>
      <c r="P39" s="24">
        <f t="shared" si="15"/>
        <v>0</v>
      </c>
      <c r="IA39" s="12"/>
      <c r="IB39" s="6">
        <f>[1]основа!AM37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si="16"/>
        <v>0</v>
      </c>
      <c r="J40" s="11"/>
      <c r="K40" s="37">
        <f t="shared" si="1"/>
        <v>0</v>
      </c>
      <c r="M40" s="24">
        <f t="shared" si="17"/>
        <v>0</v>
      </c>
      <c r="N40" s="24">
        <f t="shared" si="15"/>
        <v>0</v>
      </c>
      <c r="O40" s="24">
        <f t="shared" si="15"/>
        <v>0</v>
      </c>
      <c r="P40" s="24">
        <f t="shared" si="15"/>
        <v>0</v>
      </c>
      <c r="IA40" s="12"/>
      <c r="IB40" s="6">
        <f>[1]основа!AM38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6"/>
        <v>0</v>
      </c>
      <c r="J41" s="11"/>
      <c r="K41" s="37">
        <f t="shared" si="1"/>
        <v>0</v>
      </c>
      <c r="M41" s="24">
        <f t="shared" si="17"/>
        <v>0</v>
      </c>
      <c r="N41" s="24">
        <f t="shared" si="15"/>
        <v>0</v>
      </c>
      <c r="O41" s="24">
        <f t="shared" si="15"/>
        <v>0</v>
      </c>
      <c r="P41" s="24">
        <f t="shared" si="15"/>
        <v>0</v>
      </c>
      <c r="IA41" s="12"/>
      <c r="IB41" s="6">
        <f>[1]основа!AM39</f>
        <v>42551</v>
      </c>
    </row>
    <row r="42" spans="1:236" ht="15" hidden="1" customHeight="1" x14ac:dyDescent="0.2">
      <c r="A42" s="108" t="s">
        <v>17</v>
      </c>
      <c r="B42" s="109"/>
      <c r="C42" s="110"/>
      <c r="D42" s="111">
        <v>0</v>
      </c>
      <c r="E42" s="111">
        <v>0</v>
      </c>
      <c r="F42" s="111">
        <v>0</v>
      </c>
      <c r="G42" s="111">
        <v>0</v>
      </c>
      <c r="H42" s="112">
        <v>0</v>
      </c>
      <c r="I42" s="29">
        <f>I41+I40+I39+I38+I37</f>
        <v>0</v>
      </c>
      <c r="J42" s="11"/>
      <c r="K42" s="38">
        <f>х!E37</f>
        <v>0</v>
      </c>
      <c r="M42" s="28">
        <f>SUM(M37:M41)</f>
        <v>0</v>
      </c>
      <c r="N42" s="28">
        <f t="shared" ref="N42:P42" si="18">SUM(N37:N41)</f>
        <v>0</v>
      </c>
      <c r="O42" s="28">
        <f t="shared" si="18"/>
        <v>0</v>
      </c>
      <c r="P42" s="28">
        <f t="shared" si="18"/>
        <v>0</v>
      </c>
      <c r="IA42" s="12"/>
      <c r="IB42" s="6">
        <f>[1]основа!AM40</f>
        <v>42551</v>
      </c>
    </row>
    <row r="43" spans="1:236" ht="15" hidden="1" customHeight="1" x14ac:dyDescent="0.2">
      <c r="A43" s="108"/>
      <c r="B43" s="109"/>
      <c r="C43" s="110"/>
      <c r="D43" s="111"/>
      <c r="E43" s="111"/>
      <c r="F43" s="111"/>
      <c r="G43" s="111"/>
      <c r="H43" s="112"/>
      <c r="I43" s="29"/>
      <c r="J43" s="11"/>
      <c r="K43" s="38">
        <f>х!E38</f>
        <v>0</v>
      </c>
      <c r="M43" s="28"/>
      <c r="N43" s="28"/>
      <c r="O43" s="28"/>
      <c r="P43" s="28"/>
      <c r="IA43" s="12"/>
      <c r="IB43" s="6">
        <f>[1]основа!AM41</f>
        <v>42551</v>
      </c>
    </row>
    <row r="44" spans="1:236" ht="15" hidden="1" customHeight="1" x14ac:dyDescent="0.2">
      <c r="A44" s="108" t="s">
        <v>18</v>
      </c>
      <c r="B44" s="109"/>
      <c r="C44" s="110"/>
      <c r="D44" s="113"/>
      <c r="E44" s="113"/>
      <c r="F44" s="113"/>
      <c r="G44" s="113"/>
      <c r="H44" s="114"/>
      <c r="I44" s="31"/>
      <c r="J44" s="11"/>
      <c r="K44" s="38">
        <f>х!E39</f>
        <v>0</v>
      </c>
      <c r="M44" s="30"/>
      <c r="N44" s="30"/>
      <c r="O44" s="30"/>
      <c r="P44" s="30"/>
      <c r="IA44" s="12"/>
      <c r="IB44" s="6">
        <f>[1]основа!AM42</f>
        <v>42551</v>
      </c>
    </row>
    <row r="45" spans="1:236" ht="15" hidden="1" customHeight="1" x14ac:dyDescent="0.25">
      <c r="A45" s="103">
        <v>0</v>
      </c>
      <c r="B45" s="104">
        <v>0</v>
      </c>
      <c r="C45" s="105">
        <v>0</v>
      </c>
      <c r="D45" s="106">
        <v>0</v>
      </c>
      <c r="E45" s="106">
        <v>0</v>
      </c>
      <c r="F45" s="106">
        <v>0</v>
      </c>
      <c r="G45" s="106">
        <v>0</v>
      </c>
      <c r="H45" s="107">
        <v>0</v>
      </c>
      <c r="I45" s="25">
        <f>H45</f>
        <v>0</v>
      </c>
      <c r="J45" s="11"/>
      <c r="K45" s="37">
        <f t="shared" si="1"/>
        <v>0</v>
      </c>
      <c r="M45" s="24">
        <f>D45</f>
        <v>0</v>
      </c>
      <c r="N45" s="24">
        <f t="shared" ref="N45:P51" si="19">E45</f>
        <v>0</v>
      </c>
      <c r="O45" s="24">
        <f t="shared" si="19"/>
        <v>0</v>
      </c>
      <c r="P45" s="24">
        <f t="shared" si="19"/>
        <v>0</v>
      </c>
      <c r="IA45" s="12"/>
      <c r="IB45" s="6">
        <f>[1]основа!AM43</f>
        <v>42551</v>
      </c>
    </row>
    <row r="46" spans="1:236" ht="15" hidden="1" customHeight="1" x14ac:dyDescent="0.25">
      <c r="A46" s="103">
        <v>0</v>
      </c>
      <c r="B46" s="104">
        <v>0</v>
      </c>
      <c r="C46" s="105">
        <v>0</v>
      </c>
      <c r="D46" s="106">
        <v>0</v>
      </c>
      <c r="E46" s="106">
        <v>0</v>
      </c>
      <c r="F46" s="106">
        <v>0</v>
      </c>
      <c r="G46" s="106">
        <v>0</v>
      </c>
      <c r="H46" s="107">
        <v>0</v>
      </c>
      <c r="I46" s="25">
        <f t="shared" ref="I46:I51" si="20">H46</f>
        <v>0</v>
      </c>
      <c r="J46" s="11"/>
      <c r="K46" s="37">
        <f t="shared" si="1"/>
        <v>0</v>
      </c>
      <c r="M46" s="24">
        <f t="shared" ref="M46:M51" si="21">D46</f>
        <v>0</v>
      </c>
      <c r="N46" s="24">
        <f t="shared" si="19"/>
        <v>0</v>
      </c>
      <c r="O46" s="24">
        <f t="shared" si="19"/>
        <v>0</v>
      </c>
      <c r="P46" s="24">
        <f t="shared" si="19"/>
        <v>0</v>
      </c>
      <c r="IA46" s="12"/>
      <c r="IB46" s="6">
        <f>[1]основа!AM44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 t="shared" si="20"/>
        <v>0</v>
      </c>
      <c r="J47" s="11"/>
      <c r="K47" s="37">
        <f t="shared" si="1"/>
        <v>0</v>
      </c>
      <c r="M47" s="24">
        <f t="shared" si="21"/>
        <v>0</v>
      </c>
      <c r="N47" s="24">
        <f t="shared" si="19"/>
        <v>0</v>
      </c>
      <c r="O47" s="24">
        <f t="shared" si="19"/>
        <v>0</v>
      </c>
      <c r="P47" s="24">
        <f t="shared" si="19"/>
        <v>0</v>
      </c>
      <c r="IA47" s="12"/>
      <c r="IB47" s="6">
        <f>[1]основа!AM45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si="20"/>
        <v>0</v>
      </c>
      <c r="J48" s="11"/>
      <c r="K48" s="37">
        <f t="shared" si="1"/>
        <v>0</v>
      </c>
      <c r="M48" s="24">
        <f t="shared" si="21"/>
        <v>0</v>
      </c>
      <c r="N48" s="24">
        <f t="shared" si="19"/>
        <v>0</v>
      </c>
      <c r="O48" s="24">
        <f t="shared" si="19"/>
        <v>0</v>
      </c>
      <c r="P48" s="24">
        <f t="shared" si="19"/>
        <v>0</v>
      </c>
      <c r="IA48" s="12"/>
      <c r="IB48" s="6">
        <f>[1]основа!AM46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20"/>
        <v>0</v>
      </c>
      <c r="J49" s="11"/>
      <c r="K49" s="37">
        <f t="shared" si="1"/>
        <v>0</v>
      </c>
      <c r="M49" s="24">
        <f t="shared" si="21"/>
        <v>0</v>
      </c>
      <c r="N49" s="24">
        <f t="shared" si="19"/>
        <v>0</v>
      </c>
      <c r="O49" s="24">
        <f t="shared" si="19"/>
        <v>0</v>
      </c>
      <c r="P49" s="24">
        <f t="shared" si="19"/>
        <v>0</v>
      </c>
      <c r="IA49" s="12"/>
      <c r="IB49" s="6">
        <f>[1]основа!AM47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20"/>
        <v>0</v>
      </c>
      <c r="J50" s="11"/>
      <c r="K50" s="37">
        <f t="shared" si="1"/>
        <v>0</v>
      </c>
      <c r="M50" s="24">
        <f t="shared" si="21"/>
        <v>0</v>
      </c>
      <c r="N50" s="24">
        <f t="shared" si="19"/>
        <v>0</v>
      </c>
      <c r="O50" s="24">
        <f t="shared" si="19"/>
        <v>0</v>
      </c>
      <c r="P50" s="24">
        <f t="shared" si="19"/>
        <v>0</v>
      </c>
      <c r="IA50" s="12"/>
      <c r="IB50" s="6">
        <f>[1]основа!AM48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20"/>
        <v>0</v>
      </c>
      <c r="J51" s="11"/>
      <c r="K51" s="37">
        <f t="shared" si="1"/>
        <v>0</v>
      </c>
      <c r="M51" s="24">
        <f t="shared" si="21"/>
        <v>0</v>
      </c>
      <c r="N51" s="24">
        <f t="shared" si="19"/>
        <v>0</v>
      </c>
      <c r="O51" s="24">
        <f t="shared" si="19"/>
        <v>0</v>
      </c>
      <c r="P51" s="24">
        <f t="shared" si="19"/>
        <v>0</v>
      </c>
      <c r="IA51" s="12"/>
      <c r="IB51" s="6">
        <f>[1]основа!AM49</f>
        <v>42551</v>
      </c>
    </row>
    <row r="52" spans="1:236" ht="15" hidden="1" customHeight="1" x14ac:dyDescent="0.2">
      <c r="A52" s="108" t="s">
        <v>19</v>
      </c>
      <c r="B52" s="109"/>
      <c r="C52" s="110"/>
      <c r="D52" s="111">
        <v>0</v>
      </c>
      <c r="E52" s="111">
        <v>0</v>
      </c>
      <c r="F52" s="111">
        <v>0</v>
      </c>
      <c r="G52" s="111">
        <v>0</v>
      </c>
      <c r="H52" s="112">
        <v>0</v>
      </c>
      <c r="I52" s="29">
        <f>I51+I50+I49+I48+I47+I46+I45</f>
        <v>0</v>
      </c>
      <c r="J52" s="11"/>
      <c r="K52" s="38">
        <f>х!E47</f>
        <v>0</v>
      </c>
      <c r="M52" s="28">
        <f>SUM(M45:M51)</f>
        <v>0</v>
      </c>
      <c r="N52" s="28">
        <f t="shared" ref="N52:P52" si="22">SUM(N45:N51)</f>
        <v>0</v>
      </c>
      <c r="O52" s="28">
        <f t="shared" si="22"/>
        <v>0</v>
      </c>
      <c r="P52" s="28">
        <f t="shared" si="22"/>
        <v>0</v>
      </c>
      <c r="IA52" s="12"/>
      <c r="IB52" s="6">
        <f>[1]основа!AM50</f>
        <v>42551</v>
      </c>
    </row>
    <row r="53" spans="1:236" ht="15" hidden="1" customHeight="1" x14ac:dyDescent="0.2">
      <c r="A53" s="108"/>
      <c r="B53" s="109"/>
      <c r="C53" s="110"/>
      <c r="D53" s="113"/>
      <c r="E53" s="111"/>
      <c r="F53" s="113"/>
      <c r="G53" s="113"/>
      <c r="H53" s="114"/>
      <c r="I53" s="31"/>
      <c r="J53" s="11"/>
      <c r="K53" s="38">
        <f>х!E48</f>
        <v>0</v>
      </c>
      <c r="M53" s="30"/>
      <c r="N53" s="28"/>
      <c r="O53" s="30"/>
      <c r="P53" s="30"/>
      <c r="IA53" s="12"/>
      <c r="IB53" s="6">
        <f>[1]основа!AM51</f>
        <v>42551</v>
      </c>
    </row>
    <row r="54" spans="1:236" ht="15" hidden="1" customHeight="1" x14ac:dyDescent="0.2">
      <c r="A54" s="108" t="s">
        <v>20</v>
      </c>
      <c r="B54" s="109"/>
      <c r="C54" s="110"/>
      <c r="D54" s="113"/>
      <c r="E54" s="113"/>
      <c r="F54" s="113"/>
      <c r="G54" s="113"/>
      <c r="H54" s="114"/>
      <c r="I54" s="31"/>
      <c r="J54" s="11"/>
      <c r="K54" s="38">
        <f>х!E49</f>
        <v>0</v>
      </c>
      <c r="M54" s="30"/>
      <c r="N54" s="30"/>
      <c r="O54" s="30"/>
      <c r="P54" s="30"/>
      <c r="IA54" s="12"/>
      <c r="IB54" s="6">
        <f>[1]основа!AM52</f>
        <v>42551</v>
      </c>
    </row>
    <row r="55" spans="1:236" ht="15" hidden="1" customHeight="1" x14ac:dyDescent="0.25">
      <c r="A55" s="103">
        <v>0</v>
      </c>
      <c r="B55" s="104">
        <v>0</v>
      </c>
      <c r="C55" s="105">
        <v>0</v>
      </c>
      <c r="D55" s="106">
        <v>0</v>
      </c>
      <c r="E55" s="106">
        <v>0</v>
      </c>
      <c r="F55" s="106">
        <v>0</v>
      </c>
      <c r="G55" s="106">
        <v>0</v>
      </c>
      <c r="H55" s="107">
        <v>0</v>
      </c>
      <c r="I55" s="25">
        <f>H55</f>
        <v>0</v>
      </c>
      <c r="J55" s="11"/>
      <c r="K55" s="37">
        <f t="shared" si="1"/>
        <v>0</v>
      </c>
      <c r="M55" s="24">
        <f>D55</f>
        <v>0</v>
      </c>
      <c r="N55" s="24">
        <f t="shared" ref="N55:P57" si="23">E55</f>
        <v>0</v>
      </c>
      <c r="O55" s="24">
        <f t="shared" si="23"/>
        <v>0</v>
      </c>
      <c r="P55" s="24">
        <f t="shared" si="23"/>
        <v>0</v>
      </c>
      <c r="IA55" s="12"/>
      <c r="IB55" s="6">
        <f>[1]основа!AM53</f>
        <v>42551</v>
      </c>
    </row>
    <row r="56" spans="1:236" ht="15" hidden="1" customHeight="1" x14ac:dyDescent="0.25">
      <c r="A56" s="103">
        <v>0</v>
      </c>
      <c r="B56" s="104">
        <v>0</v>
      </c>
      <c r="C56" s="105">
        <v>0</v>
      </c>
      <c r="D56" s="106">
        <v>0</v>
      </c>
      <c r="E56" s="106">
        <v>0</v>
      </c>
      <c r="F56" s="106">
        <v>0</v>
      </c>
      <c r="G56" s="106">
        <v>0</v>
      </c>
      <c r="H56" s="107">
        <v>0</v>
      </c>
      <c r="I56" s="25">
        <f t="shared" ref="I56:I57" si="24">H56</f>
        <v>0</v>
      </c>
      <c r="J56" s="11"/>
      <c r="K56" s="37">
        <f t="shared" si="1"/>
        <v>0</v>
      </c>
      <c r="M56" s="24">
        <f t="shared" ref="M56:M57" si="25">D56</f>
        <v>0</v>
      </c>
      <c r="N56" s="24">
        <f t="shared" si="23"/>
        <v>0</v>
      </c>
      <c r="O56" s="24">
        <f t="shared" si="23"/>
        <v>0</v>
      </c>
      <c r="P56" s="24">
        <f t="shared" si="23"/>
        <v>0</v>
      </c>
      <c r="IA56" s="12"/>
      <c r="IB56" s="6">
        <f>[1]основа!AM54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/>
      <c r="I57" s="25">
        <f t="shared" si="24"/>
        <v>0</v>
      </c>
      <c r="J57" s="11"/>
      <c r="K57" s="37">
        <f t="shared" si="1"/>
        <v>0</v>
      </c>
      <c r="M57" s="24">
        <f t="shared" si="25"/>
        <v>0</v>
      </c>
      <c r="N57" s="24">
        <f t="shared" si="23"/>
        <v>0</v>
      </c>
      <c r="O57" s="24">
        <f t="shared" si="23"/>
        <v>0</v>
      </c>
      <c r="P57" s="24">
        <f t="shared" si="23"/>
        <v>0</v>
      </c>
      <c r="IA57" s="12"/>
      <c r="IB57" s="6">
        <f>[1]основа!AM55</f>
        <v>42551</v>
      </c>
    </row>
    <row r="58" spans="1:236" ht="15" hidden="1" customHeight="1" x14ac:dyDescent="0.2">
      <c r="A58" s="108" t="s">
        <v>21</v>
      </c>
      <c r="B58" s="109"/>
      <c r="C58" s="110"/>
      <c r="D58" s="111">
        <v>0</v>
      </c>
      <c r="E58" s="111">
        <v>0</v>
      </c>
      <c r="F58" s="111">
        <v>0</v>
      </c>
      <c r="G58" s="111">
        <v>0</v>
      </c>
      <c r="H58" s="115">
        <v>0</v>
      </c>
      <c r="I58" s="32">
        <f>I55+I56+I57</f>
        <v>0</v>
      </c>
      <c r="J58" s="11"/>
      <c r="K58" s="38">
        <f>х!E53</f>
        <v>0</v>
      </c>
      <c r="M58" s="28">
        <f>SUM(M55:M57)</f>
        <v>0</v>
      </c>
      <c r="N58" s="28">
        <f t="shared" ref="N58:P58" si="26">SUM(N55:N57)</f>
        <v>0</v>
      </c>
      <c r="O58" s="28">
        <f t="shared" si="26"/>
        <v>0</v>
      </c>
      <c r="P58" s="28">
        <f t="shared" si="26"/>
        <v>0</v>
      </c>
      <c r="IA58" s="12"/>
      <c r="IB58" s="6">
        <f>[1]основа!AM56</f>
        <v>42551</v>
      </c>
    </row>
    <row r="59" spans="1:236" ht="15" hidden="1" customHeight="1" x14ac:dyDescent="0.2">
      <c r="A59" s="108"/>
      <c r="B59" s="109"/>
      <c r="C59" s="110"/>
      <c r="D59" s="116"/>
      <c r="E59" s="116"/>
      <c r="F59" s="116"/>
      <c r="G59" s="116"/>
      <c r="H59" s="117"/>
      <c r="I59" s="20"/>
      <c r="J59" s="11"/>
      <c r="K59" s="38">
        <f>х!E54</f>
        <v>0</v>
      </c>
      <c r="M59" s="19"/>
      <c r="N59" s="19"/>
      <c r="O59" s="19"/>
      <c r="P59" s="19"/>
      <c r="IA59" s="12"/>
      <c r="IB59" s="6">
        <f>[1]основа!AM57</f>
        <v>42551</v>
      </c>
    </row>
    <row r="60" spans="1:236" ht="19.5" customHeight="1" x14ac:dyDescent="0.2">
      <c r="A60" s="108" t="s">
        <v>22</v>
      </c>
      <c r="B60" s="109"/>
      <c r="C60" s="110"/>
      <c r="D60" s="111">
        <f>D18+D34</f>
        <v>42.83</v>
      </c>
      <c r="E60" s="111">
        <f t="shared" ref="E60:G60" si="27">E18+E34</f>
        <v>49.17</v>
      </c>
      <c r="F60" s="111">
        <f t="shared" si="27"/>
        <v>140.73999999999998</v>
      </c>
      <c r="G60" s="111">
        <f t="shared" si="27"/>
        <v>1187.8</v>
      </c>
      <c r="H60" s="115">
        <v>46.65934</v>
      </c>
      <c r="I60" s="121">
        <f>I52+I42+I34+I24+I18+I58</f>
        <v>83</v>
      </c>
      <c r="J60" s="11"/>
      <c r="K60" s="38">
        <f>х!E55</f>
        <v>1</v>
      </c>
      <c r="M60" s="28">
        <f>M58+M52+M42+M34+M24+M18</f>
        <v>42.83</v>
      </c>
      <c r="N60" s="28">
        <f>N58+N52+N42+N34+N24+N18</f>
        <v>49.17</v>
      </c>
      <c r="O60" s="28">
        <f>O58+O52+O42+O34+O24+O18</f>
        <v>140.73999999999998</v>
      </c>
      <c r="P60" s="28">
        <f>P58+P52+P42+P34+P24+P18</f>
        <v>1187.8</v>
      </c>
      <c r="IA60" s="12"/>
      <c r="IB60" s="6">
        <f>[1]основа!AM58</f>
        <v>42551</v>
      </c>
    </row>
    <row r="61" spans="1:236" ht="15" customHeight="1" x14ac:dyDescent="0.2">
      <c r="A61" s="33"/>
      <c r="B61" s="26"/>
      <c r="C61" s="27"/>
      <c r="D61" s="34"/>
      <c r="E61" s="34"/>
      <c r="F61" s="34"/>
      <c r="G61" s="34"/>
      <c r="H61" s="34"/>
      <c r="I61" s="34"/>
      <c r="J61" s="11"/>
      <c r="K61" s="38">
        <f>х!E56</f>
        <v>1</v>
      </c>
      <c r="IA61" s="12"/>
      <c r="IB61" s="6">
        <f>[1]основа!AM59</f>
        <v>42551</v>
      </c>
    </row>
    <row r="62" spans="1:236" ht="14.25" hidden="1" customHeight="1" x14ac:dyDescent="0.2">
      <c r="K62" s="38">
        <f>х!E57</f>
        <v>0</v>
      </c>
      <c r="IA62" s="12"/>
      <c r="IB62" s="6">
        <f>[1]основа!AM60</f>
        <v>42551</v>
      </c>
    </row>
    <row r="63" spans="1:236" ht="18.75" hidden="1" x14ac:dyDescent="0.3">
      <c r="A63" s="35" t="s">
        <v>57</v>
      </c>
      <c r="K63" s="38">
        <f>х!E58</f>
        <v>0</v>
      </c>
      <c r="IA63" s="12"/>
      <c r="IB63" s="6">
        <f>[1]основа!AM70</f>
        <v>42551</v>
      </c>
    </row>
    <row r="64" spans="1:236" ht="18.75" hidden="1" x14ac:dyDescent="0.3">
      <c r="A64" s="35" t="s">
        <v>58</v>
      </c>
      <c r="K64" s="38">
        <f>х!E59</f>
        <v>0</v>
      </c>
      <c r="IA64" s="12"/>
      <c r="IB64" s="6">
        <f>[1]основа!AM71</f>
        <v>42551</v>
      </c>
    </row>
    <row r="65" spans="1:236" ht="18.75" hidden="1" x14ac:dyDescent="0.3">
      <c r="A65" s="35" t="s">
        <v>59</v>
      </c>
      <c r="K65" s="38">
        <f>х!E60</f>
        <v>0</v>
      </c>
      <c r="IA65" s="12"/>
      <c r="IB65" s="6">
        <f>[1]основа!AM72</f>
        <v>42551</v>
      </c>
    </row>
    <row r="66" spans="1:236" hidden="1" x14ac:dyDescent="0.2">
      <c r="K66" s="38">
        <f>х!E61</f>
        <v>0</v>
      </c>
      <c r="IA66" s="12"/>
      <c r="IB66" s="6">
        <f>[1]основа!AM73</f>
        <v>42551</v>
      </c>
    </row>
    <row r="67" spans="1:236" hidden="1" x14ac:dyDescent="0.2">
      <c r="K67" s="38">
        <f>х!E62</f>
        <v>0</v>
      </c>
      <c r="IA67" s="12"/>
      <c r="IB67" s="6">
        <f>[1]основа!AM74</f>
        <v>42551</v>
      </c>
    </row>
    <row r="68" spans="1:236" ht="18.75" hidden="1" x14ac:dyDescent="0.3">
      <c r="A68" s="35" t="s">
        <v>167</v>
      </c>
      <c r="K68" s="38">
        <f>х!E63</f>
        <v>0</v>
      </c>
      <c r="IA68" s="12"/>
      <c r="IB68" s="6">
        <f>[1]основа!AM75</f>
        <v>42551</v>
      </c>
    </row>
    <row r="69" spans="1:236" x14ac:dyDescent="0.2">
      <c r="IA69" s="12"/>
      <c r="IB69" s="6">
        <f>[1]основа!AM76</f>
        <v>42551</v>
      </c>
    </row>
    <row r="70" spans="1:236" x14ac:dyDescent="0.2">
      <c r="IA70" s="12"/>
      <c r="IB70" s="6">
        <f>[1]основа!AM77</f>
        <v>42551</v>
      </c>
    </row>
    <row r="71" spans="1:236" x14ac:dyDescent="0.2">
      <c r="IA71" s="12"/>
      <c r="IB71" s="6">
        <f>[1]основа!AM78</f>
        <v>42551</v>
      </c>
    </row>
    <row r="72" spans="1:236" x14ac:dyDescent="0.2">
      <c r="IA72" s="12"/>
      <c r="IB72" s="6">
        <f>[1]основа!AM79</f>
        <v>42551</v>
      </c>
    </row>
    <row r="73" spans="1:236" x14ac:dyDescent="0.2">
      <c r="IA73" s="12"/>
      <c r="IB73" s="6">
        <f>[1]основа!AM80</f>
        <v>42551</v>
      </c>
    </row>
    <row r="74" spans="1:236" x14ac:dyDescent="0.2">
      <c r="IA74" s="12"/>
      <c r="IB74" s="6">
        <f>[1]основа!AM81</f>
        <v>42551</v>
      </c>
    </row>
    <row r="75" spans="1:236" x14ac:dyDescent="0.2">
      <c r="IA75" s="12"/>
      <c r="IB75" s="6">
        <f>[1]основа!AM82</f>
        <v>42551</v>
      </c>
    </row>
    <row r="76" spans="1:236" x14ac:dyDescent="0.2">
      <c r="IA76" s="12"/>
      <c r="IB76" s="6">
        <f>[1]основа!AM83</f>
        <v>42551</v>
      </c>
    </row>
    <row r="77" spans="1:236" x14ac:dyDescent="0.2">
      <c r="IA77" s="12"/>
      <c r="IB77" s="6">
        <f>[1]основа!AM84</f>
        <v>42551</v>
      </c>
    </row>
    <row r="78" spans="1:236" x14ac:dyDescent="0.2">
      <c r="IA78" s="12"/>
      <c r="IB78" s="6">
        <f>[1]основа!AM85</f>
        <v>42551</v>
      </c>
    </row>
    <row r="79" spans="1:236" x14ac:dyDescent="0.2">
      <c r="IA79" s="12"/>
      <c r="IB79" s="6">
        <f>[1]основа!AM86</f>
        <v>42551</v>
      </c>
    </row>
    <row r="80" spans="1:236" x14ac:dyDescent="0.2">
      <c r="IA80" s="12"/>
      <c r="IB80" s="6">
        <f>[1]основа!AM87</f>
        <v>42551</v>
      </c>
    </row>
    <row r="81" spans="235:236" x14ac:dyDescent="0.2">
      <c r="IA81" s="12"/>
      <c r="IB81" s="6">
        <f>[1]основа!AM88</f>
        <v>42551</v>
      </c>
    </row>
    <row r="82" spans="235:236" x14ac:dyDescent="0.2">
      <c r="IA82" s="12"/>
      <c r="IB82" s="6">
        <f>[1]основа!AM89</f>
        <v>42551</v>
      </c>
    </row>
    <row r="83" spans="235:236" x14ac:dyDescent="0.2">
      <c r="IA83" s="12"/>
      <c r="IB83" s="6">
        <f>[1]основа!AM90</f>
        <v>42551</v>
      </c>
    </row>
    <row r="84" spans="235:236" x14ac:dyDescent="0.2">
      <c r="IA84" s="12"/>
      <c r="IB84" s="6">
        <f>[1]основа!AM91</f>
        <v>42551</v>
      </c>
    </row>
    <row r="85" spans="235:236" x14ac:dyDescent="0.2">
      <c r="IA85" s="12"/>
      <c r="IB85" s="6">
        <f>[1]основа!AM92</f>
        <v>42551</v>
      </c>
    </row>
    <row r="86" spans="235:236" x14ac:dyDescent="0.2">
      <c r="IA86" s="12"/>
      <c r="IB86" s="6">
        <f>[1]основа!AM93</f>
        <v>42551</v>
      </c>
    </row>
    <row r="87" spans="235:236" x14ac:dyDescent="0.2">
      <c r="IA87" s="12"/>
      <c r="IB87" s="6">
        <f>[1]основа!AM94</f>
        <v>42551</v>
      </c>
    </row>
    <row r="88" spans="235:236" x14ac:dyDescent="0.2">
      <c r="IA88" s="12"/>
      <c r="IB88" s="6">
        <f>[1]основа!AM95</f>
        <v>42551</v>
      </c>
    </row>
    <row r="89" spans="235:236" x14ac:dyDescent="0.2">
      <c r="IA89" s="12"/>
      <c r="IB89" s="6">
        <f>[1]основа!AM96</f>
        <v>42551</v>
      </c>
    </row>
    <row r="90" spans="235:236" x14ac:dyDescent="0.2">
      <c r="IA90" s="12"/>
      <c r="IB90" s="6">
        <f>[1]основа!AM97</f>
        <v>42551</v>
      </c>
    </row>
    <row r="91" spans="235:236" x14ac:dyDescent="0.2">
      <c r="IA91" s="12"/>
      <c r="IB91" s="6">
        <f>[1]основа!AM98</f>
        <v>42551</v>
      </c>
    </row>
    <row r="92" spans="235:236" x14ac:dyDescent="0.2">
      <c r="IA92" s="12"/>
      <c r="IB92" s="6">
        <f>[1]основа!AM99</f>
        <v>42551</v>
      </c>
    </row>
    <row r="93" spans="235:236" x14ac:dyDescent="0.2">
      <c r="IA93" s="12"/>
      <c r="IB93" s="6">
        <f>[1]основа!AM100</f>
        <v>42551</v>
      </c>
    </row>
    <row r="94" spans="235:236" x14ac:dyDescent="0.2">
      <c r="IA94" s="12"/>
      <c r="IB94" s="6">
        <f>[1]основа!AM101</f>
        <v>42551</v>
      </c>
    </row>
    <row r="95" spans="235:236" x14ac:dyDescent="0.2">
      <c r="IA95" s="12"/>
      <c r="IB95" s="6">
        <f>[1]основа!AM102</f>
        <v>42551</v>
      </c>
    </row>
    <row r="96" spans="235:236" x14ac:dyDescent="0.2">
      <c r="IA96" s="12"/>
      <c r="IB96" s="6">
        <f>[1]основа!AM103</f>
        <v>42551</v>
      </c>
    </row>
    <row r="97" spans="235:236" x14ac:dyDescent="0.2">
      <c r="IA97" s="12"/>
      <c r="IB97" s="6">
        <f>[1]основа!AM104</f>
        <v>42551</v>
      </c>
    </row>
    <row r="98" spans="235:236" x14ac:dyDescent="0.2">
      <c r="IA98" s="12"/>
      <c r="IB98" s="6">
        <f>[1]основа!AM105</f>
        <v>42551</v>
      </c>
    </row>
    <row r="99" spans="235:236" x14ac:dyDescent="0.2">
      <c r="IA99" s="12"/>
      <c r="IB99" s="6">
        <f>[1]основа!AM106</f>
        <v>42551</v>
      </c>
    </row>
    <row r="100" spans="235:236" x14ac:dyDescent="0.2">
      <c r="IA100" s="12"/>
      <c r="IB100" s="6">
        <f>[1]основа!AM107</f>
        <v>42551</v>
      </c>
    </row>
    <row r="101" spans="235:236" x14ac:dyDescent="0.2">
      <c r="IA101" s="12"/>
      <c r="IB101" s="6">
        <f>[1]основа!AM108</f>
        <v>42551</v>
      </c>
    </row>
    <row r="102" spans="235:236" x14ac:dyDescent="0.2">
      <c r="IA102" s="12"/>
      <c r="IB102" s="6">
        <f>[1]основа!AM109</f>
        <v>42551</v>
      </c>
    </row>
    <row r="103" spans="235:236" x14ac:dyDescent="0.2">
      <c r="IA103" s="12"/>
      <c r="IB103" s="6">
        <f>[1]основа!AM110</f>
        <v>42551</v>
      </c>
    </row>
    <row r="104" spans="235:236" x14ac:dyDescent="0.2">
      <c r="IA104" s="12"/>
      <c r="IB104" s="6">
        <f>[1]основа!AM111</f>
        <v>42551</v>
      </c>
    </row>
    <row r="105" spans="235:236" x14ac:dyDescent="0.2">
      <c r="IA105" s="12"/>
      <c r="IB105" s="6">
        <f>[1]основа!AM112</f>
        <v>42551</v>
      </c>
    </row>
    <row r="106" spans="235:236" x14ac:dyDescent="0.2">
      <c r="IA106" s="12"/>
      <c r="IB106" s="6">
        <f>[1]основа!AM113</f>
        <v>42551</v>
      </c>
    </row>
    <row r="107" spans="235:236" x14ac:dyDescent="0.2">
      <c r="IA107" s="12"/>
      <c r="IB107" s="6">
        <f>[1]основа!AM114</f>
        <v>42551</v>
      </c>
    </row>
    <row r="108" spans="235:236" x14ac:dyDescent="0.2">
      <c r="IA108" s="12"/>
      <c r="IB108" s="6">
        <f>[1]основа!AM115</f>
        <v>42551</v>
      </c>
    </row>
    <row r="109" spans="235:236" x14ac:dyDescent="0.2">
      <c r="IA109" s="12"/>
      <c r="IB109" s="6">
        <f>[1]основа!AM116</f>
        <v>42551</v>
      </c>
    </row>
    <row r="110" spans="235:236" x14ac:dyDescent="0.2">
      <c r="IA110" s="12"/>
      <c r="IB110" s="6">
        <f>[1]основа!AM117</f>
        <v>42551</v>
      </c>
    </row>
    <row r="111" spans="235:236" x14ac:dyDescent="0.2">
      <c r="IA111" s="12"/>
      <c r="IB111" s="6">
        <f>[1]основа!AM118</f>
        <v>42551</v>
      </c>
    </row>
    <row r="112" spans="235:236" x14ac:dyDescent="0.2">
      <c r="IA112" s="12"/>
      <c r="IB112" s="6">
        <f>[1]основа!AM119</f>
        <v>42551</v>
      </c>
    </row>
    <row r="113" spans="235:236" x14ac:dyDescent="0.2">
      <c r="IA113" s="12"/>
      <c r="IB113" s="6">
        <f>[1]основа!AM120</f>
        <v>42551</v>
      </c>
    </row>
    <row r="114" spans="235:236" x14ac:dyDescent="0.2">
      <c r="IA114" s="12"/>
      <c r="IB114" s="6">
        <f>[1]основа!AM121</f>
        <v>42551</v>
      </c>
    </row>
    <row r="115" spans="235:236" x14ac:dyDescent="0.2">
      <c r="IA115" s="12"/>
      <c r="IB115" s="6">
        <f>[1]основа!AM122</f>
        <v>42551</v>
      </c>
    </row>
    <row r="116" spans="235:236" x14ac:dyDescent="0.2">
      <c r="IA116" s="12"/>
      <c r="IB116" s="6">
        <f>[1]основа!AM123</f>
        <v>42551</v>
      </c>
    </row>
    <row r="117" spans="235:236" x14ac:dyDescent="0.2">
      <c r="IA117" s="12"/>
      <c r="IB117" s="6">
        <f>[1]основа!AM124</f>
        <v>42551</v>
      </c>
    </row>
    <row r="118" spans="235:236" x14ac:dyDescent="0.2">
      <c r="IA118" s="12"/>
      <c r="IB118" s="6">
        <f>[1]основа!AM125</f>
        <v>42551</v>
      </c>
    </row>
    <row r="119" spans="235:236" x14ac:dyDescent="0.2">
      <c r="IA119" s="12"/>
      <c r="IB119" s="6">
        <f>[1]основа!AM126</f>
        <v>42551</v>
      </c>
    </row>
    <row r="120" spans="235:236" x14ac:dyDescent="0.2">
      <c r="IA120" s="12"/>
      <c r="IB120" s="6">
        <f>[1]основа!AM127</f>
        <v>42551</v>
      </c>
    </row>
    <row r="121" spans="235:236" x14ac:dyDescent="0.2">
      <c r="IA121" s="12"/>
      <c r="IB121" s="6">
        <f>[1]основа!AM128</f>
        <v>42551</v>
      </c>
    </row>
    <row r="122" spans="235:236" x14ac:dyDescent="0.2">
      <c r="IA122" s="12"/>
      <c r="IB122" s="6">
        <f>[1]основа!AM129</f>
        <v>42551</v>
      </c>
    </row>
    <row r="123" spans="235:236" x14ac:dyDescent="0.2">
      <c r="IA123" s="12"/>
      <c r="IB123" s="6">
        <f>[1]основа!AM130</f>
        <v>42551</v>
      </c>
    </row>
    <row r="124" spans="235:236" x14ac:dyDescent="0.2">
      <c r="IA124" s="12"/>
      <c r="IB124" s="6">
        <f>[1]основа!AM131</f>
        <v>42551</v>
      </c>
    </row>
    <row r="125" spans="235:236" x14ac:dyDescent="0.2">
      <c r="IA125" s="12"/>
      <c r="IB125" s="6">
        <f>[1]основа!AM132</f>
        <v>42551</v>
      </c>
    </row>
    <row r="126" spans="235:236" x14ac:dyDescent="0.2">
      <c r="IA126" s="12"/>
      <c r="IB126" s="6">
        <f>[1]основа!AM133</f>
        <v>42551</v>
      </c>
    </row>
    <row r="127" spans="235:236" x14ac:dyDescent="0.2">
      <c r="IA127" s="12"/>
      <c r="IB127" s="6">
        <f>[1]основа!AM134</f>
        <v>42551</v>
      </c>
    </row>
    <row r="128" spans="235:236" x14ac:dyDescent="0.2">
      <c r="IA128" s="12"/>
      <c r="IB128" s="6">
        <f>[1]основа!AM135</f>
        <v>42551</v>
      </c>
    </row>
    <row r="129" spans="235:236" x14ac:dyDescent="0.2">
      <c r="IA129" s="12"/>
      <c r="IB129" s="6">
        <f>[1]основа!AM136</f>
        <v>42551</v>
      </c>
    </row>
    <row r="130" spans="235:236" x14ac:dyDescent="0.2">
      <c r="IA130" s="12"/>
      <c r="IB130" s="6">
        <f>[1]основа!AM137</f>
        <v>42551</v>
      </c>
    </row>
    <row r="131" spans="235:236" x14ac:dyDescent="0.2">
      <c r="IA131" s="12"/>
      <c r="IB131" s="6">
        <f>[1]основа!AM138</f>
        <v>42551</v>
      </c>
    </row>
    <row r="132" spans="235:236" x14ac:dyDescent="0.2">
      <c r="IA132" s="12"/>
      <c r="IB132" s="6">
        <f>[1]основа!AM139</f>
        <v>42551</v>
      </c>
    </row>
    <row r="133" spans="235:236" x14ac:dyDescent="0.2">
      <c r="IA133" s="12"/>
      <c r="IB133" s="6">
        <f>[1]основа!AM140</f>
        <v>42551</v>
      </c>
    </row>
    <row r="134" spans="235:236" x14ac:dyDescent="0.2">
      <c r="IA134" s="12"/>
      <c r="IB134" s="6">
        <f>[1]основа!AM141</f>
        <v>42551</v>
      </c>
    </row>
    <row r="135" spans="235:236" x14ac:dyDescent="0.2">
      <c r="IA135" s="12"/>
      <c r="IB135" s="6">
        <f>[1]основа!AM142</f>
        <v>42551</v>
      </c>
    </row>
    <row r="136" spans="235:236" x14ac:dyDescent="0.2">
      <c r="IA136" s="12"/>
      <c r="IB136" s="6">
        <f>[1]основа!AM143</f>
        <v>42551</v>
      </c>
    </row>
    <row r="137" spans="235:236" x14ac:dyDescent="0.2">
      <c r="IA137" s="12"/>
      <c r="IB137" s="6">
        <f>[1]основа!AM144</f>
        <v>42551</v>
      </c>
    </row>
    <row r="138" spans="235:236" x14ac:dyDescent="0.2">
      <c r="IA138" s="12"/>
      <c r="IB138" s="6">
        <f>[1]основа!AM145</f>
        <v>42551</v>
      </c>
    </row>
    <row r="139" spans="235:236" x14ac:dyDescent="0.2">
      <c r="IA139" s="12"/>
      <c r="IB139" s="6">
        <f>[1]основа!AM146</f>
        <v>42551</v>
      </c>
    </row>
    <row r="140" spans="235:236" x14ac:dyDescent="0.2">
      <c r="IA140" s="12"/>
      <c r="IB140" s="6">
        <f>[1]основа!AM147</f>
        <v>42551</v>
      </c>
    </row>
    <row r="141" spans="235:236" x14ac:dyDescent="0.2">
      <c r="IA141" s="12"/>
      <c r="IB141" s="6">
        <f>[1]основа!AM148</f>
        <v>42551</v>
      </c>
    </row>
    <row r="142" spans="235:236" x14ac:dyDescent="0.2">
      <c r="IA142" s="12"/>
      <c r="IB142" s="6">
        <f>[1]основа!AM149</f>
        <v>42551</v>
      </c>
    </row>
    <row r="143" spans="235:236" x14ac:dyDescent="0.2">
      <c r="IA143" s="12"/>
      <c r="IB143" s="6">
        <f>[1]основа!AM150</f>
        <v>42551</v>
      </c>
    </row>
    <row r="144" spans="235:236" x14ac:dyDescent="0.2">
      <c r="IA144" s="12"/>
      <c r="IB144" s="6">
        <f>[1]основа!AM151</f>
        <v>42551</v>
      </c>
    </row>
    <row r="145" spans="235:236" x14ac:dyDescent="0.2">
      <c r="IA145" s="12"/>
      <c r="IB145" s="6">
        <f>[1]основа!AM152</f>
        <v>42551</v>
      </c>
    </row>
    <row r="146" spans="235:236" x14ac:dyDescent="0.2">
      <c r="IA146" s="12"/>
      <c r="IB146" s="6">
        <f>[1]основа!AM153</f>
        <v>42551</v>
      </c>
    </row>
    <row r="147" spans="235:236" x14ac:dyDescent="0.2">
      <c r="IA147" s="12"/>
      <c r="IB147" s="6">
        <f>[1]основа!AM154</f>
        <v>42551</v>
      </c>
    </row>
    <row r="148" spans="235:236" x14ac:dyDescent="0.2">
      <c r="IA148" s="12"/>
      <c r="IB148" s="6">
        <f>[1]основа!AM155</f>
        <v>42551</v>
      </c>
    </row>
    <row r="149" spans="235:236" x14ac:dyDescent="0.2">
      <c r="IA149" s="12"/>
      <c r="IB149" s="6">
        <f>[1]основа!AM156</f>
        <v>42551</v>
      </c>
    </row>
    <row r="150" spans="235:236" x14ac:dyDescent="0.2">
      <c r="IA150" s="12"/>
      <c r="IB150" s="6">
        <f>[1]основа!AM157</f>
        <v>42551</v>
      </c>
    </row>
    <row r="151" spans="235:236" x14ac:dyDescent="0.2">
      <c r="IA151" s="12"/>
      <c r="IB151" s="6">
        <f>[1]основа!AM158</f>
        <v>42551</v>
      </c>
    </row>
    <row r="152" spans="235:236" x14ac:dyDescent="0.2">
      <c r="IA152" s="12"/>
      <c r="IB152" s="6">
        <f>[1]основа!AM159</f>
        <v>42551</v>
      </c>
    </row>
    <row r="153" spans="235:236" x14ac:dyDescent="0.2">
      <c r="IA153" s="12"/>
      <c r="IB153" s="6">
        <f>[1]основа!AM160</f>
        <v>42551</v>
      </c>
    </row>
    <row r="154" spans="235:236" x14ac:dyDescent="0.2">
      <c r="IA154" s="12"/>
      <c r="IB154" s="6">
        <f>[1]основа!AM161</f>
        <v>42551</v>
      </c>
    </row>
    <row r="155" spans="235:236" x14ac:dyDescent="0.2">
      <c r="IA155" s="12"/>
      <c r="IB155" s="6">
        <f>[1]основа!AM162</f>
        <v>42551</v>
      </c>
    </row>
    <row r="156" spans="235:236" x14ac:dyDescent="0.2">
      <c r="IA156" s="12"/>
      <c r="IB156" s="6">
        <f>[1]основа!AM163</f>
        <v>42551</v>
      </c>
    </row>
    <row r="157" spans="235:236" x14ac:dyDescent="0.2">
      <c r="IA157" s="12"/>
      <c r="IB157" s="6">
        <f>[1]основа!AM164</f>
        <v>42551</v>
      </c>
    </row>
    <row r="158" spans="235:236" x14ac:dyDescent="0.2">
      <c r="IA158" s="12"/>
      <c r="IB158" s="6">
        <f>[1]основа!AM165</f>
        <v>42551</v>
      </c>
    </row>
    <row r="159" spans="235:236" x14ac:dyDescent="0.2">
      <c r="IA159" s="12"/>
      <c r="IB159" s="6">
        <f>[1]основа!AM166</f>
        <v>42551</v>
      </c>
    </row>
    <row r="160" spans="235:236" x14ac:dyDescent="0.2">
      <c r="IA160" s="12"/>
      <c r="IB160" s="6">
        <f>[1]основа!AM167</f>
        <v>42551</v>
      </c>
    </row>
    <row r="161" spans="235:236" x14ac:dyDescent="0.2">
      <c r="IA161" s="12"/>
      <c r="IB161" s="6">
        <f>[1]основа!AM168</f>
        <v>42551</v>
      </c>
    </row>
    <row r="162" spans="235:236" x14ac:dyDescent="0.2">
      <c r="IA162" s="12"/>
      <c r="IB162" s="6">
        <f>[1]основа!AM169</f>
        <v>42551</v>
      </c>
    </row>
    <row r="163" spans="235:236" x14ac:dyDescent="0.2">
      <c r="IA163" s="12"/>
      <c r="IB163" s="6">
        <f>[1]основа!AM170</f>
        <v>42551</v>
      </c>
    </row>
    <row r="164" spans="235:236" x14ac:dyDescent="0.2">
      <c r="IA164" s="12"/>
      <c r="IB164" s="6">
        <f>[1]основа!AM171</f>
        <v>42551</v>
      </c>
    </row>
    <row r="165" spans="235:236" x14ac:dyDescent="0.2">
      <c r="IA165" s="12"/>
      <c r="IB165" s="6">
        <f>[1]основа!AM172</f>
        <v>42551</v>
      </c>
    </row>
    <row r="166" spans="235:236" x14ac:dyDescent="0.2">
      <c r="IA166" s="12"/>
      <c r="IB166" s="6">
        <f>[1]основа!AM173</f>
        <v>42551</v>
      </c>
    </row>
    <row r="167" spans="235:236" x14ac:dyDescent="0.2">
      <c r="IA167" s="12"/>
      <c r="IB167" s="6">
        <f>[1]основа!AM174</f>
        <v>42551</v>
      </c>
    </row>
    <row r="168" spans="235:236" x14ac:dyDescent="0.2">
      <c r="IA168" s="12"/>
      <c r="IB168" s="6">
        <f>[1]основа!AM175</f>
        <v>42551</v>
      </c>
    </row>
    <row r="169" spans="235:236" x14ac:dyDescent="0.2">
      <c r="IA169" s="12"/>
      <c r="IB169" s="6">
        <f>[1]основа!AM176</f>
        <v>42551</v>
      </c>
    </row>
    <row r="170" spans="235:236" x14ac:dyDescent="0.2">
      <c r="IA170" s="12"/>
      <c r="IB170" s="6">
        <f>[1]основа!AM177</f>
        <v>42551</v>
      </c>
    </row>
    <row r="171" spans="235:236" x14ac:dyDescent="0.2">
      <c r="IA171" s="12"/>
      <c r="IB171" s="6">
        <f>[1]основа!AM178</f>
        <v>42551</v>
      </c>
    </row>
    <row r="172" spans="235:236" x14ac:dyDescent="0.2">
      <c r="IA172" s="12"/>
      <c r="IB172" s="6">
        <f>[1]основа!AM179</f>
        <v>42551</v>
      </c>
    </row>
    <row r="173" spans="235:236" x14ac:dyDescent="0.2">
      <c r="IA173" s="12"/>
      <c r="IB173" s="6">
        <f>[1]основа!AM180</f>
        <v>42551</v>
      </c>
    </row>
    <row r="174" spans="235:236" x14ac:dyDescent="0.2">
      <c r="IA174" s="12"/>
      <c r="IB174" s="6">
        <f>[1]основа!AM181</f>
        <v>42551</v>
      </c>
    </row>
    <row r="175" spans="235:236" x14ac:dyDescent="0.2">
      <c r="IA175" s="12"/>
      <c r="IB175" s="6">
        <f>[1]основа!AM182</f>
        <v>42551</v>
      </c>
    </row>
    <row r="176" spans="235:236" x14ac:dyDescent="0.2">
      <c r="IA176" s="12"/>
      <c r="IB176" s="6">
        <f>[1]основа!AM183</f>
        <v>42551</v>
      </c>
    </row>
    <row r="177" spans="235:236" x14ac:dyDescent="0.2">
      <c r="IA177" s="12"/>
      <c r="IB177" s="6">
        <f>[1]основа!AM184</f>
        <v>42551</v>
      </c>
    </row>
    <row r="178" spans="235:236" x14ac:dyDescent="0.2">
      <c r="IA178" s="12"/>
      <c r="IB178" s="6">
        <f>[1]основа!AM185</f>
        <v>42551</v>
      </c>
    </row>
    <row r="179" spans="235:236" x14ac:dyDescent="0.2">
      <c r="IA179" s="12"/>
      <c r="IB179" s="6">
        <f>[1]основа!AM186</f>
        <v>42551</v>
      </c>
    </row>
    <row r="180" spans="235:236" x14ac:dyDescent="0.2">
      <c r="IA180" s="12"/>
      <c r="IB180" s="6">
        <f>[1]основа!AM187</f>
        <v>42551</v>
      </c>
    </row>
    <row r="181" spans="235:236" x14ac:dyDescent="0.2">
      <c r="IA181" s="12"/>
      <c r="IB181" s="6">
        <f>[1]основа!AM188</f>
        <v>42551</v>
      </c>
    </row>
    <row r="182" spans="235:236" x14ac:dyDescent="0.2">
      <c r="IA182" s="12"/>
      <c r="IB182" s="6">
        <f>[1]основа!AM189</f>
        <v>42551</v>
      </c>
    </row>
    <row r="183" spans="235:236" x14ac:dyDescent="0.2">
      <c r="IA183" s="12"/>
      <c r="IB183" s="6">
        <f>[1]основа!AM190</f>
        <v>42551</v>
      </c>
    </row>
    <row r="184" spans="235:236" x14ac:dyDescent="0.2">
      <c r="IA184" s="12"/>
      <c r="IB184" s="6">
        <f>[1]основа!AM191</f>
        <v>42551</v>
      </c>
    </row>
    <row r="185" spans="235:236" x14ac:dyDescent="0.2">
      <c r="IA185" s="12"/>
      <c r="IB185" s="6">
        <f>[1]основа!AM192</f>
        <v>42551</v>
      </c>
    </row>
    <row r="186" spans="235:236" x14ac:dyDescent="0.2">
      <c r="IA186" s="12"/>
      <c r="IB186" s="6">
        <f>[1]основа!AM193</f>
        <v>42551</v>
      </c>
    </row>
    <row r="187" spans="235:236" x14ac:dyDescent="0.2">
      <c r="IA187" s="12"/>
      <c r="IB187" s="6">
        <f>[1]основа!AM194</f>
        <v>42551</v>
      </c>
    </row>
    <row r="188" spans="235:236" x14ac:dyDescent="0.2">
      <c r="IA188" s="12"/>
      <c r="IB188" s="6">
        <f>[1]основа!AM195</f>
        <v>42551</v>
      </c>
    </row>
    <row r="189" spans="235:236" x14ac:dyDescent="0.2">
      <c r="IA189" s="12"/>
      <c r="IB189" s="6">
        <f>[1]основа!AM196</f>
        <v>42551</v>
      </c>
    </row>
    <row r="190" spans="235:236" x14ac:dyDescent="0.2">
      <c r="IA190" s="12"/>
      <c r="IB190" s="6">
        <f>[1]основа!AM197</f>
        <v>42551</v>
      </c>
    </row>
    <row r="191" spans="235:236" x14ac:dyDescent="0.2">
      <c r="IA191" s="12"/>
      <c r="IB191" s="6">
        <f>[1]основа!AM198</f>
        <v>42551</v>
      </c>
    </row>
    <row r="192" spans="235:236" x14ac:dyDescent="0.2">
      <c r="IA192" s="12"/>
      <c r="IB192" s="6">
        <f>[1]основа!AM199</f>
        <v>42551</v>
      </c>
    </row>
    <row r="193" spans="235:236" x14ac:dyDescent="0.2">
      <c r="IA193" s="12"/>
      <c r="IB193" s="6">
        <f>[1]основа!AM200</f>
        <v>42551</v>
      </c>
    </row>
    <row r="194" spans="235:236" x14ac:dyDescent="0.2">
      <c r="IA194" s="12"/>
      <c r="IB194" s="6">
        <f>[1]основа!AM201</f>
        <v>42551</v>
      </c>
    </row>
    <row r="195" spans="235:236" x14ac:dyDescent="0.2">
      <c r="IA195" s="12"/>
      <c r="IB195" s="6">
        <f>[1]основа!AM202</f>
        <v>42551</v>
      </c>
    </row>
    <row r="196" spans="235:236" x14ac:dyDescent="0.2">
      <c r="IA196" s="12"/>
      <c r="IB196" s="6">
        <f>[1]основа!AM203</f>
        <v>42551</v>
      </c>
    </row>
    <row r="197" spans="235:236" x14ac:dyDescent="0.2">
      <c r="IA197" s="12"/>
      <c r="IB197" s="6">
        <f>[1]основа!AM204</f>
        <v>42551</v>
      </c>
    </row>
    <row r="198" spans="235:236" x14ac:dyDescent="0.2">
      <c r="IA198" s="12"/>
      <c r="IB198" s="6">
        <f>[1]основа!AM205</f>
        <v>42551</v>
      </c>
    </row>
    <row r="199" spans="235:236" x14ac:dyDescent="0.2">
      <c r="IA199" s="12"/>
      <c r="IB199" s="6">
        <f>[1]основа!AM206</f>
        <v>42551</v>
      </c>
    </row>
    <row r="200" spans="235:236" x14ac:dyDescent="0.2">
      <c r="IA200" s="12"/>
      <c r="IB200" s="6">
        <f>[1]основа!AM207</f>
        <v>42551</v>
      </c>
    </row>
    <row r="201" spans="235:236" x14ac:dyDescent="0.2">
      <c r="IA201" s="12"/>
      <c r="IB201" s="6">
        <f>[1]основа!AM208</f>
        <v>42551</v>
      </c>
    </row>
    <row r="202" spans="235:236" x14ac:dyDescent="0.2">
      <c r="IA202" s="12"/>
      <c r="IB202" s="6">
        <f>[1]основа!AM209</f>
        <v>42551</v>
      </c>
    </row>
    <row r="203" spans="235:236" x14ac:dyDescent="0.2">
      <c r="IA203" s="12"/>
      <c r="IB203" s="6">
        <f>[1]основа!AM210</f>
        <v>42551</v>
      </c>
    </row>
    <row r="204" spans="235:236" x14ac:dyDescent="0.2">
      <c r="IA204" s="12"/>
      <c r="IB204" s="6">
        <f>[1]основа!AM211</f>
        <v>42551</v>
      </c>
    </row>
    <row r="205" spans="235:236" x14ac:dyDescent="0.2">
      <c r="IA205" s="12"/>
      <c r="IB205" s="6">
        <f>[1]основа!AM212</f>
        <v>42551</v>
      </c>
    </row>
    <row r="206" spans="235:236" x14ac:dyDescent="0.2">
      <c r="IA206" s="12"/>
      <c r="IB206" s="6">
        <f>[1]основа!AM213</f>
        <v>42551</v>
      </c>
    </row>
    <row r="207" spans="235:236" x14ac:dyDescent="0.2">
      <c r="IA207" s="12"/>
      <c r="IB207" s="6">
        <f>[1]основа!AM214</f>
        <v>42551</v>
      </c>
    </row>
    <row r="208" spans="235:236" x14ac:dyDescent="0.2">
      <c r="IA208" s="12"/>
      <c r="IB208" s="6">
        <f>[1]основа!AM215</f>
        <v>42551</v>
      </c>
    </row>
    <row r="209" spans="235:236" x14ac:dyDescent="0.2">
      <c r="IA209" s="12"/>
      <c r="IB209" s="6">
        <f>[1]основа!AM216</f>
        <v>42551</v>
      </c>
    </row>
    <row r="210" spans="235:236" x14ac:dyDescent="0.2">
      <c r="IA210" s="12"/>
      <c r="IB210" s="6">
        <f>[1]основа!AM217</f>
        <v>42551</v>
      </c>
    </row>
    <row r="211" spans="235:236" x14ac:dyDescent="0.2">
      <c r="IA211" s="12"/>
      <c r="IB211" s="6">
        <f>[1]основа!AM218</f>
        <v>42551</v>
      </c>
    </row>
    <row r="212" spans="235:236" x14ac:dyDescent="0.2">
      <c r="IA212" s="12"/>
      <c r="IB212" s="6">
        <f>[1]основа!AM219</f>
        <v>42551</v>
      </c>
    </row>
    <row r="213" spans="235:236" x14ac:dyDescent="0.2">
      <c r="IA213" s="12"/>
      <c r="IB213" s="6">
        <f>[1]основа!AM220</f>
        <v>42551</v>
      </c>
    </row>
    <row r="214" spans="235:236" x14ac:dyDescent="0.2">
      <c r="IA214" s="12"/>
      <c r="IB214" s="6">
        <f>[1]основа!AM221</f>
        <v>42551</v>
      </c>
    </row>
    <row r="215" spans="235:236" x14ac:dyDescent="0.2">
      <c r="IA215" s="12"/>
      <c r="IB215" s="6">
        <f>[1]основа!AM222</f>
        <v>42551</v>
      </c>
    </row>
    <row r="216" spans="235:236" x14ac:dyDescent="0.2">
      <c r="IA216" s="12"/>
      <c r="IB216" s="6">
        <f>[1]основа!AM223</f>
        <v>42551</v>
      </c>
    </row>
    <row r="217" spans="235:236" x14ac:dyDescent="0.2">
      <c r="IA217" s="12"/>
      <c r="IB217" s="6">
        <f>[1]основа!AM224</f>
        <v>42551</v>
      </c>
    </row>
    <row r="218" spans="235:236" x14ac:dyDescent="0.2">
      <c r="IA218" s="12"/>
      <c r="IB218" s="6">
        <f>[1]основа!AM225</f>
        <v>42551</v>
      </c>
    </row>
    <row r="219" spans="235:236" x14ac:dyDescent="0.2">
      <c r="IA219" s="12"/>
      <c r="IB219" s="6">
        <f>[1]основа!AM226</f>
        <v>42551</v>
      </c>
    </row>
    <row r="220" spans="235:236" x14ac:dyDescent="0.2">
      <c r="IA220" s="12"/>
      <c r="IB220" s="6">
        <f>[1]основа!AM227</f>
        <v>42551</v>
      </c>
    </row>
    <row r="221" spans="235:236" x14ac:dyDescent="0.2">
      <c r="IA221" s="12"/>
      <c r="IB221" s="6">
        <f>[1]основа!AM228</f>
        <v>42551</v>
      </c>
    </row>
    <row r="222" spans="235:236" x14ac:dyDescent="0.2">
      <c r="IA222" s="12"/>
      <c r="IB222" s="6">
        <f>[1]основа!AM229</f>
        <v>42551</v>
      </c>
    </row>
    <row r="223" spans="235:236" x14ac:dyDescent="0.2">
      <c r="IA223" s="12"/>
      <c r="IB223" s="6">
        <f>[1]основа!AM230</f>
        <v>42551</v>
      </c>
    </row>
    <row r="224" spans="235:236" x14ac:dyDescent="0.2">
      <c r="IA224" s="12"/>
      <c r="IB224" s="6">
        <f>[1]основа!AM231</f>
        <v>42551</v>
      </c>
    </row>
    <row r="225" spans="235:236" x14ac:dyDescent="0.2">
      <c r="IA225" s="12"/>
      <c r="IB225" s="6">
        <f>[1]основа!AM232</f>
        <v>42551</v>
      </c>
    </row>
    <row r="226" spans="235:236" x14ac:dyDescent="0.2">
      <c r="IA226" s="12"/>
      <c r="IB226" s="6">
        <f>[1]основа!AM233</f>
        <v>42551</v>
      </c>
    </row>
    <row r="227" spans="235:236" x14ac:dyDescent="0.2">
      <c r="IA227" s="12"/>
      <c r="IB227" s="6">
        <f>[1]основа!AM234</f>
        <v>42551</v>
      </c>
    </row>
    <row r="228" spans="235:236" x14ac:dyDescent="0.2">
      <c r="IA228" s="12"/>
      <c r="IB228" s="6">
        <f>[1]основа!AM235</f>
        <v>42551</v>
      </c>
    </row>
    <row r="229" spans="235:236" x14ac:dyDescent="0.2">
      <c r="IA229" s="12"/>
      <c r="IB229" s="6">
        <f>[1]основа!AM236</f>
        <v>42551</v>
      </c>
    </row>
    <row r="230" spans="235:236" x14ac:dyDescent="0.2">
      <c r="IA230" s="12"/>
      <c r="IB230" s="6">
        <f>[1]основа!AM237</f>
        <v>42551</v>
      </c>
    </row>
    <row r="231" spans="235:236" x14ac:dyDescent="0.2">
      <c r="IA231" s="12"/>
      <c r="IB231" s="6">
        <f>[1]основа!AM238</f>
        <v>42551</v>
      </c>
    </row>
    <row r="232" spans="235:236" x14ac:dyDescent="0.2">
      <c r="IA232" s="12"/>
      <c r="IB232" s="6">
        <f>[1]основа!AM239</f>
        <v>42551</v>
      </c>
    </row>
    <row r="233" spans="235:236" x14ac:dyDescent="0.2">
      <c r="IA233" s="12"/>
      <c r="IB233" s="6">
        <f>[1]основа!AM240</f>
        <v>42551</v>
      </c>
    </row>
    <row r="234" spans="235:236" x14ac:dyDescent="0.2">
      <c r="IA234" s="12"/>
      <c r="IB234" s="6">
        <f>[1]основа!AM241</f>
        <v>42551</v>
      </c>
    </row>
    <row r="235" spans="235:236" x14ac:dyDescent="0.2">
      <c r="IA235" s="12"/>
      <c r="IB235" s="6">
        <f>[1]основа!AM242</f>
        <v>42551</v>
      </c>
    </row>
    <row r="236" spans="235:236" x14ac:dyDescent="0.2">
      <c r="IA236" s="12"/>
      <c r="IB236" s="6">
        <f>[1]основа!AM243</f>
        <v>42551</v>
      </c>
    </row>
    <row r="237" spans="235:236" x14ac:dyDescent="0.2">
      <c r="IA237" s="12"/>
      <c r="IB237" s="6">
        <f>[1]основа!AM244</f>
        <v>42551</v>
      </c>
    </row>
    <row r="238" spans="235:236" x14ac:dyDescent="0.2">
      <c r="IA238" s="12"/>
      <c r="IB238" s="6">
        <f>[1]основа!AM245</f>
        <v>42551</v>
      </c>
    </row>
    <row r="239" spans="235:236" x14ac:dyDescent="0.2">
      <c r="IA239" s="12"/>
      <c r="IB239" s="6">
        <f>[1]основа!AM246</f>
        <v>42551</v>
      </c>
    </row>
    <row r="240" spans="235:236" x14ac:dyDescent="0.2">
      <c r="IA240" s="12"/>
      <c r="IB240" s="6">
        <f>[1]основа!AM247</f>
        <v>42551</v>
      </c>
    </row>
    <row r="241" spans="235:236" x14ac:dyDescent="0.2">
      <c r="IA241" s="12"/>
      <c r="IB241" s="6">
        <f>[1]основа!AM248</f>
        <v>42551</v>
      </c>
    </row>
    <row r="242" spans="235:236" x14ac:dyDescent="0.2">
      <c r="IA242" s="12"/>
      <c r="IB242" s="6">
        <f>[1]основа!AM249</f>
        <v>42551</v>
      </c>
    </row>
    <row r="243" spans="235:236" x14ac:dyDescent="0.2">
      <c r="IA243" s="12"/>
      <c r="IB243" s="6">
        <f>[1]основа!AM250</f>
        <v>42551</v>
      </c>
    </row>
    <row r="244" spans="235:236" x14ac:dyDescent="0.2">
      <c r="IA244" s="12"/>
      <c r="IB244" s="6">
        <f>[1]основа!AM251</f>
        <v>42551</v>
      </c>
    </row>
    <row r="245" spans="235:236" x14ac:dyDescent="0.2">
      <c r="IA245" s="12"/>
      <c r="IB245" s="6">
        <f>[1]основа!AM252</f>
        <v>42551</v>
      </c>
    </row>
    <row r="246" spans="235:236" x14ac:dyDescent="0.2">
      <c r="IA246" s="12"/>
      <c r="IB246" s="6">
        <f>[1]основа!AM253</f>
        <v>42551</v>
      </c>
    </row>
    <row r="247" spans="235:236" x14ac:dyDescent="0.2">
      <c r="IA247" s="12"/>
      <c r="IB247" s="6">
        <f>[1]основа!AM254</f>
        <v>42551</v>
      </c>
    </row>
    <row r="248" spans="235:236" x14ac:dyDescent="0.2">
      <c r="IA248" s="12"/>
      <c r="IB248" s="6">
        <f>[1]основа!AM255</f>
        <v>42551</v>
      </c>
    </row>
    <row r="249" spans="235:236" x14ac:dyDescent="0.2">
      <c r="IA249" s="12"/>
      <c r="IB249" s="6">
        <f>[1]основа!AM256</f>
        <v>42551</v>
      </c>
    </row>
    <row r="250" spans="235:236" x14ac:dyDescent="0.2">
      <c r="IA250" s="12"/>
      <c r="IB250" s="6">
        <f>[1]основа!AM257</f>
        <v>42551</v>
      </c>
    </row>
    <row r="251" spans="235:236" x14ac:dyDescent="0.2">
      <c r="IA251" s="12"/>
      <c r="IB251" s="6">
        <f>[1]основа!AM258</f>
        <v>42551</v>
      </c>
    </row>
    <row r="252" spans="235:236" x14ac:dyDescent="0.2">
      <c r="IA252" s="12"/>
      <c r="IB252" s="6">
        <f>[1]основа!AM259</f>
        <v>42551</v>
      </c>
    </row>
    <row r="253" spans="235:236" x14ac:dyDescent="0.2">
      <c r="IA253" s="12"/>
      <c r="IB253" s="6">
        <f>[1]основа!AM260</f>
        <v>42551</v>
      </c>
    </row>
    <row r="254" spans="235:236" x14ac:dyDescent="0.2">
      <c r="IA254" s="12"/>
      <c r="IB254" s="6">
        <f>[1]основа!AM261</f>
        <v>42551</v>
      </c>
    </row>
    <row r="255" spans="235:236" x14ac:dyDescent="0.2">
      <c r="IA255" s="12"/>
      <c r="IB255" s="6">
        <f>[1]основа!AM262</f>
        <v>42551</v>
      </c>
    </row>
    <row r="256" spans="235:236" x14ac:dyDescent="0.2">
      <c r="IA256" s="12"/>
      <c r="IB256" s="6">
        <f>[1]основа!AM263</f>
        <v>42551</v>
      </c>
    </row>
    <row r="257" spans="235:236" x14ac:dyDescent="0.2">
      <c r="IA257" s="12"/>
      <c r="IB257" s="6">
        <f>[1]основа!AM264</f>
        <v>42551</v>
      </c>
    </row>
    <row r="258" spans="235:236" x14ac:dyDescent="0.2">
      <c r="IA258" s="12"/>
      <c r="IB258" s="6">
        <f>[1]основа!AM265</f>
        <v>42551</v>
      </c>
    </row>
    <row r="259" spans="235:236" x14ac:dyDescent="0.2">
      <c r="IA259" s="12"/>
      <c r="IB259" s="6">
        <f>[1]основа!AM266</f>
        <v>42551</v>
      </c>
    </row>
    <row r="260" spans="235:236" x14ac:dyDescent="0.2">
      <c r="IA260" s="12"/>
      <c r="IB260" s="6">
        <f>[1]основа!AM267</f>
        <v>42551</v>
      </c>
    </row>
    <row r="261" spans="235:236" x14ac:dyDescent="0.2">
      <c r="IA261" s="12"/>
      <c r="IB261" s="6">
        <f>[1]основа!AM268</f>
        <v>42551</v>
      </c>
    </row>
    <row r="262" spans="235:236" x14ac:dyDescent="0.2">
      <c r="IA262" s="12"/>
      <c r="IB262" s="6">
        <f>[1]основа!AM269</f>
        <v>42551</v>
      </c>
    </row>
    <row r="263" spans="235:236" x14ac:dyDescent="0.2">
      <c r="IA263" s="12"/>
      <c r="IB263" s="6">
        <f>[1]основа!AM270</f>
        <v>42551</v>
      </c>
    </row>
    <row r="264" spans="235:236" x14ac:dyDescent="0.2">
      <c r="IA264" s="12"/>
      <c r="IB264" s="6">
        <f>[1]основа!AM271</f>
        <v>42551</v>
      </c>
    </row>
    <row r="265" spans="235:236" x14ac:dyDescent="0.2">
      <c r="IA265" s="12"/>
      <c r="IB265" s="6">
        <f>[1]основа!AM272</f>
        <v>42551</v>
      </c>
    </row>
    <row r="266" spans="235:236" x14ac:dyDescent="0.2">
      <c r="IA266" s="12"/>
      <c r="IB266" s="6">
        <f>[1]основа!AM273</f>
        <v>42551</v>
      </c>
    </row>
    <row r="267" spans="235:236" x14ac:dyDescent="0.2">
      <c r="IA267" s="12"/>
      <c r="IB267" s="6">
        <f>[1]основа!AM274</f>
        <v>42551</v>
      </c>
    </row>
    <row r="268" spans="235:236" x14ac:dyDescent="0.2">
      <c r="IA268" s="12"/>
      <c r="IB268" s="6">
        <f>[1]основа!AM275</f>
        <v>42551</v>
      </c>
    </row>
    <row r="269" spans="235:236" x14ac:dyDescent="0.2">
      <c r="IA269" s="12"/>
      <c r="IB269" s="6">
        <f>[1]основа!AM276</f>
        <v>42551</v>
      </c>
    </row>
    <row r="270" spans="235:236" x14ac:dyDescent="0.2">
      <c r="IA270" s="12"/>
      <c r="IB270" s="6">
        <f>[1]основа!AM277</f>
        <v>42551</v>
      </c>
    </row>
    <row r="271" spans="235:236" x14ac:dyDescent="0.2">
      <c r="IA271" s="12"/>
      <c r="IB271" s="6">
        <f>[1]основа!AM278</f>
        <v>42551</v>
      </c>
    </row>
    <row r="272" spans="235:236" x14ac:dyDescent="0.2">
      <c r="IA272" s="12"/>
      <c r="IB272" s="6">
        <f>[1]основа!AM279</f>
        <v>42551</v>
      </c>
    </row>
    <row r="273" spans="235:236" x14ac:dyDescent="0.2">
      <c r="IA273" s="12"/>
      <c r="IB273" s="6">
        <f>[1]основа!AM280</f>
        <v>42551</v>
      </c>
    </row>
    <row r="274" spans="235:236" x14ac:dyDescent="0.2">
      <c r="IA274" s="12"/>
      <c r="IB274" s="6">
        <f>[1]основа!AM281</f>
        <v>42551</v>
      </c>
    </row>
    <row r="275" spans="235:236" x14ac:dyDescent="0.2">
      <c r="IA275" s="12"/>
      <c r="IB275" s="6">
        <f>[1]основа!AM282</f>
        <v>42551</v>
      </c>
    </row>
    <row r="276" spans="235:236" x14ac:dyDescent="0.2">
      <c r="IA276" s="12"/>
      <c r="IB276" s="6">
        <f>[1]основа!AM283</f>
        <v>42551</v>
      </c>
    </row>
    <row r="277" spans="235:236" x14ac:dyDescent="0.2">
      <c r="IA277" s="12"/>
      <c r="IB277" s="6">
        <f>[1]основа!AM284</f>
        <v>42551</v>
      </c>
    </row>
    <row r="278" spans="235:236" x14ac:dyDescent="0.2">
      <c r="IA278" s="12"/>
      <c r="IB278" s="6">
        <f>[1]основа!AM285</f>
        <v>42551</v>
      </c>
    </row>
    <row r="279" spans="235:236" x14ac:dyDescent="0.2">
      <c r="IA279" s="12"/>
      <c r="IB279" s="6">
        <f>[1]основа!AM286</f>
        <v>42551</v>
      </c>
    </row>
    <row r="280" spans="235:236" x14ac:dyDescent="0.2">
      <c r="IA280" s="12"/>
      <c r="IB280" s="6">
        <f>[1]основа!AM287</f>
        <v>42551</v>
      </c>
    </row>
    <row r="281" spans="235:236" x14ac:dyDescent="0.2">
      <c r="IA281" s="12"/>
      <c r="IB281" s="6">
        <f>[1]основа!AM288</f>
        <v>42551</v>
      </c>
    </row>
    <row r="282" spans="235:236" x14ac:dyDescent="0.2">
      <c r="IA282" s="12"/>
      <c r="IB282" s="6">
        <f>[1]основа!AM289</f>
        <v>42551</v>
      </c>
    </row>
    <row r="283" spans="235:236" x14ac:dyDescent="0.2">
      <c r="IA283" s="12"/>
      <c r="IB283" s="6">
        <f>[1]основа!AM290</f>
        <v>42551</v>
      </c>
    </row>
    <row r="284" spans="235:236" x14ac:dyDescent="0.2">
      <c r="IA284" s="12"/>
      <c r="IB284" s="6">
        <f>[1]основа!AM291</f>
        <v>42551</v>
      </c>
    </row>
    <row r="285" spans="235:236" x14ac:dyDescent="0.2">
      <c r="IA285" s="12"/>
      <c r="IB285" s="6">
        <f>[1]основа!AM292</f>
        <v>42551</v>
      </c>
    </row>
    <row r="286" spans="235:236" x14ac:dyDescent="0.2">
      <c r="IA286" s="12"/>
      <c r="IB286" s="6">
        <f>[1]основа!AM293</f>
        <v>42551</v>
      </c>
    </row>
    <row r="287" spans="235:236" x14ac:dyDescent="0.2">
      <c r="IA287" s="12"/>
      <c r="IB287" s="6">
        <f>[1]основа!AM294</f>
        <v>42551</v>
      </c>
    </row>
    <row r="288" spans="235:236" x14ac:dyDescent="0.2">
      <c r="IA288" s="12"/>
      <c r="IB288" s="6">
        <f>[1]основа!AM295</f>
        <v>42551</v>
      </c>
    </row>
    <row r="289" spans="235:236" x14ac:dyDescent="0.2">
      <c r="IA289" s="12"/>
      <c r="IB289" s="6">
        <f>[1]основа!AM296</f>
        <v>42551</v>
      </c>
    </row>
    <row r="290" spans="235:236" x14ac:dyDescent="0.2">
      <c r="IA290" s="12"/>
      <c r="IB290" s="6">
        <f>[1]основа!AM297</f>
        <v>42551</v>
      </c>
    </row>
    <row r="291" spans="235:236" x14ac:dyDescent="0.2">
      <c r="IA291" s="12"/>
      <c r="IB291" s="6">
        <f>[1]основа!AM298</f>
        <v>42551</v>
      </c>
    </row>
    <row r="292" spans="235:236" x14ac:dyDescent="0.2">
      <c r="IA292" s="12"/>
      <c r="IB292" s="6">
        <f>[1]основа!AM299</f>
        <v>42551</v>
      </c>
    </row>
    <row r="293" spans="235:236" x14ac:dyDescent="0.2">
      <c r="IA293" s="12"/>
      <c r="IB293" s="6">
        <f>[1]основа!AM300</f>
        <v>42551</v>
      </c>
    </row>
    <row r="294" spans="235:236" x14ac:dyDescent="0.2">
      <c r="IA294" s="12"/>
      <c r="IB294" s="6">
        <f>[1]основа!AM301</f>
        <v>42551</v>
      </c>
    </row>
    <row r="295" spans="235:236" x14ac:dyDescent="0.2">
      <c r="IA295" s="12"/>
      <c r="IB295" s="6">
        <f>[1]основа!AM302</f>
        <v>42551</v>
      </c>
    </row>
    <row r="296" spans="235:236" x14ac:dyDescent="0.2">
      <c r="IA296" s="12"/>
      <c r="IB296" s="6">
        <f>[1]основа!AM303</f>
        <v>42551</v>
      </c>
    </row>
    <row r="297" spans="235:236" x14ac:dyDescent="0.2">
      <c r="IA297" s="12"/>
      <c r="IB297" s="6">
        <f>[1]основа!AM304</f>
        <v>42551</v>
      </c>
    </row>
    <row r="298" spans="235:236" x14ac:dyDescent="0.2">
      <c r="IA298" s="12"/>
      <c r="IB298" s="6">
        <f>[1]основа!AM305</f>
        <v>42551</v>
      </c>
    </row>
    <row r="299" spans="235:236" x14ac:dyDescent="0.2">
      <c r="IA299" s="12"/>
      <c r="IB299" s="6">
        <f>[1]основа!AM306</f>
        <v>42551</v>
      </c>
    </row>
  </sheetData>
  <sheetProtection formatColumns="0" autoFilter="0"/>
  <autoFilter ref="K7:K68">
    <filterColumn colId="0">
      <filters>
        <filter val="1"/>
        <filter val="Каша молочная 5 злаков с маслом сливочным"/>
        <filter val="Напиток из смородины"/>
        <filter val="Сдоба"/>
        <filter val="Суп-харчо с тушёным мясом"/>
        <filter val="Сыр порционный"/>
        <filter val="Хлеб пшеничный"/>
        <filter val="Чай с сахаром и молоком"/>
      </filters>
    </filterColumn>
  </autoFilter>
  <mergeCells count="5">
    <mergeCell ref="A6:B6"/>
    <mergeCell ref="A7:G7"/>
    <mergeCell ref="A2:G2"/>
    <mergeCell ref="A3:G3"/>
    <mergeCell ref="A4:G4"/>
  </mergeCells>
  <conditionalFormatting sqref="B2:B5 B7:B13 C2:P68 A2:A13 A2:G4 A13:I13 A15:I15 A12:H68">
    <cfRule type="cellIs" dxfId="21778" priority="847" operator="equal">
      <formula>0</formula>
    </cfRule>
  </conditionalFormatting>
  <conditionalFormatting sqref="A63:A65">
    <cfRule type="cellIs" dxfId="21777" priority="843" operator="equal">
      <formula>0</formula>
    </cfRule>
  </conditionalFormatting>
  <conditionalFormatting sqref="A34:H36">
    <cfRule type="cellIs" dxfId="21776" priority="837" stopIfTrue="1" operator="equal">
      <formula>0</formula>
    </cfRule>
  </conditionalFormatting>
  <conditionalFormatting sqref="A42:H44">
    <cfRule type="cellIs" dxfId="21775" priority="836" stopIfTrue="1" operator="equal">
      <formula>0</formula>
    </cfRule>
  </conditionalFormatting>
  <conditionalFormatting sqref="A42:H44">
    <cfRule type="cellIs" dxfId="21774" priority="835" stopIfTrue="1" operator="equal">
      <formula>0</formula>
    </cfRule>
  </conditionalFormatting>
  <conditionalFormatting sqref="A52:H54">
    <cfRule type="cellIs" dxfId="21773" priority="834" stopIfTrue="1" operator="equal">
      <formula>0</formula>
    </cfRule>
  </conditionalFormatting>
  <conditionalFormatting sqref="A12:H12 A14:H28 A30:H60">
    <cfRule type="expression" dxfId="21772" priority="833" stopIfTrue="1">
      <formula>$IT13&lt;$IS$2</formula>
    </cfRule>
  </conditionalFormatting>
  <conditionalFormatting sqref="A34:H36">
    <cfRule type="cellIs" dxfId="21771" priority="826" stopIfTrue="1" operator="equal">
      <formula>0</formula>
    </cfRule>
  </conditionalFormatting>
  <conditionalFormatting sqref="A42:H44">
    <cfRule type="cellIs" dxfId="21770" priority="825" stopIfTrue="1" operator="equal">
      <formula>0</formula>
    </cfRule>
  </conditionalFormatting>
  <conditionalFormatting sqref="A42:H44">
    <cfRule type="cellIs" dxfId="21769" priority="824" stopIfTrue="1" operator="equal">
      <formula>0</formula>
    </cfRule>
  </conditionalFormatting>
  <conditionalFormatting sqref="A52:H54">
    <cfRule type="cellIs" dxfId="21768" priority="823" stopIfTrue="1" operator="equal">
      <formula>0</formula>
    </cfRule>
  </conditionalFormatting>
  <conditionalFormatting sqref="A3:A4">
    <cfRule type="expression" dxfId="21767" priority="818" stopIfTrue="1">
      <formula>$IT4&lt;$IS$4</formula>
    </cfRule>
  </conditionalFormatting>
  <conditionalFormatting sqref="A3:A4">
    <cfRule type="expression" dxfId="21766" priority="817" stopIfTrue="1">
      <formula>$IT4&lt;$IS$4</formula>
    </cfRule>
  </conditionalFormatting>
  <conditionalFormatting sqref="A3:G3">
    <cfRule type="expression" dxfId="21765" priority="816" stopIfTrue="1">
      <formula>$IT6&lt;$IS$4</formula>
    </cfRule>
  </conditionalFormatting>
  <conditionalFormatting sqref="A3">
    <cfRule type="expression" dxfId="21764" priority="811" stopIfTrue="1">
      <formula>$IT4&lt;$IS$4</formula>
    </cfRule>
  </conditionalFormatting>
  <conditionalFormatting sqref="A3">
    <cfRule type="expression" dxfId="21763" priority="810" stopIfTrue="1">
      <formula>$IT4&lt;$IS$4</formula>
    </cfRule>
  </conditionalFormatting>
  <conditionalFormatting sqref="A3:G3">
    <cfRule type="expression" dxfId="21762" priority="809" stopIfTrue="1">
      <formula>$IT6&lt;$IS$4</formula>
    </cfRule>
  </conditionalFormatting>
  <conditionalFormatting sqref="A34:G36">
    <cfRule type="cellIs" dxfId="21761" priority="802" stopIfTrue="1" operator="equal">
      <formula>0</formula>
    </cfRule>
  </conditionalFormatting>
  <conditionalFormatting sqref="A42:G44">
    <cfRule type="cellIs" dxfId="21760" priority="801" stopIfTrue="1" operator="equal">
      <formula>0</formula>
    </cfRule>
  </conditionalFormatting>
  <conditionalFormatting sqref="A42:G44">
    <cfRule type="cellIs" dxfId="21759" priority="800" stopIfTrue="1" operator="equal">
      <formula>0</formula>
    </cfRule>
  </conditionalFormatting>
  <conditionalFormatting sqref="A52:G54">
    <cfRule type="cellIs" dxfId="21758" priority="799" stopIfTrue="1" operator="equal">
      <formula>0</formula>
    </cfRule>
  </conditionalFormatting>
  <conditionalFormatting sqref="A34:G34">
    <cfRule type="cellIs" dxfId="21757" priority="795" stopIfTrue="1" operator="equal">
      <formula>0</formula>
    </cfRule>
  </conditionalFormatting>
  <conditionalFormatting sqref="A34:G34">
    <cfRule type="cellIs" dxfId="21756" priority="794" stopIfTrue="1" operator="equal">
      <formula>0</formula>
    </cfRule>
  </conditionalFormatting>
  <conditionalFormatting sqref="H34:H36">
    <cfRule type="cellIs" dxfId="21755" priority="785" stopIfTrue="1" operator="equal">
      <formula>0</formula>
    </cfRule>
  </conditionalFormatting>
  <conditionalFormatting sqref="H42:H44">
    <cfRule type="cellIs" dxfId="21754" priority="784" stopIfTrue="1" operator="equal">
      <formula>0</formula>
    </cfRule>
  </conditionalFormatting>
  <conditionalFormatting sqref="H42:H44">
    <cfRule type="cellIs" dxfId="21753" priority="783" stopIfTrue="1" operator="equal">
      <formula>0</formula>
    </cfRule>
  </conditionalFormatting>
  <conditionalFormatting sqref="H52:H54">
    <cfRule type="cellIs" dxfId="21752" priority="782" stopIfTrue="1" operator="equal">
      <formula>0</formula>
    </cfRule>
  </conditionalFormatting>
  <conditionalFormatting sqref="A37:G38">
    <cfRule type="cellIs" dxfId="21751" priority="780" stopIfTrue="1" operator="equal">
      <formula>0</formula>
    </cfRule>
  </conditionalFormatting>
  <conditionalFormatting sqref="A42:G42">
    <cfRule type="cellIs" dxfId="21750" priority="778" stopIfTrue="1" operator="equal">
      <formula>0</formula>
    </cfRule>
  </conditionalFormatting>
  <conditionalFormatting sqref="A42:G42">
    <cfRule type="cellIs" dxfId="21749" priority="777" stopIfTrue="1" operator="equal">
      <formula>0</formula>
    </cfRule>
  </conditionalFormatting>
  <conditionalFormatting sqref="A42:G42">
    <cfRule type="cellIs" dxfId="21748" priority="776" stopIfTrue="1" operator="equal">
      <formula>0</formula>
    </cfRule>
  </conditionalFormatting>
  <conditionalFormatting sqref="A30">
    <cfRule type="cellIs" dxfId="21747" priority="773" operator="equal">
      <formula>0</formula>
    </cfRule>
  </conditionalFormatting>
  <conditionalFormatting sqref="A30">
    <cfRule type="cellIs" dxfId="21746" priority="772" stopIfTrue="1" operator="equal">
      <formula>0</formula>
    </cfRule>
  </conditionalFormatting>
  <conditionalFormatting sqref="A30">
    <cfRule type="cellIs" dxfId="21745" priority="770" stopIfTrue="1" operator="equal">
      <formula>0</formula>
    </cfRule>
  </conditionalFormatting>
  <conditionalFormatting sqref="A30">
    <cfRule type="cellIs" dxfId="21744" priority="768" stopIfTrue="1" operator="equal">
      <formula>0</formula>
    </cfRule>
  </conditionalFormatting>
  <conditionalFormatting sqref="A34:G36">
    <cfRule type="cellIs" dxfId="21743" priority="760" stopIfTrue="1" operator="equal">
      <formula>0</formula>
    </cfRule>
  </conditionalFormatting>
  <conditionalFormatting sqref="A42:G44">
    <cfRule type="cellIs" dxfId="21742" priority="759" stopIfTrue="1" operator="equal">
      <formula>0</formula>
    </cfRule>
  </conditionalFormatting>
  <conditionalFormatting sqref="A42:G44">
    <cfRule type="cellIs" dxfId="21741" priority="758" stopIfTrue="1" operator="equal">
      <formula>0</formula>
    </cfRule>
  </conditionalFormatting>
  <conditionalFormatting sqref="A52:G54">
    <cfRule type="cellIs" dxfId="21740" priority="757" stopIfTrue="1" operator="equal">
      <formula>0</formula>
    </cfRule>
  </conditionalFormatting>
  <conditionalFormatting sqref="A63:A65">
    <cfRule type="cellIs" dxfId="21739" priority="753" operator="equal">
      <formula>0</formula>
    </cfRule>
  </conditionalFormatting>
  <conditionalFormatting sqref="A34:H36">
    <cfRule type="cellIs" dxfId="21738" priority="748" stopIfTrue="1" operator="equal">
      <formula>0</formula>
    </cfRule>
  </conditionalFormatting>
  <conditionalFormatting sqref="A42:H44">
    <cfRule type="cellIs" dxfId="21737" priority="747" stopIfTrue="1" operator="equal">
      <formula>0</formula>
    </cfRule>
  </conditionalFormatting>
  <conditionalFormatting sqref="A52:H54">
    <cfRule type="cellIs" dxfId="21736" priority="746" stopIfTrue="1" operator="equal">
      <formula>0</formula>
    </cfRule>
  </conditionalFormatting>
  <conditionalFormatting sqref="A34:H36">
    <cfRule type="cellIs" dxfId="21735" priority="740" stopIfTrue="1" operator="equal">
      <formula>0</formula>
    </cfRule>
  </conditionalFormatting>
  <conditionalFormatting sqref="A42:H44">
    <cfRule type="cellIs" dxfId="21734" priority="739" stopIfTrue="1" operator="equal">
      <formula>0</formula>
    </cfRule>
  </conditionalFormatting>
  <conditionalFormatting sqref="A52:H54">
    <cfRule type="cellIs" dxfId="21733" priority="738" stopIfTrue="1" operator="equal">
      <formula>0</formula>
    </cfRule>
  </conditionalFormatting>
  <conditionalFormatting sqref="A34:G36">
    <cfRule type="cellIs" dxfId="21732" priority="724" stopIfTrue="1" operator="equal">
      <formula>0</formula>
    </cfRule>
  </conditionalFormatting>
  <conditionalFormatting sqref="A42:G44">
    <cfRule type="cellIs" dxfId="21731" priority="723" stopIfTrue="1" operator="equal">
      <formula>0</formula>
    </cfRule>
  </conditionalFormatting>
  <conditionalFormatting sqref="A42:G44">
    <cfRule type="cellIs" dxfId="21730" priority="722" stopIfTrue="1" operator="equal">
      <formula>0</formula>
    </cfRule>
  </conditionalFormatting>
  <conditionalFormatting sqref="A52:G54">
    <cfRule type="cellIs" dxfId="21729" priority="721" stopIfTrue="1" operator="equal">
      <formula>0</formula>
    </cfRule>
  </conditionalFormatting>
  <conditionalFormatting sqref="A34:G34">
    <cfRule type="cellIs" dxfId="21728" priority="717" stopIfTrue="1" operator="equal">
      <formula>0</formula>
    </cfRule>
  </conditionalFormatting>
  <conditionalFormatting sqref="A34:G34">
    <cfRule type="cellIs" dxfId="21727" priority="716" stopIfTrue="1" operator="equal">
      <formula>0</formula>
    </cfRule>
  </conditionalFormatting>
  <conditionalFormatting sqref="H34">
    <cfRule type="cellIs" dxfId="21726" priority="708" stopIfTrue="1" operator="equal">
      <formula>0</formula>
    </cfRule>
  </conditionalFormatting>
  <conditionalFormatting sqref="A37:H38">
    <cfRule type="cellIs" dxfId="21725" priority="706" stopIfTrue="1" operator="equal">
      <formula>0</formula>
    </cfRule>
  </conditionalFormatting>
  <conditionalFormatting sqref="H34:H36">
    <cfRule type="cellIs" dxfId="21724" priority="699" stopIfTrue="1" operator="equal">
      <formula>0</formula>
    </cfRule>
  </conditionalFormatting>
  <conditionalFormatting sqref="H42:H44">
    <cfRule type="cellIs" dxfId="21723" priority="698" stopIfTrue="1" operator="equal">
      <formula>0</formula>
    </cfRule>
  </conditionalFormatting>
  <conditionalFormatting sqref="H42:H44">
    <cfRule type="cellIs" dxfId="21722" priority="697" stopIfTrue="1" operator="equal">
      <formula>0</formula>
    </cfRule>
  </conditionalFormatting>
  <conditionalFormatting sqref="H52:H54">
    <cfRule type="cellIs" dxfId="21721" priority="696" stopIfTrue="1" operator="equal">
      <formula>0</formula>
    </cfRule>
  </conditionalFormatting>
  <conditionalFormatting sqref="A42:G42">
    <cfRule type="cellIs" dxfId="21720" priority="694" stopIfTrue="1" operator="equal">
      <formula>0</formula>
    </cfRule>
  </conditionalFormatting>
  <conditionalFormatting sqref="A42:G42">
    <cfRule type="cellIs" dxfId="21719" priority="693" stopIfTrue="1" operator="equal">
      <formula>0</formula>
    </cfRule>
  </conditionalFormatting>
  <conditionalFormatting sqref="A42:G42">
    <cfRule type="cellIs" dxfId="21718" priority="692" stopIfTrue="1" operator="equal">
      <formula>0</formula>
    </cfRule>
  </conditionalFormatting>
  <conditionalFormatting sqref="A34:G36">
    <cfRule type="cellIs" dxfId="21717" priority="684" stopIfTrue="1" operator="equal">
      <formula>0</formula>
    </cfRule>
  </conditionalFormatting>
  <conditionalFormatting sqref="A34:H36">
    <cfRule type="cellIs" dxfId="21716" priority="674" stopIfTrue="1" operator="equal">
      <formula>0</formula>
    </cfRule>
  </conditionalFormatting>
  <conditionalFormatting sqref="A42:H44">
    <cfRule type="cellIs" dxfId="21715" priority="673" stopIfTrue="1" operator="equal">
      <formula>0</formula>
    </cfRule>
  </conditionalFormatting>
  <conditionalFormatting sqref="A42:H44">
    <cfRule type="cellIs" dxfId="21714" priority="672" stopIfTrue="1" operator="equal">
      <formula>0</formula>
    </cfRule>
  </conditionalFormatting>
  <conditionalFormatting sqref="A52:H54">
    <cfRule type="cellIs" dxfId="21713" priority="671" stopIfTrue="1" operator="equal">
      <formula>0</formula>
    </cfRule>
  </conditionalFormatting>
  <conditionalFormatting sqref="A47">
    <cfRule type="cellIs" dxfId="21712" priority="669" operator="equal">
      <formula>0</formula>
    </cfRule>
  </conditionalFormatting>
  <conditionalFormatting sqref="A47">
    <cfRule type="cellIs" dxfId="21711" priority="668" stopIfTrue="1" operator="equal">
      <formula>0</formula>
    </cfRule>
  </conditionalFormatting>
  <conditionalFormatting sqref="A47">
    <cfRule type="cellIs" dxfId="21710" priority="666" stopIfTrue="1" operator="equal">
      <formula>0</formula>
    </cfRule>
  </conditionalFormatting>
  <conditionalFormatting sqref="A47">
    <cfRule type="cellIs" dxfId="21709" priority="664" stopIfTrue="1" operator="equal">
      <formula>0</formula>
    </cfRule>
  </conditionalFormatting>
  <conditionalFormatting sqref="A47">
    <cfRule type="cellIs" dxfId="21708" priority="662" stopIfTrue="1" operator="equal">
      <formula>0</formula>
    </cfRule>
  </conditionalFormatting>
  <conditionalFormatting sqref="A47">
    <cfRule type="cellIs" dxfId="21707" priority="660" operator="equal">
      <formula>0</formula>
    </cfRule>
  </conditionalFormatting>
  <conditionalFormatting sqref="A47">
    <cfRule type="cellIs" dxfId="21706" priority="659" operator="equal">
      <formula>0</formula>
    </cfRule>
  </conditionalFormatting>
  <conditionalFormatting sqref="A47">
    <cfRule type="cellIs" dxfId="21705" priority="658" stopIfTrue="1" operator="equal">
      <formula>0</formula>
    </cfRule>
  </conditionalFormatting>
  <conditionalFormatting sqref="A47">
    <cfRule type="cellIs" dxfId="21704" priority="656" stopIfTrue="1" operator="equal">
      <formula>0</formula>
    </cfRule>
  </conditionalFormatting>
  <conditionalFormatting sqref="A47">
    <cfRule type="cellIs" dxfId="21703" priority="654" stopIfTrue="1" operator="equal">
      <formula>0</formula>
    </cfRule>
  </conditionalFormatting>
  <conditionalFormatting sqref="A47">
    <cfRule type="cellIs" dxfId="21702" priority="652" operator="equal">
      <formula>0</formula>
    </cfRule>
  </conditionalFormatting>
  <conditionalFormatting sqref="A47">
    <cfRule type="cellIs" dxfId="21701" priority="651" stopIfTrue="1" operator="equal">
      <formula>0</formula>
    </cfRule>
  </conditionalFormatting>
  <conditionalFormatting sqref="A34:H36">
    <cfRule type="cellIs" dxfId="21700" priority="644" stopIfTrue="1" operator="equal">
      <formula>0</formula>
    </cfRule>
  </conditionalFormatting>
  <conditionalFormatting sqref="A42:H44">
    <cfRule type="cellIs" dxfId="21699" priority="643" stopIfTrue="1" operator="equal">
      <formula>0</formula>
    </cfRule>
  </conditionalFormatting>
  <conditionalFormatting sqref="A42:H44">
    <cfRule type="cellIs" dxfId="21698" priority="642" stopIfTrue="1" operator="equal">
      <formula>0</formula>
    </cfRule>
  </conditionalFormatting>
  <conditionalFormatting sqref="A52:H54">
    <cfRule type="cellIs" dxfId="21697" priority="641" stopIfTrue="1" operator="equal">
      <formula>0</formula>
    </cfRule>
  </conditionalFormatting>
  <conditionalFormatting sqref="A42">
    <cfRule type="cellIs" dxfId="21696" priority="639" operator="equal">
      <formula>0</formula>
    </cfRule>
  </conditionalFormatting>
  <conditionalFormatting sqref="A42">
    <cfRule type="cellIs" dxfId="21695" priority="638" stopIfTrue="1" operator="equal">
      <formula>0</formula>
    </cfRule>
  </conditionalFormatting>
  <conditionalFormatting sqref="A42">
    <cfRule type="cellIs" dxfId="21694" priority="637" stopIfTrue="1" operator="equal">
      <formula>0</formula>
    </cfRule>
  </conditionalFormatting>
  <conditionalFormatting sqref="A42">
    <cfRule type="cellIs" dxfId="21693" priority="635" stopIfTrue="1" operator="equal">
      <formula>0</formula>
    </cfRule>
  </conditionalFormatting>
  <conditionalFormatting sqref="A42">
    <cfRule type="cellIs" dxfId="21692" priority="634" stopIfTrue="1" operator="equal">
      <formula>0</formula>
    </cfRule>
  </conditionalFormatting>
  <conditionalFormatting sqref="A42">
    <cfRule type="cellIs" dxfId="21691" priority="632" stopIfTrue="1" operator="equal">
      <formula>0</formula>
    </cfRule>
  </conditionalFormatting>
  <conditionalFormatting sqref="A42">
    <cfRule type="cellIs" dxfId="21690" priority="631" stopIfTrue="1" operator="equal">
      <formula>0</formula>
    </cfRule>
  </conditionalFormatting>
  <conditionalFormatting sqref="A42">
    <cfRule type="cellIs" dxfId="21689" priority="629" stopIfTrue="1" operator="equal">
      <formula>0</formula>
    </cfRule>
  </conditionalFormatting>
  <conditionalFormatting sqref="A42">
    <cfRule type="cellIs" dxfId="21688" priority="628" stopIfTrue="1" operator="equal">
      <formula>0</formula>
    </cfRule>
  </conditionalFormatting>
  <conditionalFormatting sqref="A42">
    <cfRule type="cellIs" dxfId="21687" priority="626" stopIfTrue="1" operator="equal">
      <formula>0</formula>
    </cfRule>
  </conditionalFormatting>
  <conditionalFormatting sqref="A42">
    <cfRule type="cellIs" dxfId="21686" priority="625" stopIfTrue="1" operator="equal">
      <formula>0</formula>
    </cfRule>
  </conditionalFormatting>
  <conditionalFormatting sqref="A42">
    <cfRule type="cellIs" dxfId="21685" priority="623" operator="equal">
      <formula>0</formula>
    </cfRule>
  </conditionalFormatting>
  <conditionalFormatting sqref="A42">
    <cfRule type="cellIs" dxfId="21684" priority="622" stopIfTrue="1" operator="equal">
      <formula>0</formula>
    </cfRule>
  </conditionalFormatting>
  <conditionalFormatting sqref="A42">
    <cfRule type="cellIs" dxfId="21683" priority="621" stopIfTrue="1" operator="equal">
      <formula>0</formula>
    </cfRule>
  </conditionalFormatting>
  <conditionalFormatting sqref="A42">
    <cfRule type="cellIs" dxfId="21682" priority="619" stopIfTrue="1" operator="equal">
      <formula>0</formula>
    </cfRule>
  </conditionalFormatting>
  <conditionalFormatting sqref="A42">
    <cfRule type="cellIs" dxfId="21681" priority="618" stopIfTrue="1" operator="equal">
      <formula>0</formula>
    </cfRule>
  </conditionalFormatting>
  <conditionalFormatting sqref="A34:H36">
    <cfRule type="cellIs" dxfId="21680" priority="611" stopIfTrue="1" operator="equal">
      <formula>0</formula>
    </cfRule>
  </conditionalFormatting>
  <conditionalFormatting sqref="A42:H44">
    <cfRule type="cellIs" dxfId="21679" priority="610" stopIfTrue="1" operator="equal">
      <formula>0</formula>
    </cfRule>
  </conditionalFormatting>
  <conditionalFormatting sqref="A42:H44">
    <cfRule type="cellIs" dxfId="21678" priority="609" stopIfTrue="1" operator="equal">
      <formula>0</formula>
    </cfRule>
  </conditionalFormatting>
  <conditionalFormatting sqref="A52:H54">
    <cfRule type="cellIs" dxfId="21677" priority="608" stopIfTrue="1" operator="equal">
      <formula>0</formula>
    </cfRule>
  </conditionalFormatting>
  <conditionalFormatting sqref="A34:H36">
    <cfRule type="cellIs" dxfId="21676" priority="601" stopIfTrue="1" operator="equal">
      <formula>0</formula>
    </cfRule>
  </conditionalFormatting>
  <conditionalFormatting sqref="A42:H44">
    <cfRule type="cellIs" dxfId="21675" priority="600" stopIfTrue="1" operator="equal">
      <formula>0</formula>
    </cfRule>
  </conditionalFormatting>
  <conditionalFormatting sqref="A42:H44">
    <cfRule type="cellIs" dxfId="21674" priority="599" stopIfTrue="1" operator="equal">
      <formula>0</formula>
    </cfRule>
  </conditionalFormatting>
  <conditionalFormatting sqref="A52:H54">
    <cfRule type="cellIs" dxfId="21673" priority="598" stopIfTrue="1" operator="equal">
      <formula>0</formula>
    </cfRule>
  </conditionalFormatting>
  <conditionalFormatting sqref="A34:H36">
    <cfRule type="cellIs" dxfId="21672" priority="591" stopIfTrue="1" operator="equal">
      <formula>0</formula>
    </cfRule>
  </conditionalFormatting>
  <conditionalFormatting sqref="A42:H44">
    <cfRule type="cellIs" dxfId="21671" priority="590" stopIfTrue="1" operator="equal">
      <formula>0</formula>
    </cfRule>
  </conditionalFormatting>
  <conditionalFormatting sqref="A42:H44">
    <cfRule type="cellIs" dxfId="21670" priority="589" stopIfTrue="1" operator="equal">
      <formula>0</formula>
    </cfRule>
  </conditionalFormatting>
  <conditionalFormatting sqref="A52:H54">
    <cfRule type="cellIs" dxfId="21669" priority="588" stopIfTrue="1" operator="equal">
      <formula>0</formula>
    </cfRule>
  </conditionalFormatting>
  <conditionalFormatting sqref="D31">
    <cfRule type="cellIs" dxfId="21668" priority="560" operator="equal">
      <formula>0</formula>
    </cfRule>
  </conditionalFormatting>
  <conditionalFormatting sqref="D31">
    <cfRule type="cellIs" dxfId="21667" priority="559" operator="equal">
      <formula>0</formula>
    </cfRule>
  </conditionalFormatting>
  <conditionalFormatting sqref="D31">
    <cfRule type="cellIs" dxfId="21666" priority="558" stopIfTrue="1" operator="equal">
      <formula>0</formula>
    </cfRule>
  </conditionalFormatting>
  <conditionalFormatting sqref="D31">
    <cfRule type="cellIs" dxfId="21665" priority="556" stopIfTrue="1" operator="equal">
      <formula>0</formula>
    </cfRule>
  </conditionalFormatting>
  <conditionalFormatting sqref="D31">
    <cfRule type="cellIs" dxfId="21664" priority="554" stopIfTrue="1" operator="equal">
      <formula>0</formula>
    </cfRule>
  </conditionalFormatting>
  <conditionalFormatting sqref="D31">
    <cfRule type="cellIs" dxfId="21663" priority="552" stopIfTrue="1" operator="equal">
      <formula>0</formula>
    </cfRule>
  </conditionalFormatting>
  <conditionalFormatting sqref="D31">
    <cfRule type="cellIs" dxfId="21662" priority="550" operator="equal">
      <formula>0</formula>
    </cfRule>
  </conditionalFormatting>
  <conditionalFormatting sqref="D31">
    <cfRule type="cellIs" dxfId="21661" priority="549" stopIfTrue="1" operator="equal">
      <formula>0</formula>
    </cfRule>
  </conditionalFormatting>
  <conditionalFormatting sqref="D31">
    <cfRule type="cellIs" dxfId="21660" priority="547" stopIfTrue="1" operator="equal">
      <formula>0</formula>
    </cfRule>
  </conditionalFormatting>
  <conditionalFormatting sqref="D31">
    <cfRule type="cellIs" dxfId="21659" priority="545" stopIfTrue="1" operator="equal">
      <formula>0</formula>
    </cfRule>
  </conditionalFormatting>
  <conditionalFormatting sqref="A32">
    <cfRule type="cellIs" dxfId="21658" priority="543" operator="equal">
      <formula>0</formula>
    </cfRule>
  </conditionalFormatting>
  <conditionalFormatting sqref="A32">
    <cfRule type="cellIs" dxfId="21657" priority="542" stopIfTrue="1" operator="equal">
      <formula>0</formula>
    </cfRule>
  </conditionalFormatting>
  <conditionalFormatting sqref="A32">
    <cfRule type="cellIs" dxfId="21656" priority="540" stopIfTrue="1" operator="equal">
      <formula>0</formula>
    </cfRule>
  </conditionalFormatting>
  <conditionalFormatting sqref="A32">
    <cfRule type="cellIs" dxfId="21655" priority="538" stopIfTrue="1" operator="equal">
      <formula>0</formula>
    </cfRule>
  </conditionalFormatting>
  <conditionalFormatting sqref="A32">
    <cfRule type="cellIs" dxfId="21654" priority="536" stopIfTrue="1" operator="equal">
      <formula>0</formula>
    </cfRule>
  </conditionalFormatting>
  <conditionalFormatting sqref="A32">
    <cfRule type="cellIs" dxfId="21653" priority="534" operator="equal">
      <formula>0</formula>
    </cfRule>
  </conditionalFormatting>
  <conditionalFormatting sqref="A32">
    <cfRule type="cellIs" dxfId="21652" priority="533" stopIfTrue="1" operator="equal">
      <formula>0</formula>
    </cfRule>
  </conditionalFormatting>
  <conditionalFormatting sqref="A32">
    <cfRule type="cellIs" dxfId="21651" priority="531" stopIfTrue="1" operator="equal">
      <formula>0</formula>
    </cfRule>
  </conditionalFormatting>
  <conditionalFormatting sqref="A32">
    <cfRule type="cellIs" dxfId="21650" priority="529" stopIfTrue="1" operator="equal">
      <formula>0</formula>
    </cfRule>
  </conditionalFormatting>
  <conditionalFormatting sqref="A32">
    <cfRule type="cellIs" dxfId="21649" priority="527" stopIfTrue="1" operator="equal">
      <formula>0</formula>
    </cfRule>
  </conditionalFormatting>
  <conditionalFormatting sqref="A32">
    <cfRule type="cellIs" dxfId="21648" priority="525" stopIfTrue="1" operator="equal">
      <formula>0</formula>
    </cfRule>
  </conditionalFormatting>
  <conditionalFormatting sqref="A32">
    <cfRule type="cellIs" dxfId="21647" priority="523" stopIfTrue="1" operator="equal">
      <formula>0</formula>
    </cfRule>
  </conditionalFormatting>
  <conditionalFormatting sqref="A32">
    <cfRule type="cellIs" dxfId="21646" priority="521" stopIfTrue="1" operator="equal">
      <formula>0</formula>
    </cfRule>
  </conditionalFormatting>
  <conditionalFormatting sqref="A34:H36">
    <cfRule type="cellIs" dxfId="21645" priority="477" stopIfTrue="1" operator="equal">
      <formula>0</formula>
    </cfRule>
  </conditionalFormatting>
  <conditionalFormatting sqref="A42:H44">
    <cfRule type="cellIs" dxfId="21644" priority="476" stopIfTrue="1" operator="equal">
      <formula>0</formula>
    </cfRule>
  </conditionalFormatting>
  <conditionalFormatting sqref="A42:H44">
    <cfRule type="cellIs" dxfId="21643" priority="475" stopIfTrue="1" operator="equal">
      <formula>0</formula>
    </cfRule>
  </conditionalFormatting>
  <conditionalFormatting sqref="A52:H54">
    <cfRule type="cellIs" dxfId="21642" priority="474" stopIfTrue="1" operator="equal">
      <formula>0</formula>
    </cfRule>
  </conditionalFormatting>
  <conditionalFormatting sqref="A34:H36">
    <cfRule type="cellIs" dxfId="21641" priority="468" stopIfTrue="1" operator="equal">
      <formula>0</formula>
    </cfRule>
  </conditionalFormatting>
  <conditionalFormatting sqref="A42:H44">
    <cfRule type="cellIs" dxfId="21640" priority="467" stopIfTrue="1" operator="equal">
      <formula>0</formula>
    </cfRule>
  </conditionalFormatting>
  <conditionalFormatting sqref="A42:H44">
    <cfRule type="cellIs" dxfId="21639" priority="466" stopIfTrue="1" operator="equal">
      <formula>0</formula>
    </cfRule>
  </conditionalFormatting>
  <conditionalFormatting sqref="A52:H54">
    <cfRule type="cellIs" dxfId="21638" priority="465" stopIfTrue="1" operator="equal">
      <formula>0</formula>
    </cfRule>
  </conditionalFormatting>
  <conditionalFormatting sqref="A34:H36">
    <cfRule type="cellIs" dxfId="21637" priority="459" stopIfTrue="1" operator="equal">
      <formula>0</formula>
    </cfRule>
  </conditionalFormatting>
  <conditionalFormatting sqref="A42:H44">
    <cfRule type="cellIs" dxfId="21636" priority="458" stopIfTrue="1" operator="equal">
      <formula>0</formula>
    </cfRule>
  </conditionalFormatting>
  <conditionalFormatting sqref="A42:H44">
    <cfRule type="cellIs" dxfId="21635" priority="457" stopIfTrue="1" operator="equal">
      <formula>0</formula>
    </cfRule>
  </conditionalFormatting>
  <conditionalFormatting sqref="A52:H54">
    <cfRule type="cellIs" dxfId="21634" priority="456" stopIfTrue="1" operator="equal">
      <formula>0</formula>
    </cfRule>
  </conditionalFormatting>
  <conditionalFormatting sqref="A12:H12 A14:H15 A30:H31 A28:H28">
    <cfRule type="expression" dxfId="21633" priority="453" stopIfTrue="1">
      <formula>$IW13&lt;$IV$2</formula>
    </cfRule>
  </conditionalFormatting>
  <conditionalFormatting sqref="A31:H31">
    <cfRule type="cellIs" dxfId="21632" priority="446" stopIfTrue="1" operator="equal">
      <formula>0</formula>
    </cfRule>
  </conditionalFormatting>
  <conditionalFormatting sqref="H34">
    <cfRule type="cellIs" dxfId="21631" priority="426" operator="equal">
      <formula>0</formula>
    </cfRule>
  </conditionalFormatting>
  <conditionalFormatting sqref="H34">
    <cfRule type="cellIs" dxfId="21630" priority="425" operator="equal">
      <formula>0</formula>
    </cfRule>
  </conditionalFormatting>
  <conditionalFormatting sqref="H34">
    <cfRule type="cellIs" dxfId="21629" priority="424" operator="equal">
      <formula>0</formula>
    </cfRule>
  </conditionalFormatting>
  <conditionalFormatting sqref="H34">
    <cfRule type="cellIs" dxfId="21628" priority="423" stopIfTrue="1" operator="equal">
      <formula>0</formula>
    </cfRule>
  </conditionalFormatting>
  <conditionalFormatting sqref="H34">
    <cfRule type="cellIs" dxfId="21627" priority="422" stopIfTrue="1" operator="equal">
      <formula>0</formula>
    </cfRule>
  </conditionalFormatting>
  <conditionalFormatting sqref="H34">
    <cfRule type="cellIs" dxfId="21626" priority="420" stopIfTrue="1" operator="equal">
      <formula>0</formula>
    </cfRule>
  </conditionalFormatting>
  <conditionalFormatting sqref="H34">
    <cfRule type="cellIs" dxfId="21625" priority="419" stopIfTrue="1" operator="equal">
      <formula>0</formula>
    </cfRule>
  </conditionalFormatting>
  <conditionalFormatting sqref="H34">
    <cfRule type="cellIs" dxfId="21624" priority="417" stopIfTrue="1" operator="equal">
      <formula>0</formula>
    </cfRule>
  </conditionalFormatting>
  <conditionalFormatting sqref="H34">
    <cfRule type="cellIs" dxfId="21623" priority="416" stopIfTrue="1" operator="equal">
      <formula>0</formula>
    </cfRule>
  </conditionalFormatting>
  <conditionalFormatting sqref="H34">
    <cfRule type="cellIs" dxfId="21622" priority="414" stopIfTrue="1" operator="equal">
      <formula>0</formula>
    </cfRule>
  </conditionalFormatting>
  <conditionalFormatting sqref="H34">
    <cfRule type="cellIs" dxfId="21621" priority="413" stopIfTrue="1" operator="equal">
      <formula>0</formula>
    </cfRule>
  </conditionalFormatting>
  <conditionalFormatting sqref="H34">
    <cfRule type="cellIs" dxfId="21620" priority="411" operator="equal">
      <formula>0</formula>
    </cfRule>
  </conditionalFormatting>
  <conditionalFormatting sqref="H60">
    <cfRule type="cellIs" dxfId="21619" priority="410" operator="equal">
      <formula>0</formula>
    </cfRule>
  </conditionalFormatting>
  <conditionalFormatting sqref="H60">
    <cfRule type="cellIs" dxfId="21618" priority="409" operator="equal">
      <formula>0</formula>
    </cfRule>
  </conditionalFormatting>
  <conditionalFormatting sqref="H60">
    <cfRule type="cellIs" dxfId="21617" priority="408" operator="equal">
      <formula>0</formula>
    </cfRule>
  </conditionalFormatting>
  <conditionalFormatting sqref="H60">
    <cfRule type="cellIs" dxfId="21616" priority="404" operator="equal">
      <formula>0</formula>
    </cfRule>
  </conditionalFormatting>
  <conditionalFormatting sqref="A30:H30">
    <cfRule type="cellIs" dxfId="21615" priority="344" stopIfTrue="1" operator="equal">
      <formula>0</formula>
    </cfRule>
  </conditionalFormatting>
  <conditionalFormatting sqref="A34:H36">
    <cfRule type="cellIs" dxfId="21614" priority="336" stopIfTrue="1" operator="equal">
      <formula>0</formula>
    </cfRule>
  </conditionalFormatting>
  <conditionalFormatting sqref="A42:H44">
    <cfRule type="cellIs" dxfId="21613" priority="335" stopIfTrue="1" operator="equal">
      <formula>0</formula>
    </cfRule>
  </conditionalFormatting>
  <conditionalFormatting sqref="A42:H44">
    <cfRule type="cellIs" dxfId="21612" priority="334" stopIfTrue="1" operator="equal">
      <formula>0</formula>
    </cfRule>
  </conditionalFormatting>
  <conditionalFormatting sqref="A52:H54">
    <cfRule type="cellIs" dxfId="21611" priority="333" stopIfTrue="1" operator="equal">
      <formula>0</formula>
    </cfRule>
  </conditionalFormatting>
  <conditionalFormatting sqref="A34:H36">
    <cfRule type="cellIs" dxfId="21610" priority="327" stopIfTrue="1" operator="equal">
      <formula>0</formula>
    </cfRule>
  </conditionalFormatting>
  <conditionalFormatting sqref="A42:H44">
    <cfRule type="cellIs" dxfId="21609" priority="326" stopIfTrue="1" operator="equal">
      <formula>0</formula>
    </cfRule>
  </conditionalFormatting>
  <conditionalFormatting sqref="A42:H44">
    <cfRule type="cellIs" dxfId="21608" priority="325" stopIfTrue="1" operator="equal">
      <formula>0</formula>
    </cfRule>
  </conditionalFormatting>
  <conditionalFormatting sqref="A52:H54">
    <cfRule type="cellIs" dxfId="21607" priority="324" stopIfTrue="1" operator="equal">
      <formula>0</formula>
    </cfRule>
  </conditionalFormatting>
  <conditionalFormatting sqref="I31">
    <cfRule type="cellIs" dxfId="21606" priority="321" operator="equal">
      <formula>0</formula>
    </cfRule>
  </conditionalFormatting>
  <conditionalFormatting sqref="I30">
    <cfRule type="cellIs" dxfId="21605" priority="320" operator="equal">
      <formula>0</formula>
    </cfRule>
  </conditionalFormatting>
  <conditionalFormatting sqref="A34:H36">
    <cfRule type="cellIs" dxfId="21604" priority="315" stopIfTrue="1" operator="equal">
      <formula>0</formula>
    </cfRule>
  </conditionalFormatting>
  <conditionalFormatting sqref="A42:H44">
    <cfRule type="cellIs" dxfId="21603" priority="314" stopIfTrue="1" operator="equal">
      <formula>0</formula>
    </cfRule>
  </conditionalFormatting>
  <conditionalFormatting sqref="A42:H44">
    <cfRule type="cellIs" dxfId="21602" priority="313" stopIfTrue="1" operator="equal">
      <formula>0</formula>
    </cfRule>
  </conditionalFormatting>
  <conditionalFormatting sqref="A52:H54">
    <cfRule type="cellIs" dxfId="21601" priority="312" stopIfTrue="1" operator="equal">
      <formula>0</formula>
    </cfRule>
  </conditionalFormatting>
  <conditionalFormatting sqref="A30">
    <cfRule type="cellIs" dxfId="21600" priority="310" operator="equal">
      <formula>0</formula>
    </cfRule>
  </conditionalFormatting>
  <conditionalFormatting sqref="A30">
    <cfRule type="cellIs" dxfId="21599" priority="309" stopIfTrue="1" operator="equal">
      <formula>0</formula>
    </cfRule>
  </conditionalFormatting>
  <conditionalFormatting sqref="A30">
    <cfRule type="cellIs" dxfId="21598" priority="307" stopIfTrue="1" operator="equal">
      <formula>0</formula>
    </cfRule>
  </conditionalFormatting>
  <conditionalFormatting sqref="A30">
    <cfRule type="cellIs" dxfId="21597" priority="305" stopIfTrue="1" operator="equal">
      <formula>0</formula>
    </cfRule>
  </conditionalFormatting>
  <conditionalFormatting sqref="A30">
    <cfRule type="cellIs" dxfId="21596" priority="303" stopIfTrue="1" operator="equal">
      <formula>0</formula>
    </cfRule>
  </conditionalFormatting>
  <conditionalFormatting sqref="A30">
    <cfRule type="cellIs" dxfId="21595" priority="301" operator="equal">
      <formula>0</formula>
    </cfRule>
  </conditionalFormatting>
  <conditionalFormatting sqref="A30">
    <cfRule type="cellIs" dxfId="21594" priority="300" operator="equal">
      <formula>0</formula>
    </cfRule>
  </conditionalFormatting>
  <conditionalFormatting sqref="A30">
    <cfRule type="cellIs" dxfId="21593" priority="299" stopIfTrue="1" operator="equal">
      <formula>0</formula>
    </cfRule>
  </conditionalFormatting>
  <conditionalFormatting sqref="A30">
    <cfRule type="cellIs" dxfId="21592" priority="297" stopIfTrue="1" operator="equal">
      <formula>0</formula>
    </cfRule>
  </conditionalFormatting>
  <conditionalFormatting sqref="A30">
    <cfRule type="cellIs" dxfId="21591" priority="295" stopIfTrue="1" operator="equal">
      <formula>0</formula>
    </cfRule>
  </conditionalFormatting>
  <conditionalFormatting sqref="A30">
    <cfRule type="cellIs" dxfId="21590" priority="293" stopIfTrue="1" operator="equal">
      <formula>0</formula>
    </cfRule>
  </conditionalFormatting>
  <conditionalFormatting sqref="A30">
    <cfRule type="cellIs" dxfId="21589" priority="291" operator="equal">
      <formula>0</formula>
    </cfRule>
  </conditionalFormatting>
  <conditionalFormatting sqref="A30">
    <cfRule type="cellIs" dxfId="21588" priority="290" stopIfTrue="1" operator="equal">
      <formula>0</formula>
    </cfRule>
  </conditionalFormatting>
  <conditionalFormatting sqref="A30">
    <cfRule type="cellIs" dxfId="21587" priority="288" stopIfTrue="1" operator="equal">
      <formula>0</formula>
    </cfRule>
  </conditionalFormatting>
  <conditionalFormatting sqref="A30">
    <cfRule type="cellIs" dxfId="21586" priority="286" stopIfTrue="1" operator="equal">
      <formula>0</formula>
    </cfRule>
  </conditionalFormatting>
  <conditionalFormatting sqref="A30">
    <cfRule type="cellIs" dxfId="21585" priority="284" stopIfTrue="1" operator="equal">
      <formula>0</formula>
    </cfRule>
  </conditionalFormatting>
  <conditionalFormatting sqref="A30">
    <cfRule type="cellIs" dxfId="21584" priority="282" stopIfTrue="1" operator="equal">
      <formula>0</formula>
    </cfRule>
  </conditionalFormatting>
  <conditionalFormatting sqref="A30">
    <cfRule type="cellIs" dxfId="21583" priority="280" stopIfTrue="1" operator="equal">
      <formula>0</formula>
    </cfRule>
  </conditionalFormatting>
  <conditionalFormatting sqref="A30">
    <cfRule type="cellIs" dxfId="21582" priority="278" stopIfTrue="1" operator="equal">
      <formula>0</formula>
    </cfRule>
  </conditionalFormatting>
  <conditionalFormatting sqref="A30">
    <cfRule type="cellIs" dxfId="21581" priority="276" stopIfTrue="1" operator="equal">
      <formula>0</formula>
    </cfRule>
  </conditionalFormatting>
  <conditionalFormatting sqref="A30">
    <cfRule type="cellIs" dxfId="21580" priority="274" stopIfTrue="1" operator="equal">
      <formula>0</formula>
    </cfRule>
  </conditionalFormatting>
  <conditionalFormatting sqref="A30">
    <cfRule type="cellIs" dxfId="21579" priority="272" stopIfTrue="1" operator="equal">
      <formula>0</formula>
    </cfRule>
  </conditionalFormatting>
  <conditionalFormatting sqref="A30">
    <cfRule type="cellIs" dxfId="21578" priority="270" stopIfTrue="1" operator="equal">
      <formula>0</formula>
    </cfRule>
  </conditionalFormatting>
  <conditionalFormatting sqref="A30">
    <cfRule type="cellIs" dxfId="21577" priority="268" stopIfTrue="1" operator="equal">
      <formula>0</formula>
    </cfRule>
  </conditionalFormatting>
  <conditionalFormatting sqref="A30">
    <cfRule type="cellIs" dxfId="21576" priority="266" stopIfTrue="1" operator="equal">
      <formula>0</formula>
    </cfRule>
  </conditionalFormatting>
  <conditionalFormatting sqref="A30">
    <cfRule type="cellIs" dxfId="21575" priority="264" stopIfTrue="1" operator="equal">
      <formula>0</formula>
    </cfRule>
  </conditionalFormatting>
  <conditionalFormatting sqref="A30">
    <cfRule type="cellIs" dxfId="21574" priority="262" stopIfTrue="1" operator="equal">
      <formula>0</formula>
    </cfRule>
  </conditionalFormatting>
  <conditionalFormatting sqref="A30">
    <cfRule type="cellIs" dxfId="21573" priority="260" stopIfTrue="1" operator="equal">
      <formula>0</formula>
    </cfRule>
  </conditionalFormatting>
  <conditionalFormatting sqref="A13:H13">
    <cfRule type="expression" dxfId="21572" priority="862" stopIfTrue="1">
      <formula>#REF!&lt;$IS$2</formula>
    </cfRule>
  </conditionalFormatting>
  <conditionalFormatting sqref="A13:I13">
    <cfRule type="expression" dxfId="21571" priority="1054" stopIfTrue="1">
      <formula>#REF!&lt;$IV$2</formula>
    </cfRule>
  </conditionalFormatting>
  <conditionalFormatting sqref="A13">
    <cfRule type="expression" dxfId="21570" priority="255" stopIfTrue="1">
      <formula>$IT14&lt;$IS$2</formula>
    </cfRule>
  </conditionalFormatting>
  <conditionalFormatting sqref="A13">
    <cfRule type="expression" dxfId="21569" priority="254" stopIfTrue="1">
      <formula>$IT14&lt;$IS$2</formula>
    </cfRule>
  </conditionalFormatting>
  <conditionalFormatting sqref="A13">
    <cfRule type="expression" dxfId="21568" priority="253" stopIfTrue="1">
      <formula>$IT14&lt;$IS$2</formula>
    </cfRule>
  </conditionalFormatting>
  <conditionalFormatting sqref="A13">
    <cfRule type="expression" dxfId="21567" priority="252" stopIfTrue="1">
      <formula>$IT14&lt;$IS$2</formula>
    </cfRule>
  </conditionalFormatting>
  <conditionalFormatting sqref="A13">
    <cfRule type="expression" dxfId="21566" priority="251" stopIfTrue="1">
      <formula>$IT14&lt;$IS$2</formula>
    </cfRule>
  </conditionalFormatting>
  <conditionalFormatting sqref="A13">
    <cfRule type="expression" dxfId="21565" priority="250" stopIfTrue="1">
      <formula>$IT14&lt;$IS$2</formula>
    </cfRule>
  </conditionalFormatting>
  <conditionalFormatting sqref="A13">
    <cfRule type="expression" dxfId="21564" priority="249" stopIfTrue="1">
      <formula>$IT14&lt;$IS$2</formula>
    </cfRule>
  </conditionalFormatting>
  <conditionalFormatting sqref="A13">
    <cfRule type="expression" dxfId="21563" priority="248" stopIfTrue="1">
      <formula>$IW14&lt;$IV$2</formula>
    </cfRule>
  </conditionalFormatting>
  <conditionalFormatting sqref="B13:G13">
    <cfRule type="expression" dxfId="21562" priority="246" stopIfTrue="1">
      <formula>$IT14&lt;$IS$2</formula>
    </cfRule>
  </conditionalFormatting>
  <conditionalFormatting sqref="B13:G13">
    <cfRule type="expression" dxfId="21561" priority="245" stopIfTrue="1">
      <formula>$IW14&lt;$IV$2</formula>
    </cfRule>
  </conditionalFormatting>
  <conditionalFormatting sqref="C13:G13">
    <cfRule type="expression" dxfId="21560" priority="243" stopIfTrue="1">
      <formula>$IT14&lt;$IS$2</formula>
    </cfRule>
  </conditionalFormatting>
  <conditionalFormatting sqref="C13:G13">
    <cfRule type="expression" dxfId="21559" priority="242" stopIfTrue="1">
      <formula>$IW14&lt;$IV$2</formula>
    </cfRule>
  </conditionalFormatting>
  <conditionalFormatting sqref="C14:G14">
    <cfRule type="expression" dxfId="21558" priority="240" stopIfTrue="1">
      <formula>$IT15&lt;$IS$2</formula>
    </cfRule>
  </conditionalFormatting>
  <conditionalFormatting sqref="C14:G14">
    <cfRule type="expression" dxfId="21557" priority="239" stopIfTrue="1">
      <formula>$IT15&lt;$IS$2</formula>
    </cfRule>
  </conditionalFormatting>
  <conditionalFormatting sqref="C14:G14">
    <cfRule type="expression" dxfId="21556" priority="238" stopIfTrue="1">
      <formula>$IT15&lt;$IS$2</formula>
    </cfRule>
  </conditionalFormatting>
  <conditionalFormatting sqref="C14:G14">
    <cfRule type="expression" dxfId="21555" priority="237" stopIfTrue="1">
      <formula>$IT15&lt;$IS$2</formula>
    </cfRule>
  </conditionalFormatting>
  <conditionalFormatting sqref="C14:G14">
    <cfRule type="expression" dxfId="21554" priority="236" stopIfTrue="1">
      <formula>$IT15&lt;$IS$2</formula>
    </cfRule>
  </conditionalFormatting>
  <conditionalFormatting sqref="C14:G14">
    <cfRule type="expression" dxfId="21553" priority="235" stopIfTrue="1">
      <formula>$IT15&lt;$IS$2</formula>
    </cfRule>
  </conditionalFormatting>
  <conditionalFormatting sqref="C14:G14">
    <cfRule type="expression" dxfId="21552" priority="234" stopIfTrue="1">
      <formula>$IT15&lt;$IS$2</formula>
    </cfRule>
  </conditionalFormatting>
  <conditionalFormatting sqref="C14:G14">
    <cfRule type="expression" dxfId="21551" priority="233" stopIfTrue="1">
      <formula>$IT15&lt;$IS$2</formula>
    </cfRule>
  </conditionalFormatting>
  <conditionalFormatting sqref="C14:G14">
    <cfRule type="expression" dxfId="21550" priority="232" stopIfTrue="1">
      <formula>$IT15&lt;$IS$2</formula>
    </cfRule>
  </conditionalFormatting>
  <conditionalFormatting sqref="C14:G14">
    <cfRule type="expression" dxfId="21549" priority="231" stopIfTrue="1">
      <formula>$IT15&lt;$IS$2</formula>
    </cfRule>
  </conditionalFormatting>
  <conditionalFormatting sqref="C14:G14">
    <cfRule type="expression" dxfId="21548" priority="230" stopIfTrue="1">
      <formula>$IT15&lt;$IS$2</formula>
    </cfRule>
  </conditionalFormatting>
  <conditionalFormatting sqref="C14:G14">
    <cfRule type="expression" dxfId="21547" priority="229" stopIfTrue="1">
      <formula>$IT15&lt;$IS$2</formula>
    </cfRule>
  </conditionalFormatting>
  <conditionalFormatting sqref="C14:G14">
    <cfRule type="expression" dxfId="21546" priority="228" stopIfTrue="1">
      <formula>$IT15&lt;$IS$2</formula>
    </cfRule>
  </conditionalFormatting>
  <conditionalFormatting sqref="C14:G14">
    <cfRule type="expression" dxfId="21545" priority="227" stopIfTrue="1">
      <formula>$IT15&lt;$IS$2</formula>
    </cfRule>
  </conditionalFormatting>
  <conditionalFormatting sqref="C14:G14">
    <cfRule type="expression" dxfId="21544" priority="226" stopIfTrue="1">
      <formula>$IT15&lt;$IS$2</formula>
    </cfRule>
  </conditionalFormatting>
  <conditionalFormatting sqref="C14:G14">
    <cfRule type="expression" dxfId="21543" priority="225" stopIfTrue="1">
      <formula>$IT15&lt;$IS$2</formula>
    </cfRule>
  </conditionalFormatting>
  <conditionalFormatting sqref="C14:G14">
    <cfRule type="expression" dxfId="21542" priority="224" stopIfTrue="1">
      <formula>$IT15&lt;$IS$2</formula>
    </cfRule>
  </conditionalFormatting>
  <conditionalFormatting sqref="C14:G14">
    <cfRule type="expression" dxfId="21541" priority="223" stopIfTrue="1">
      <formula>$IW15&lt;$IV$2</formula>
    </cfRule>
  </conditionalFormatting>
  <conditionalFormatting sqref="C14:G14">
    <cfRule type="expression" dxfId="21540" priority="222" stopIfTrue="1">
      <formula>$IW15&lt;$IV$2</formula>
    </cfRule>
  </conditionalFormatting>
  <conditionalFormatting sqref="C14:G14">
    <cfRule type="expression" dxfId="21539" priority="221" stopIfTrue="1">
      <formula>$IT15&lt;$IS$2</formula>
    </cfRule>
  </conditionalFormatting>
  <conditionalFormatting sqref="C14:G14">
    <cfRule type="expression" dxfId="21538" priority="220" stopIfTrue="1">
      <formula>$IT15&lt;$IS$2</formula>
    </cfRule>
  </conditionalFormatting>
  <conditionalFormatting sqref="C14:G14">
    <cfRule type="expression" dxfId="21537" priority="219" stopIfTrue="1">
      <formula>$IT15&lt;$IS$2</formula>
    </cfRule>
  </conditionalFormatting>
  <conditionalFormatting sqref="D15:G15">
    <cfRule type="expression" dxfId="21536" priority="217" stopIfTrue="1">
      <formula>$IT16&lt;$IS$2</formula>
    </cfRule>
  </conditionalFormatting>
  <conditionalFormatting sqref="D15:G15">
    <cfRule type="expression" dxfId="21535" priority="214" stopIfTrue="1">
      <formula>$IT16&lt;$IS$2</formula>
    </cfRule>
  </conditionalFormatting>
  <conditionalFormatting sqref="D15:G15">
    <cfRule type="expression" dxfId="21534" priority="212" stopIfTrue="1">
      <formula>$IT16&lt;$IS$2</formula>
    </cfRule>
  </conditionalFormatting>
  <conditionalFormatting sqref="D15:G15">
    <cfRule type="expression" dxfId="21533" priority="210" stopIfTrue="1">
      <formula>$IT16&lt;$IS$2</formula>
    </cfRule>
  </conditionalFormatting>
  <conditionalFormatting sqref="D15:G15">
    <cfRule type="expression" dxfId="21532" priority="208" stopIfTrue="1">
      <formula>$IT16&lt;$IS$2</formula>
    </cfRule>
  </conditionalFormatting>
  <conditionalFormatting sqref="D15:G15">
    <cfRule type="expression" dxfId="21531" priority="204" stopIfTrue="1">
      <formula>$IT16&lt;$IS$2</formula>
    </cfRule>
  </conditionalFormatting>
  <conditionalFormatting sqref="D15:G15">
    <cfRule type="expression" dxfId="21530" priority="202" stopIfTrue="1">
      <formula>$IT16&lt;$IS$2</formula>
    </cfRule>
  </conditionalFormatting>
  <conditionalFormatting sqref="D15:G15">
    <cfRule type="expression" dxfId="21529" priority="200" stopIfTrue="1">
      <formula>$IT16&lt;$IS$2</formula>
    </cfRule>
  </conditionalFormatting>
  <conditionalFormatting sqref="D15:G15">
    <cfRule type="expression" dxfId="21528" priority="198" stopIfTrue="1">
      <formula>$IT16&lt;$IS$2</formula>
    </cfRule>
  </conditionalFormatting>
  <conditionalFormatting sqref="D15:G15">
    <cfRule type="expression" dxfId="21527" priority="196" stopIfTrue="1">
      <formula>$IT16&lt;$IS$2</formula>
    </cfRule>
  </conditionalFormatting>
  <conditionalFormatting sqref="D15:G15">
    <cfRule type="expression" dxfId="21526" priority="193" stopIfTrue="1">
      <formula>$IT16&lt;$IS$2</formula>
    </cfRule>
  </conditionalFormatting>
  <conditionalFormatting sqref="D15:G15">
    <cfRule type="expression" dxfId="21525" priority="191" stopIfTrue="1">
      <formula>$IT16&lt;$IS$2</formula>
    </cfRule>
  </conditionalFormatting>
  <conditionalFormatting sqref="D15:G15">
    <cfRule type="expression" dxfId="21524" priority="189" stopIfTrue="1">
      <formula>$IT16&lt;$IS$2</formula>
    </cfRule>
  </conditionalFormatting>
  <conditionalFormatting sqref="D15:G15">
    <cfRule type="expression" dxfId="21523" priority="187" stopIfTrue="1">
      <formula>$IT16&lt;$IS$2</formula>
    </cfRule>
  </conditionalFormatting>
  <conditionalFormatting sqref="D15:G15">
    <cfRule type="expression" dxfId="21522" priority="185" stopIfTrue="1">
      <formula>$IT16&lt;$IS$2</formula>
    </cfRule>
  </conditionalFormatting>
  <conditionalFormatting sqref="D15:G15">
    <cfRule type="expression" dxfId="21521" priority="183" stopIfTrue="1">
      <formula>$IT16&lt;$IS$2</formula>
    </cfRule>
  </conditionalFormatting>
  <conditionalFormatting sqref="D15:G15">
    <cfRule type="expression" dxfId="21520" priority="181" stopIfTrue="1">
      <formula>$IT16&lt;$IS$2</formula>
    </cfRule>
  </conditionalFormatting>
  <conditionalFormatting sqref="D15">
    <cfRule type="expression" dxfId="21519" priority="178" stopIfTrue="1">
      <formula>$IT16&lt;$IS$2</formula>
    </cfRule>
  </conditionalFormatting>
  <conditionalFormatting sqref="D15">
    <cfRule type="expression" dxfId="21518" priority="176" stopIfTrue="1">
      <formula>$IT16&lt;$IS$2</formula>
    </cfRule>
  </conditionalFormatting>
  <conditionalFormatting sqref="D15">
    <cfRule type="expression" dxfId="21517" priority="174" stopIfTrue="1">
      <formula>$IT16&lt;$IS$2</formula>
    </cfRule>
  </conditionalFormatting>
  <conditionalFormatting sqref="D15">
    <cfRule type="expression" dxfId="21516" priority="172" stopIfTrue="1">
      <formula>$IT16&lt;$IS$2</formula>
    </cfRule>
  </conditionalFormatting>
  <conditionalFormatting sqref="D15">
    <cfRule type="expression" dxfId="21515" priority="170" stopIfTrue="1">
      <formula>$IT16&lt;$IS$2</formula>
    </cfRule>
  </conditionalFormatting>
  <conditionalFormatting sqref="D15">
    <cfRule type="expression" dxfId="21514" priority="167" stopIfTrue="1">
      <formula>$IT16&lt;$IS$2</formula>
    </cfRule>
  </conditionalFormatting>
  <conditionalFormatting sqref="D15">
    <cfRule type="expression" dxfId="21513" priority="165" stopIfTrue="1">
      <formula>$IT16&lt;$IS$2</formula>
    </cfRule>
  </conditionalFormatting>
  <conditionalFormatting sqref="D15">
    <cfRule type="expression" dxfId="21512" priority="163" stopIfTrue="1">
      <formula>$IT16&lt;$IS$2</formula>
    </cfRule>
  </conditionalFormatting>
  <conditionalFormatting sqref="D15">
    <cfRule type="expression" dxfId="21511" priority="161" stopIfTrue="1">
      <formula>$IT16&lt;$IS$2</formula>
    </cfRule>
  </conditionalFormatting>
  <conditionalFormatting sqref="D15">
    <cfRule type="expression" dxfId="21510" priority="159" stopIfTrue="1">
      <formula>$IT16&lt;$IS$2</formula>
    </cfRule>
  </conditionalFormatting>
  <conditionalFormatting sqref="D15">
    <cfRule type="expression" dxfId="21509" priority="157" stopIfTrue="1">
      <formula>$IT16&lt;$IS$2</formula>
    </cfRule>
  </conditionalFormatting>
  <conditionalFormatting sqref="D15">
    <cfRule type="expression" dxfId="21508" priority="155" stopIfTrue="1">
      <formula>$IT16&lt;$IS$2</formula>
    </cfRule>
  </conditionalFormatting>
  <conditionalFormatting sqref="D15:G15">
    <cfRule type="expression" dxfId="21507" priority="153" stopIfTrue="1">
      <formula>$IT16&lt;$IS$2</formula>
    </cfRule>
  </conditionalFormatting>
  <conditionalFormatting sqref="D15:G15">
    <cfRule type="expression" dxfId="21506" priority="151" stopIfTrue="1">
      <formula>$IT16&lt;$IS$2</formula>
    </cfRule>
  </conditionalFormatting>
  <conditionalFormatting sqref="D15:G15">
    <cfRule type="expression" dxfId="21505" priority="149" stopIfTrue="1">
      <formula>$IT16&lt;$IS$2</formula>
    </cfRule>
  </conditionalFormatting>
  <conditionalFormatting sqref="D15:G15">
    <cfRule type="expression" dxfId="21504" priority="147" stopIfTrue="1">
      <formula>$IT16&lt;$IS$2</formula>
    </cfRule>
  </conditionalFormatting>
  <conditionalFormatting sqref="D15:G15">
    <cfRule type="expression" dxfId="21503" priority="145" stopIfTrue="1">
      <formula>$IT16&lt;$IS$2</formula>
    </cfRule>
  </conditionalFormatting>
  <conditionalFormatting sqref="D15:G15">
    <cfRule type="expression" dxfId="21502" priority="143" stopIfTrue="1">
      <formula>$IT16&lt;$IS$2</formula>
    </cfRule>
  </conditionalFormatting>
  <conditionalFormatting sqref="D15:G15">
    <cfRule type="expression" dxfId="21501" priority="141" stopIfTrue="1">
      <formula>$IT16&lt;$IS$2</formula>
    </cfRule>
  </conditionalFormatting>
  <conditionalFormatting sqref="A29:H29">
    <cfRule type="expression" dxfId="21500" priority="1070" stopIfTrue="1">
      <formula>#REF!&lt;$IS$2</formula>
    </cfRule>
  </conditionalFormatting>
  <conditionalFormatting sqref="A29:H29">
    <cfRule type="expression" dxfId="21499" priority="1186" stopIfTrue="1">
      <formula>#REF!&lt;$IV$2</formula>
    </cfRule>
  </conditionalFormatting>
  <conditionalFormatting sqref="D31:G31">
    <cfRule type="cellIs" dxfId="21498" priority="140" operator="equal">
      <formula>0</formula>
    </cfRule>
  </conditionalFormatting>
  <conditionalFormatting sqref="D31:G31">
    <cfRule type="expression" dxfId="21497" priority="139" stopIfTrue="1">
      <formula>$IT32&lt;$IS$2</formula>
    </cfRule>
  </conditionalFormatting>
  <conditionalFormatting sqref="D31:G31">
    <cfRule type="expression" dxfId="21496" priority="138" stopIfTrue="1">
      <formula>$IW32&lt;$IV$2</formula>
    </cfRule>
  </conditionalFormatting>
  <conditionalFormatting sqref="D31:G31">
    <cfRule type="cellIs" dxfId="21495" priority="137" operator="equal">
      <formula>0</formula>
    </cfRule>
  </conditionalFormatting>
  <conditionalFormatting sqref="D31:G31">
    <cfRule type="cellIs" dxfId="21494" priority="136" stopIfTrue="1" operator="equal">
      <formula>0</formula>
    </cfRule>
  </conditionalFormatting>
  <conditionalFormatting sqref="D31:G31">
    <cfRule type="expression" dxfId="21493" priority="135" stopIfTrue="1">
      <formula>$IT32&lt;$IS$2</formula>
    </cfRule>
  </conditionalFormatting>
  <conditionalFormatting sqref="D31:G31">
    <cfRule type="cellIs" dxfId="21492" priority="134" stopIfTrue="1" operator="equal">
      <formula>0</formula>
    </cfRule>
  </conditionalFormatting>
  <conditionalFormatting sqref="D31:G31">
    <cfRule type="expression" dxfId="21491" priority="133" stopIfTrue="1">
      <formula>$IT32&lt;$IS$2</formula>
    </cfRule>
  </conditionalFormatting>
  <conditionalFormatting sqref="D31:G31">
    <cfRule type="cellIs" dxfId="21490" priority="132" stopIfTrue="1" operator="equal">
      <formula>0</formula>
    </cfRule>
  </conditionalFormatting>
  <conditionalFormatting sqref="D31:G31">
    <cfRule type="expression" dxfId="21489" priority="131" stopIfTrue="1">
      <formula>$IT32&lt;$IS$2</formula>
    </cfRule>
  </conditionalFormatting>
  <conditionalFormatting sqref="D31:G31">
    <cfRule type="cellIs" dxfId="21488" priority="130" stopIfTrue="1" operator="equal">
      <formula>0</formula>
    </cfRule>
  </conditionalFormatting>
  <conditionalFormatting sqref="D31:G31">
    <cfRule type="expression" dxfId="21487" priority="129" stopIfTrue="1">
      <formula>$IT32&lt;$IS$2</formula>
    </cfRule>
  </conditionalFormatting>
  <conditionalFormatting sqref="D31:G31">
    <cfRule type="cellIs" dxfId="21486" priority="128" operator="equal">
      <formula>0</formula>
    </cfRule>
  </conditionalFormatting>
  <conditionalFormatting sqref="D31:G31">
    <cfRule type="cellIs" dxfId="21485" priority="127" operator="equal">
      <formula>0</formula>
    </cfRule>
  </conditionalFormatting>
  <conditionalFormatting sqref="D31:G31">
    <cfRule type="cellIs" dxfId="21484" priority="126" stopIfTrue="1" operator="equal">
      <formula>0</formula>
    </cfRule>
  </conditionalFormatting>
  <conditionalFormatting sqref="D31:G31">
    <cfRule type="expression" dxfId="21483" priority="125" stopIfTrue="1">
      <formula>$IT32&lt;$IS$2</formula>
    </cfRule>
  </conditionalFormatting>
  <conditionalFormatting sqref="D31:G31">
    <cfRule type="cellIs" dxfId="21482" priority="124" stopIfTrue="1" operator="equal">
      <formula>0</formula>
    </cfRule>
  </conditionalFormatting>
  <conditionalFormatting sqref="D31:G31">
    <cfRule type="expression" dxfId="21481" priority="123" stopIfTrue="1">
      <formula>$IT32&lt;$IS$2</formula>
    </cfRule>
  </conditionalFormatting>
  <conditionalFormatting sqref="D31:G31">
    <cfRule type="cellIs" dxfId="21480" priority="122" stopIfTrue="1" operator="equal">
      <formula>0</formula>
    </cfRule>
  </conditionalFormatting>
  <conditionalFormatting sqref="D31:G31">
    <cfRule type="expression" dxfId="21479" priority="121" stopIfTrue="1">
      <formula>$IT32&lt;$IS$2</formula>
    </cfRule>
  </conditionalFormatting>
  <conditionalFormatting sqref="D31:G31">
    <cfRule type="cellIs" dxfId="21478" priority="120" stopIfTrue="1" operator="equal">
      <formula>0</formula>
    </cfRule>
  </conditionalFormatting>
  <conditionalFormatting sqref="D31:G31">
    <cfRule type="expression" dxfId="21477" priority="119" stopIfTrue="1">
      <formula>$IT32&lt;$IS$2</formula>
    </cfRule>
  </conditionalFormatting>
  <conditionalFormatting sqref="D31:G31">
    <cfRule type="cellIs" dxfId="21476" priority="118" operator="equal">
      <formula>0</formula>
    </cfRule>
  </conditionalFormatting>
  <conditionalFormatting sqref="D31:G31">
    <cfRule type="cellIs" dxfId="21475" priority="117" stopIfTrue="1" operator="equal">
      <formula>0</formula>
    </cfRule>
  </conditionalFormatting>
  <conditionalFormatting sqref="D31:G31">
    <cfRule type="expression" dxfId="21474" priority="116" stopIfTrue="1">
      <formula>$IT32&lt;$IS$2</formula>
    </cfRule>
  </conditionalFormatting>
  <conditionalFormatting sqref="D31:G31">
    <cfRule type="cellIs" dxfId="21473" priority="115" stopIfTrue="1" operator="equal">
      <formula>0</formula>
    </cfRule>
  </conditionalFormatting>
  <conditionalFormatting sqref="D31:G31">
    <cfRule type="expression" dxfId="21472" priority="114" stopIfTrue="1">
      <formula>$IT32&lt;$IS$2</formula>
    </cfRule>
  </conditionalFormatting>
  <conditionalFormatting sqref="D31:G31">
    <cfRule type="cellIs" dxfId="21471" priority="113" stopIfTrue="1" operator="equal">
      <formula>0</formula>
    </cfRule>
  </conditionalFormatting>
  <conditionalFormatting sqref="D31:G31">
    <cfRule type="expression" dxfId="21470" priority="112" stopIfTrue="1">
      <formula>$IT32&lt;$IS$2</formula>
    </cfRule>
  </conditionalFormatting>
  <conditionalFormatting sqref="D31:G31">
    <cfRule type="cellIs" dxfId="21469" priority="111" stopIfTrue="1" operator="equal">
      <formula>0</formula>
    </cfRule>
  </conditionalFormatting>
  <conditionalFormatting sqref="D31:G31">
    <cfRule type="expression" dxfId="21468" priority="110" stopIfTrue="1">
      <formula>$IT32&lt;$IS$2</formula>
    </cfRule>
  </conditionalFormatting>
  <conditionalFormatting sqref="D31:G31">
    <cfRule type="cellIs" dxfId="21467" priority="109" stopIfTrue="1" operator="equal">
      <formula>0</formula>
    </cfRule>
  </conditionalFormatting>
  <conditionalFormatting sqref="D31:G31">
    <cfRule type="expression" dxfId="21466" priority="108" stopIfTrue="1">
      <formula>$IT32&lt;$IS$2</formula>
    </cfRule>
  </conditionalFormatting>
  <conditionalFormatting sqref="D31">
    <cfRule type="cellIs" dxfId="21465" priority="107" operator="equal">
      <formula>0</formula>
    </cfRule>
  </conditionalFormatting>
  <conditionalFormatting sqref="D31">
    <cfRule type="cellIs" dxfId="21464" priority="106" operator="equal">
      <formula>0</formula>
    </cfRule>
  </conditionalFormatting>
  <conditionalFormatting sqref="D31">
    <cfRule type="cellIs" dxfId="21463" priority="105" stopIfTrue="1" operator="equal">
      <formula>0</formula>
    </cfRule>
  </conditionalFormatting>
  <conditionalFormatting sqref="D31">
    <cfRule type="expression" dxfId="21462" priority="104" stopIfTrue="1">
      <formula>$IT32&lt;$IS$2</formula>
    </cfRule>
  </conditionalFormatting>
  <conditionalFormatting sqref="D31">
    <cfRule type="cellIs" dxfId="21461" priority="103" stopIfTrue="1" operator="equal">
      <formula>0</formula>
    </cfRule>
  </conditionalFormatting>
  <conditionalFormatting sqref="D31">
    <cfRule type="expression" dxfId="21460" priority="102" stopIfTrue="1">
      <formula>$IT32&lt;$IS$2</formula>
    </cfRule>
  </conditionalFormatting>
  <conditionalFormatting sqref="D31">
    <cfRule type="cellIs" dxfId="21459" priority="101" stopIfTrue="1" operator="equal">
      <formula>0</formula>
    </cfRule>
  </conditionalFormatting>
  <conditionalFormatting sqref="D31">
    <cfRule type="expression" dxfId="21458" priority="100" stopIfTrue="1">
      <formula>$IT32&lt;$IS$2</formula>
    </cfRule>
  </conditionalFormatting>
  <conditionalFormatting sqref="D31">
    <cfRule type="cellIs" dxfId="21457" priority="99" stopIfTrue="1" operator="equal">
      <formula>0</formula>
    </cfRule>
  </conditionalFormatting>
  <conditionalFormatting sqref="D31">
    <cfRule type="expression" dxfId="21456" priority="98" stopIfTrue="1">
      <formula>$IT32&lt;$IS$2</formula>
    </cfRule>
  </conditionalFormatting>
  <conditionalFormatting sqref="D31">
    <cfRule type="cellIs" dxfId="21455" priority="97" operator="equal">
      <formula>0</formula>
    </cfRule>
  </conditionalFormatting>
  <conditionalFormatting sqref="D31">
    <cfRule type="cellIs" dxfId="21454" priority="96" stopIfTrue="1" operator="equal">
      <formula>0</formula>
    </cfRule>
  </conditionalFormatting>
  <conditionalFormatting sqref="D31">
    <cfRule type="expression" dxfId="21453" priority="95" stopIfTrue="1">
      <formula>$IT32&lt;$IS$2</formula>
    </cfRule>
  </conditionalFormatting>
  <conditionalFormatting sqref="D31">
    <cfRule type="cellIs" dxfId="21452" priority="94" stopIfTrue="1" operator="equal">
      <formula>0</formula>
    </cfRule>
  </conditionalFormatting>
  <conditionalFormatting sqref="D31">
    <cfRule type="expression" dxfId="21451" priority="93" stopIfTrue="1">
      <formula>$IT32&lt;$IS$2</formula>
    </cfRule>
  </conditionalFormatting>
  <conditionalFormatting sqref="D31">
    <cfRule type="cellIs" dxfId="21450" priority="92" stopIfTrue="1" operator="equal">
      <formula>0</formula>
    </cfRule>
  </conditionalFormatting>
  <conditionalFormatting sqref="D31">
    <cfRule type="expression" dxfId="21449" priority="91" stopIfTrue="1">
      <formula>$IT32&lt;$IS$2</formula>
    </cfRule>
  </conditionalFormatting>
  <conditionalFormatting sqref="D31:G31">
    <cfRule type="cellIs" dxfId="21448" priority="90" stopIfTrue="1" operator="equal">
      <formula>0</formula>
    </cfRule>
  </conditionalFormatting>
  <conditionalFormatting sqref="D31:G31">
    <cfRule type="expression" dxfId="21447" priority="89" stopIfTrue="1">
      <formula>$IT32&lt;$IS$2</formula>
    </cfRule>
  </conditionalFormatting>
  <conditionalFormatting sqref="D31:G31">
    <cfRule type="cellIs" dxfId="21446" priority="88" stopIfTrue="1" operator="equal">
      <formula>0</formula>
    </cfRule>
  </conditionalFormatting>
  <conditionalFormatting sqref="D31:G31">
    <cfRule type="expression" dxfId="21445" priority="87" stopIfTrue="1">
      <formula>$IT32&lt;$IS$2</formula>
    </cfRule>
  </conditionalFormatting>
  <conditionalFormatting sqref="D31:G31">
    <cfRule type="cellIs" dxfId="21444" priority="86" stopIfTrue="1" operator="equal">
      <formula>0</formula>
    </cfRule>
  </conditionalFormatting>
  <conditionalFormatting sqref="D31:G31">
    <cfRule type="expression" dxfId="21443" priority="85" stopIfTrue="1">
      <formula>$IT32&lt;$IS$2</formula>
    </cfRule>
  </conditionalFormatting>
  <conditionalFormatting sqref="D31:G31">
    <cfRule type="cellIs" dxfId="21442" priority="84" stopIfTrue="1" operator="equal">
      <formula>0</formula>
    </cfRule>
  </conditionalFormatting>
  <conditionalFormatting sqref="D31:G31">
    <cfRule type="expression" dxfId="21441" priority="83" stopIfTrue="1">
      <formula>$IW32&lt;$IV$2</formula>
    </cfRule>
  </conditionalFormatting>
  <conditionalFormatting sqref="D31:G31">
    <cfRule type="cellIs" dxfId="21440" priority="82" stopIfTrue="1" operator="equal">
      <formula>0</formula>
    </cfRule>
  </conditionalFormatting>
  <conditionalFormatting sqref="D31:G31">
    <cfRule type="expression" dxfId="21439" priority="81" stopIfTrue="1">
      <formula>$IT32&lt;$IS$2</formula>
    </cfRule>
  </conditionalFormatting>
  <conditionalFormatting sqref="D31:G31">
    <cfRule type="cellIs" dxfId="21438" priority="80" stopIfTrue="1" operator="equal">
      <formula>0</formula>
    </cfRule>
  </conditionalFormatting>
  <conditionalFormatting sqref="D31:G31">
    <cfRule type="expression" dxfId="21437" priority="79" stopIfTrue="1">
      <formula>$IT32&lt;$IS$2</formula>
    </cfRule>
  </conditionalFormatting>
  <conditionalFormatting sqref="D31:G31">
    <cfRule type="cellIs" dxfId="21436" priority="78" stopIfTrue="1" operator="equal">
      <formula>0</formula>
    </cfRule>
  </conditionalFormatting>
  <conditionalFormatting sqref="D31:G31">
    <cfRule type="expression" dxfId="21435" priority="77" stopIfTrue="1">
      <formula>$IT32&lt;$IS$2</formula>
    </cfRule>
  </conditionalFormatting>
  <conditionalFormatting sqref="D31:G31">
    <cfRule type="cellIs" dxfId="21434" priority="76" operator="equal">
      <formula>0</formula>
    </cfRule>
  </conditionalFormatting>
  <conditionalFormatting sqref="D31:G31">
    <cfRule type="cellIs" dxfId="21433" priority="75" stopIfTrue="1" operator="equal">
      <formula>0</formula>
    </cfRule>
  </conditionalFormatting>
  <conditionalFormatting sqref="D31:G31">
    <cfRule type="expression" dxfId="21432" priority="74" stopIfTrue="1">
      <formula>$IT32&lt;$IS$2</formula>
    </cfRule>
  </conditionalFormatting>
  <conditionalFormatting sqref="D31:G31">
    <cfRule type="cellIs" dxfId="21431" priority="73" stopIfTrue="1" operator="equal">
      <formula>0</formula>
    </cfRule>
  </conditionalFormatting>
  <conditionalFormatting sqref="D31:G31">
    <cfRule type="expression" dxfId="21430" priority="72" stopIfTrue="1">
      <formula>$IT32&lt;$IS$2</formula>
    </cfRule>
  </conditionalFormatting>
  <conditionalFormatting sqref="D31:G31">
    <cfRule type="cellIs" dxfId="21429" priority="71" stopIfTrue="1" operator="equal">
      <formula>0</formula>
    </cfRule>
  </conditionalFormatting>
  <conditionalFormatting sqref="D31:G31">
    <cfRule type="expression" dxfId="21428" priority="70" stopIfTrue="1">
      <formula>$IT32&lt;$IS$2</formula>
    </cfRule>
  </conditionalFormatting>
  <conditionalFormatting sqref="D31:G31">
    <cfRule type="cellIs" dxfId="21427" priority="69" stopIfTrue="1" operator="equal">
      <formula>0</formula>
    </cfRule>
  </conditionalFormatting>
  <conditionalFormatting sqref="D31:G31">
    <cfRule type="expression" dxfId="21426" priority="68" stopIfTrue="1">
      <formula>$IT32&lt;$IS$2</formula>
    </cfRule>
  </conditionalFormatting>
  <conditionalFormatting sqref="D31:G31">
    <cfRule type="cellIs" dxfId="21425" priority="67" operator="equal">
      <formula>0</formula>
    </cfRule>
  </conditionalFormatting>
  <conditionalFormatting sqref="D31:G31">
    <cfRule type="cellIs" dxfId="21424" priority="66" operator="equal">
      <formula>0</formula>
    </cfRule>
  </conditionalFormatting>
  <conditionalFormatting sqref="D31:G31">
    <cfRule type="cellIs" dxfId="21423" priority="65" stopIfTrue="1" operator="equal">
      <formula>0</formula>
    </cfRule>
  </conditionalFormatting>
  <conditionalFormatting sqref="D31:G31">
    <cfRule type="expression" dxfId="21422" priority="64" stopIfTrue="1">
      <formula>$IT32&lt;$IS$2</formula>
    </cfRule>
  </conditionalFormatting>
  <conditionalFormatting sqref="D31:G31">
    <cfRule type="cellIs" dxfId="21421" priority="63" stopIfTrue="1" operator="equal">
      <formula>0</formula>
    </cfRule>
  </conditionalFormatting>
  <conditionalFormatting sqref="D31:G31">
    <cfRule type="expression" dxfId="21420" priority="62" stopIfTrue="1">
      <formula>$IT32&lt;$IS$2</formula>
    </cfRule>
  </conditionalFormatting>
  <conditionalFormatting sqref="D31:G31">
    <cfRule type="cellIs" dxfId="21419" priority="61" stopIfTrue="1" operator="equal">
      <formula>0</formula>
    </cfRule>
  </conditionalFormatting>
  <conditionalFormatting sqref="D31:G31">
    <cfRule type="expression" dxfId="21418" priority="60" stopIfTrue="1">
      <formula>$IT32&lt;$IS$2</formula>
    </cfRule>
  </conditionalFormatting>
  <conditionalFormatting sqref="D31:G31">
    <cfRule type="cellIs" dxfId="21417" priority="59" stopIfTrue="1" operator="equal">
      <formula>0</formula>
    </cfRule>
  </conditionalFormatting>
  <conditionalFormatting sqref="D31:G31">
    <cfRule type="expression" dxfId="21416" priority="58" stopIfTrue="1">
      <formula>$IT32&lt;$IS$2</formula>
    </cfRule>
  </conditionalFormatting>
  <conditionalFormatting sqref="D31:G31">
    <cfRule type="cellIs" dxfId="21415" priority="57" stopIfTrue="1" operator="equal">
      <formula>0</formula>
    </cfRule>
  </conditionalFormatting>
  <conditionalFormatting sqref="D31:G31">
    <cfRule type="expression" dxfId="21414" priority="56" stopIfTrue="1">
      <formula>$IT32&lt;$IS$2</formula>
    </cfRule>
  </conditionalFormatting>
  <conditionalFormatting sqref="D31:G31">
    <cfRule type="cellIs" dxfId="21413" priority="55" operator="equal">
      <formula>0</formula>
    </cfRule>
  </conditionalFormatting>
  <conditionalFormatting sqref="D31:G31">
    <cfRule type="cellIs" dxfId="21412" priority="54" stopIfTrue="1" operator="equal">
      <formula>0</formula>
    </cfRule>
  </conditionalFormatting>
  <conditionalFormatting sqref="D31:G31">
    <cfRule type="expression" dxfId="21411" priority="53" stopIfTrue="1">
      <formula>$IT32&lt;$IS$2</formula>
    </cfRule>
  </conditionalFormatting>
  <conditionalFormatting sqref="D31:G31">
    <cfRule type="cellIs" dxfId="21410" priority="52" stopIfTrue="1" operator="equal">
      <formula>0</formula>
    </cfRule>
  </conditionalFormatting>
  <conditionalFormatting sqref="D31:G31">
    <cfRule type="expression" dxfId="21409" priority="51" stopIfTrue="1">
      <formula>$IT32&lt;$IS$2</formula>
    </cfRule>
  </conditionalFormatting>
  <conditionalFormatting sqref="D31:G31">
    <cfRule type="cellIs" dxfId="21408" priority="50" stopIfTrue="1" operator="equal">
      <formula>0</formula>
    </cfRule>
  </conditionalFormatting>
  <conditionalFormatting sqref="D31:G31">
    <cfRule type="expression" dxfId="21407" priority="49" stopIfTrue="1">
      <formula>$IT32&lt;$IS$2</formula>
    </cfRule>
  </conditionalFormatting>
  <conditionalFormatting sqref="D31:G31">
    <cfRule type="cellIs" dxfId="21406" priority="48" stopIfTrue="1" operator="equal">
      <formula>0</formula>
    </cfRule>
  </conditionalFormatting>
  <conditionalFormatting sqref="D31:G31">
    <cfRule type="expression" dxfId="21405" priority="47" stopIfTrue="1">
      <formula>$IT32&lt;$IS$2</formula>
    </cfRule>
  </conditionalFormatting>
  <conditionalFormatting sqref="D31:G31">
    <cfRule type="cellIs" dxfId="21404" priority="46" stopIfTrue="1" operator="equal">
      <formula>0</formula>
    </cfRule>
  </conditionalFormatting>
  <conditionalFormatting sqref="D31:G31">
    <cfRule type="expression" dxfId="21403" priority="45" stopIfTrue="1">
      <formula>$IT32&lt;$IS$2</formula>
    </cfRule>
  </conditionalFormatting>
  <conditionalFormatting sqref="D31:G31">
    <cfRule type="cellIs" dxfId="21402" priority="44" stopIfTrue="1" operator="equal">
      <formula>0</formula>
    </cfRule>
  </conditionalFormatting>
  <conditionalFormatting sqref="D31:G31">
    <cfRule type="expression" dxfId="21401" priority="43" stopIfTrue="1">
      <formula>$IT32&lt;$IS$2</formula>
    </cfRule>
  </conditionalFormatting>
  <conditionalFormatting sqref="D31:G31">
    <cfRule type="cellIs" dxfId="21400" priority="42" stopIfTrue="1" operator="equal">
      <formula>0</formula>
    </cfRule>
  </conditionalFormatting>
  <conditionalFormatting sqref="D31:G31">
    <cfRule type="expression" dxfId="21399" priority="41" stopIfTrue="1">
      <formula>$IT32&lt;$IS$2</formula>
    </cfRule>
  </conditionalFormatting>
  <conditionalFormatting sqref="D31">
    <cfRule type="cellIs" dxfId="21398" priority="40" operator="equal">
      <formula>0</formula>
    </cfRule>
  </conditionalFormatting>
  <conditionalFormatting sqref="D31">
    <cfRule type="cellIs" dxfId="21397" priority="39" stopIfTrue="1" operator="equal">
      <formula>0</formula>
    </cfRule>
  </conditionalFormatting>
  <conditionalFormatting sqref="D31">
    <cfRule type="expression" dxfId="21396" priority="38" stopIfTrue="1">
      <formula>$IT32&lt;$IS$2</formula>
    </cfRule>
  </conditionalFormatting>
  <conditionalFormatting sqref="D31">
    <cfRule type="cellIs" dxfId="21395" priority="37" stopIfTrue="1" operator="equal">
      <formula>0</formula>
    </cfRule>
  </conditionalFormatting>
  <conditionalFormatting sqref="D31">
    <cfRule type="expression" dxfId="21394" priority="36" stopIfTrue="1">
      <formula>$IT32&lt;$IS$2</formula>
    </cfRule>
  </conditionalFormatting>
  <conditionalFormatting sqref="D31">
    <cfRule type="cellIs" dxfId="21393" priority="35" stopIfTrue="1" operator="equal">
      <formula>0</formula>
    </cfRule>
  </conditionalFormatting>
  <conditionalFormatting sqref="D31">
    <cfRule type="expression" dxfId="21392" priority="34" stopIfTrue="1">
      <formula>$IT32&lt;$IS$2</formula>
    </cfRule>
  </conditionalFormatting>
  <conditionalFormatting sqref="D31">
    <cfRule type="cellIs" dxfId="21391" priority="33" stopIfTrue="1" operator="equal">
      <formula>0</formula>
    </cfRule>
  </conditionalFormatting>
  <conditionalFormatting sqref="D31">
    <cfRule type="expression" dxfId="21390" priority="32" stopIfTrue="1">
      <formula>$IT32&lt;$IS$2</formula>
    </cfRule>
  </conditionalFormatting>
  <conditionalFormatting sqref="D31">
    <cfRule type="cellIs" dxfId="21389" priority="31" stopIfTrue="1" operator="equal">
      <formula>0</formula>
    </cfRule>
  </conditionalFormatting>
  <conditionalFormatting sqref="D31">
    <cfRule type="expression" dxfId="21388" priority="30" stopIfTrue="1">
      <formula>$IT32&lt;$IS$2</formula>
    </cfRule>
  </conditionalFormatting>
  <conditionalFormatting sqref="D31">
    <cfRule type="cellIs" dxfId="21387" priority="29" operator="equal">
      <formula>0</formula>
    </cfRule>
  </conditionalFormatting>
  <conditionalFormatting sqref="D31">
    <cfRule type="cellIs" dxfId="21386" priority="28" stopIfTrue="1" operator="equal">
      <formula>0</formula>
    </cfRule>
  </conditionalFormatting>
  <conditionalFormatting sqref="D31">
    <cfRule type="expression" dxfId="21385" priority="27" stopIfTrue="1">
      <formula>$IT32&lt;$IS$2</formula>
    </cfRule>
  </conditionalFormatting>
  <conditionalFormatting sqref="D31">
    <cfRule type="cellIs" dxfId="21384" priority="26" stopIfTrue="1" operator="equal">
      <formula>0</formula>
    </cfRule>
  </conditionalFormatting>
  <conditionalFormatting sqref="D31">
    <cfRule type="expression" dxfId="21383" priority="25" stopIfTrue="1">
      <formula>$IT32&lt;$IS$2</formula>
    </cfRule>
  </conditionalFormatting>
  <conditionalFormatting sqref="D31">
    <cfRule type="cellIs" dxfId="21382" priority="24" stopIfTrue="1" operator="equal">
      <formula>0</formula>
    </cfRule>
  </conditionalFormatting>
  <conditionalFormatting sqref="D31">
    <cfRule type="expression" dxfId="21381" priority="23" stopIfTrue="1">
      <formula>$IT32&lt;$IS$2</formula>
    </cfRule>
  </conditionalFormatting>
  <conditionalFormatting sqref="D31">
    <cfRule type="cellIs" dxfId="21380" priority="22" stopIfTrue="1" operator="equal">
      <formula>0</formula>
    </cfRule>
  </conditionalFormatting>
  <conditionalFormatting sqref="D31">
    <cfRule type="expression" dxfId="21379" priority="21" stopIfTrue="1">
      <formula>$IT32&lt;$IS$2</formula>
    </cfRule>
  </conditionalFormatting>
  <conditionalFormatting sqref="D31">
    <cfRule type="cellIs" dxfId="21378" priority="20" stopIfTrue="1" operator="equal">
      <formula>0</formula>
    </cfRule>
  </conditionalFormatting>
  <conditionalFormatting sqref="D31">
    <cfRule type="expression" dxfId="21377" priority="19" stopIfTrue="1">
      <formula>$IT32&lt;$IS$2</formula>
    </cfRule>
  </conditionalFormatting>
  <conditionalFormatting sqref="D31">
    <cfRule type="cellIs" dxfId="21376" priority="18" stopIfTrue="1" operator="equal">
      <formula>0</formula>
    </cfRule>
  </conditionalFormatting>
  <conditionalFormatting sqref="D31">
    <cfRule type="expression" dxfId="21375" priority="17" stopIfTrue="1">
      <formula>$IT32&lt;$IS$2</formula>
    </cfRule>
  </conditionalFormatting>
  <conditionalFormatting sqref="D31">
    <cfRule type="cellIs" dxfId="21374" priority="16" stopIfTrue="1" operator="equal">
      <formula>0</formula>
    </cfRule>
  </conditionalFormatting>
  <conditionalFormatting sqref="D31">
    <cfRule type="expression" dxfId="21373" priority="15" stopIfTrue="1">
      <formula>$IT32&lt;$IS$2</formula>
    </cfRule>
  </conditionalFormatting>
  <conditionalFormatting sqref="D31:G31">
    <cfRule type="cellIs" dxfId="21372" priority="14" stopIfTrue="1" operator="equal">
      <formula>0</formula>
    </cfRule>
  </conditionalFormatting>
  <conditionalFormatting sqref="D31:G31">
    <cfRule type="expression" dxfId="21371" priority="13" stopIfTrue="1">
      <formula>$IT32&lt;$IS$2</formula>
    </cfRule>
  </conditionalFormatting>
  <conditionalFormatting sqref="D31:G31">
    <cfRule type="cellIs" dxfId="21370" priority="12" stopIfTrue="1" operator="equal">
      <formula>0</formula>
    </cfRule>
  </conditionalFormatting>
  <conditionalFormatting sqref="D31:G31">
    <cfRule type="expression" dxfId="21369" priority="11" stopIfTrue="1">
      <formula>$IT32&lt;$IS$2</formula>
    </cfRule>
  </conditionalFormatting>
  <conditionalFormatting sqref="D31:G31">
    <cfRule type="cellIs" dxfId="21368" priority="10" stopIfTrue="1" operator="equal">
      <formula>0</formula>
    </cfRule>
  </conditionalFormatting>
  <conditionalFormatting sqref="D31:G31">
    <cfRule type="expression" dxfId="21367" priority="9" stopIfTrue="1">
      <formula>$IT32&lt;$IS$2</formula>
    </cfRule>
  </conditionalFormatting>
  <conditionalFormatting sqref="D31:G31">
    <cfRule type="cellIs" dxfId="21366" priority="8" stopIfTrue="1" operator="equal">
      <formula>0</formula>
    </cfRule>
  </conditionalFormatting>
  <conditionalFormatting sqref="D31:G31">
    <cfRule type="expression" dxfId="21365" priority="7" stopIfTrue="1">
      <formula>$IT32&lt;$IS$2</formula>
    </cfRule>
  </conditionalFormatting>
  <conditionalFormatting sqref="D31:G31">
    <cfRule type="cellIs" dxfId="21364" priority="6" stopIfTrue="1" operator="equal">
      <formula>0</formula>
    </cfRule>
  </conditionalFormatting>
  <conditionalFormatting sqref="D31:G31">
    <cfRule type="expression" dxfId="21363" priority="5" stopIfTrue="1">
      <formula>$IT32&lt;$IS$2</formula>
    </cfRule>
  </conditionalFormatting>
  <conditionalFormatting sqref="D31:G31">
    <cfRule type="cellIs" dxfId="21362" priority="4" stopIfTrue="1" operator="equal">
      <formula>0</formula>
    </cfRule>
  </conditionalFormatting>
  <conditionalFormatting sqref="D31:G31">
    <cfRule type="expression" dxfId="21361" priority="3" stopIfTrue="1">
      <formula>$IT32&lt;$IS$2</formula>
    </cfRule>
  </conditionalFormatting>
  <conditionalFormatting sqref="D31:G31">
    <cfRule type="cellIs" dxfId="21360" priority="2" stopIfTrue="1" operator="equal">
      <formula>0</formula>
    </cfRule>
  </conditionalFormatting>
  <conditionalFormatting sqref="D31:G31">
    <cfRule type="expression" dxfId="21359" priority="1" stopIfTrue="1">
      <formula>$IT32&lt;$IS$2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298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U17" sqref="U17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5" width="7.7109375" style="3" customWidth="1"/>
    <col min="6" max="6" width="8.7109375" style="3" customWidth="1"/>
    <col min="7" max="7" width="10.5703125" style="3" bestFit="1" customWidth="1"/>
    <col min="8" max="8" width="15.140625" style="3" hidden="1" customWidth="1"/>
    <col min="9" max="9" width="15.140625" style="3" customWidth="1"/>
    <col min="10" max="10" width="0.140625" style="3" customWidth="1"/>
    <col min="11" max="18" width="9.140625" style="3" hidden="1" customWidth="1"/>
    <col min="19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147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150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75</v>
      </c>
      <c r="B6" s="159"/>
      <c r="C6" s="40"/>
      <c r="D6" s="43" t="str">
        <f>х!A11</f>
        <v>11.01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88" t="s">
        <v>69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2.7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3.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S11" s="1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6" si="0">E12</f>
        <v>0</v>
      </c>
      <c r="O12" s="24">
        <f t="shared" si="0"/>
        <v>0</v>
      </c>
      <c r="P12" s="24">
        <f t="shared" si="0"/>
        <v>0</v>
      </c>
      <c r="S12" s="119"/>
      <c r="IA12" s="12"/>
      <c r="IB12" s="6">
        <f>[1]основа!AM8</f>
        <v>42551</v>
      </c>
    </row>
    <row r="13" spans="1:236" ht="14.25" customHeight="1" x14ac:dyDescent="0.25">
      <c r="A13" s="103" t="s">
        <v>326</v>
      </c>
      <c r="B13" s="104" t="s">
        <v>414</v>
      </c>
      <c r="C13" s="105" t="s">
        <v>365</v>
      </c>
      <c r="D13" s="106">
        <v>32.1</v>
      </c>
      <c r="E13" s="106">
        <v>23.3</v>
      </c>
      <c r="F13" s="106">
        <v>43.8</v>
      </c>
      <c r="G13" s="106">
        <v>509</v>
      </c>
      <c r="H13" s="107">
        <v>0</v>
      </c>
      <c r="I13" s="144">
        <v>28</v>
      </c>
      <c r="J13" s="11"/>
      <c r="K13" s="37" t="str">
        <f t="shared" ref="K13:K56" si="1">A13</f>
        <v>Запеканка из творога с повидлом</v>
      </c>
      <c r="M13" s="24">
        <f t="shared" ref="M13:M16" si="2">D13</f>
        <v>32.1</v>
      </c>
      <c r="N13" s="24">
        <f t="shared" si="0"/>
        <v>23.3</v>
      </c>
      <c r="O13" s="24">
        <f t="shared" si="0"/>
        <v>43.8</v>
      </c>
      <c r="P13" s="24">
        <f t="shared" si="0"/>
        <v>509</v>
      </c>
      <c r="S13" s="119"/>
      <c r="IA13" s="12"/>
      <c r="IB13" s="6">
        <f>[1]основа!AM9</f>
        <v>42551</v>
      </c>
    </row>
    <row r="14" spans="1:236" ht="15" customHeight="1" x14ac:dyDescent="0.25">
      <c r="A14" s="103" t="s">
        <v>257</v>
      </c>
      <c r="B14" s="104" t="s">
        <v>197</v>
      </c>
      <c r="C14" s="105" t="s">
        <v>258</v>
      </c>
      <c r="D14" s="106">
        <v>0.1</v>
      </c>
      <c r="E14" s="106">
        <v>0</v>
      </c>
      <c r="F14" s="106">
        <v>9.1</v>
      </c>
      <c r="G14" s="106">
        <v>35</v>
      </c>
      <c r="H14" s="107">
        <v>6.3369999999999997</v>
      </c>
      <c r="I14" s="150">
        <v>3.5</v>
      </c>
      <c r="J14" s="11"/>
      <c r="K14" s="37" t="str">
        <f t="shared" si="1"/>
        <v>Чай с сахаром</v>
      </c>
      <c r="M14" s="24">
        <f t="shared" si="2"/>
        <v>0.1</v>
      </c>
      <c r="N14" s="24">
        <f t="shared" si="0"/>
        <v>0</v>
      </c>
      <c r="O14" s="24">
        <f t="shared" si="0"/>
        <v>9.1</v>
      </c>
      <c r="P14" s="24">
        <f t="shared" si="0"/>
        <v>35</v>
      </c>
      <c r="S14" s="119"/>
      <c r="IA14" s="12"/>
      <c r="IB14" s="6">
        <f>[1]основа!AM11</f>
        <v>42551</v>
      </c>
    </row>
    <row r="15" spans="1:236" ht="15" hidden="1" customHeight="1" x14ac:dyDescent="0.25">
      <c r="A15" s="103">
        <v>0</v>
      </c>
      <c r="B15" s="104">
        <v>0</v>
      </c>
      <c r="C15" s="105">
        <v>0</v>
      </c>
      <c r="D15" s="106">
        <v>0</v>
      </c>
      <c r="E15" s="106">
        <v>0</v>
      </c>
      <c r="F15" s="106">
        <v>0</v>
      </c>
      <c r="G15" s="106">
        <v>0</v>
      </c>
      <c r="H15" s="107">
        <v>0</v>
      </c>
      <c r="I15" s="25">
        <f t="shared" ref="I15:I16" si="3">H15</f>
        <v>0</v>
      </c>
      <c r="J15" s="11"/>
      <c r="K15" s="37">
        <f t="shared" si="1"/>
        <v>0</v>
      </c>
      <c r="M15" s="24">
        <f t="shared" si="2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S15" s="119"/>
      <c r="IA15" s="12"/>
      <c r="IB15" s="6">
        <f>[1]основа!AM12</f>
        <v>42551</v>
      </c>
    </row>
    <row r="16" spans="1:236" ht="15" hidden="1" customHeight="1" x14ac:dyDescent="0.25">
      <c r="A16" s="103">
        <v>0</v>
      </c>
      <c r="B16" s="104">
        <v>0</v>
      </c>
      <c r="C16" s="105">
        <v>0</v>
      </c>
      <c r="D16" s="106">
        <v>0</v>
      </c>
      <c r="E16" s="106">
        <v>0</v>
      </c>
      <c r="F16" s="106">
        <v>0</v>
      </c>
      <c r="G16" s="106">
        <v>0</v>
      </c>
      <c r="H16" s="107">
        <v>0</v>
      </c>
      <c r="I16" s="25">
        <f t="shared" si="3"/>
        <v>0</v>
      </c>
      <c r="J16" s="11"/>
      <c r="K16" s="37">
        <f t="shared" si="1"/>
        <v>0</v>
      </c>
      <c r="M16" s="24">
        <f t="shared" si="2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R16" s="39"/>
      <c r="IA16" s="12"/>
      <c r="IB16" s="6">
        <f>[1]основа!AM13</f>
        <v>42551</v>
      </c>
    </row>
    <row r="17" spans="1:236" ht="21" customHeight="1" x14ac:dyDescent="0.2">
      <c r="A17" s="108" t="s">
        <v>11</v>
      </c>
      <c r="B17" s="109"/>
      <c r="C17" s="110"/>
      <c r="D17" s="111">
        <f>SUBTOTAL(9,D12:D16)</f>
        <v>32.200000000000003</v>
      </c>
      <c r="E17" s="111">
        <f t="shared" ref="E17:G17" si="4">SUBTOTAL(9,E12:E16)</f>
        <v>23.3</v>
      </c>
      <c r="F17" s="111">
        <f t="shared" si="4"/>
        <v>52.9</v>
      </c>
      <c r="G17" s="111">
        <f t="shared" si="4"/>
        <v>544</v>
      </c>
      <c r="H17" s="112">
        <v>20.907</v>
      </c>
      <c r="I17" s="151">
        <f>SUBTOTAL(9,I12:I16)</f>
        <v>31.5</v>
      </c>
      <c r="J17" s="11"/>
      <c r="K17" s="38">
        <f>х!E12</f>
        <v>1</v>
      </c>
      <c r="M17" s="28">
        <f>SUM(M12:M16)</f>
        <v>32.200000000000003</v>
      </c>
      <c r="N17" s="28">
        <f>SUM(N12:N16)</f>
        <v>23.3</v>
      </c>
      <c r="O17" s="28">
        <f>SUM(O12:O16)</f>
        <v>52.9</v>
      </c>
      <c r="P17" s="28">
        <f>SUM(P12:P16)</f>
        <v>544</v>
      </c>
      <c r="S17" s="119"/>
      <c r="IA17" s="12"/>
      <c r="IB17" s="6">
        <f>[1]основа!AM15</f>
        <v>42551</v>
      </c>
    </row>
    <row r="18" spans="1:236" ht="15" customHeight="1" x14ac:dyDescent="0.2">
      <c r="A18" s="108"/>
      <c r="B18" s="109"/>
      <c r="C18" s="110"/>
      <c r="D18" s="111"/>
      <c r="E18" s="111"/>
      <c r="F18" s="111"/>
      <c r="G18" s="111"/>
      <c r="H18" s="112"/>
      <c r="I18" s="151"/>
      <c r="J18" s="11"/>
      <c r="K18" s="38">
        <f>х!E13</f>
        <v>1</v>
      </c>
      <c r="M18" s="28"/>
      <c r="N18" s="28"/>
      <c r="O18" s="28"/>
      <c r="P18" s="28"/>
      <c r="S18" s="119"/>
      <c r="IA18" s="12"/>
      <c r="IB18" s="6">
        <f>[1]основа!AM16</f>
        <v>42551</v>
      </c>
    </row>
    <row r="19" spans="1:236" ht="15" hidden="1" customHeight="1" x14ac:dyDescent="0.2">
      <c r="A19" s="108" t="s">
        <v>12</v>
      </c>
      <c r="B19" s="109"/>
      <c r="C19" s="110"/>
      <c r="D19" s="111"/>
      <c r="E19" s="111"/>
      <c r="F19" s="111"/>
      <c r="G19" s="111"/>
      <c r="H19" s="112"/>
      <c r="I19" s="29"/>
      <c r="J19" s="11"/>
      <c r="K19" s="38">
        <f>х!E14</f>
        <v>0</v>
      </c>
      <c r="M19" s="28"/>
      <c r="N19" s="28"/>
      <c r="O19" s="28"/>
      <c r="P19" s="28"/>
      <c r="IA19" s="12"/>
      <c r="IB19" s="6">
        <f>[1]основа!AM17</f>
        <v>42551</v>
      </c>
    </row>
    <row r="20" spans="1:236" ht="15" hidden="1" customHeight="1" x14ac:dyDescent="0.25">
      <c r="A20" s="103">
        <v>0</v>
      </c>
      <c r="B20" s="104">
        <v>0</v>
      </c>
      <c r="C20" s="105">
        <v>0</v>
      </c>
      <c r="D20" s="106">
        <v>0</v>
      </c>
      <c r="E20" s="106">
        <v>0</v>
      </c>
      <c r="F20" s="106">
        <v>0</v>
      </c>
      <c r="G20" s="106">
        <v>0</v>
      </c>
      <c r="H20" s="107">
        <v>0</v>
      </c>
      <c r="I20" s="25">
        <f>H20</f>
        <v>0</v>
      </c>
      <c r="J20" s="11"/>
      <c r="K20" s="37">
        <f t="shared" si="1"/>
        <v>0</v>
      </c>
      <c r="M20" s="24">
        <f>D20</f>
        <v>0</v>
      </c>
      <c r="N20" s="24">
        <f t="shared" ref="N20:P22" si="5">E20</f>
        <v>0</v>
      </c>
      <c r="O20" s="24">
        <f t="shared" si="5"/>
        <v>0</v>
      </c>
      <c r="P20" s="24">
        <f t="shared" si="5"/>
        <v>0</v>
      </c>
      <c r="IA20" s="12"/>
      <c r="IB20" s="6">
        <f>[1]основа!AM18</f>
        <v>42551</v>
      </c>
    </row>
    <row r="21" spans="1:236" ht="15" hidden="1" customHeight="1" x14ac:dyDescent="0.25">
      <c r="A21" s="103">
        <v>0</v>
      </c>
      <c r="B21" s="104">
        <v>0</v>
      </c>
      <c r="C21" s="105">
        <v>0</v>
      </c>
      <c r="D21" s="106">
        <v>0</v>
      </c>
      <c r="E21" s="106">
        <v>0</v>
      </c>
      <c r="F21" s="106">
        <v>0</v>
      </c>
      <c r="G21" s="106">
        <v>0</v>
      </c>
      <c r="H21" s="107">
        <v>0</v>
      </c>
      <c r="I21" s="25">
        <f t="shared" ref="I21:I22" si="6">H21</f>
        <v>0</v>
      </c>
      <c r="J21" s="11"/>
      <c r="K21" s="37">
        <f t="shared" si="1"/>
        <v>0</v>
      </c>
      <c r="M21" s="24">
        <f t="shared" ref="M21:M22" si="7">D21</f>
        <v>0</v>
      </c>
      <c r="N21" s="24">
        <f t="shared" si="5"/>
        <v>0</v>
      </c>
      <c r="O21" s="24">
        <f t="shared" si="5"/>
        <v>0</v>
      </c>
      <c r="P21" s="24">
        <f t="shared" si="5"/>
        <v>0</v>
      </c>
      <c r="IA21" s="12"/>
      <c r="IB21" s="6">
        <f>[1]основа!AM19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 t="shared" si="6"/>
        <v>0</v>
      </c>
      <c r="J22" s="11"/>
      <c r="K22" s="37">
        <f t="shared" si="1"/>
        <v>0</v>
      </c>
      <c r="M22" s="24">
        <f t="shared" si="7"/>
        <v>0</v>
      </c>
      <c r="N22" s="24">
        <f t="shared" si="5"/>
        <v>0</v>
      </c>
      <c r="O22" s="24">
        <f t="shared" si="5"/>
        <v>0</v>
      </c>
      <c r="P22" s="24">
        <f t="shared" si="5"/>
        <v>0</v>
      </c>
      <c r="IA22" s="12"/>
      <c r="IB22" s="6">
        <f>[1]основа!AM20</f>
        <v>42551</v>
      </c>
    </row>
    <row r="23" spans="1:236" ht="15" hidden="1" customHeight="1" x14ac:dyDescent="0.2">
      <c r="A23" s="108" t="s">
        <v>13</v>
      </c>
      <c r="B23" s="109"/>
      <c r="C23" s="110"/>
      <c r="D23" s="111">
        <v>0</v>
      </c>
      <c r="E23" s="111">
        <v>0</v>
      </c>
      <c r="F23" s="111">
        <v>0</v>
      </c>
      <c r="G23" s="111">
        <v>0</v>
      </c>
      <c r="H23" s="112">
        <v>0</v>
      </c>
      <c r="I23" s="29">
        <f>I22+I21+I20</f>
        <v>0</v>
      </c>
      <c r="J23" s="11"/>
      <c r="K23" s="38">
        <f>х!E18</f>
        <v>0</v>
      </c>
      <c r="M23" s="28">
        <f>SUM(M20:M22)</f>
        <v>0</v>
      </c>
      <c r="N23" s="28">
        <f t="shared" ref="N23:P23" si="8">SUM(N20:N22)</f>
        <v>0</v>
      </c>
      <c r="O23" s="28">
        <f t="shared" si="8"/>
        <v>0</v>
      </c>
      <c r="P23" s="28">
        <f t="shared" si="8"/>
        <v>0</v>
      </c>
      <c r="IA23" s="12"/>
      <c r="IB23" s="6">
        <f>[1]основа!AM21</f>
        <v>42551</v>
      </c>
    </row>
    <row r="24" spans="1:236" ht="15" hidden="1" customHeight="1" x14ac:dyDescent="0.2">
      <c r="A24" s="108"/>
      <c r="B24" s="109"/>
      <c r="C24" s="110"/>
      <c r="D24" s="111"/>
      <c r="E24" s="111"/>
      <c r="F24" s="111"/>
      <c r="G24" s="111"/>
      <c r="H24" s="112"/>
      <c r="I24" s="29"/>
      <c r="J24" s="11"/>
      <c r="K24" s="38">
        <f>х!E19</f>
        <v>0</v>
      </c>
      <c r="M24" s="28"/>
      <c r="N24" s="28"/>
      <c r="O24" s="28"/>
      <c r="P24" s="28"/>
      <c r="IA24" s="12"/>
      <c r="IB24" s="6">
        <f>[1]основа!AM22</f>
        <v>42551</v>
      </c>
    </row>
    <row r="25" spans="1:236" ht="15" customHeight="1" x14ac:dyDescent="0.2">
      <c r="A25" s="108" t="s">
        <v>14</v>
      </c>
      <c r="B25" s="109"/>
      <c r="C25" s="110"/>
      <c r="D25" s="113"/>
      <c r="E25" s="113"/>
      <c r="F25" s="113"/>
      <c r="G25" s="113"/>
      <c r="H25" s="114"/>
      <c r="I25" s="152"/>
      <c r="J25" s="11"/>
      <c r="K25" s="38">
        <f>х!E20</f>
        <v>1</v>
      </c>
      <c r="M25" s="30"/>
      <c r="N25" s="30"/>
      <c r="O25" s="30"/>
      <c r="P25" s="30"/>
      <c r="S25" s="119"/>
      <c r="IA25" s="12"/>
      <c r="IB25" s="6">
        <f>[1]основа!AM23</f>
        <v>42551</v>
      </c>
    </row>
    <row r="26" spans="1:236" ht="0.75" customHeight="1" x14ac:dyDescent="0.25">
      <c r="A26" s="103" t="s">
        <v>259</v>
      </c>
      <c r="B26" s="104" t="s">
        <v>295</v>
      </c>
      <c r="C26" s="105" t="s">
        <v>324</v>
      </c>
      <c r="D26" s="106">
        <v>0.3</v>
      </c>
      <c r="E26" s="106">
        <v>2.1</v>
      </c>
      <c r="F26" s="106">
        <v>2.1</v>
      </c>
      <c r="G26" s="106">
        <v>29.1</v>
      </c>
      <c r="H26" s="107">
        <v>2.9076923076923076</v>
      </c>
      <c r="I26" s="150">
        <v>3.8</v>
      </c>
      <c r="J26" s="11"/>
      <c r="K26" s="37" t="str">
        <f t="shared" si="1"/>
        <v>Икра кабачковая</v>
      </c>
      <c r="M26" s="24">
        <f>D26</f>
        <v>0.3</v>
      </c>
      <c r="N26" s="24">
        <f t="shared" ref="N26:P32" si="9">E26</f>
        <v>2.1</v>
      </c>
      <c r="O26" s="24">
        <f t="shared" si="9"/>
        <v>2.1</v>
      </c>
      <c r="P26" s="24">
        <f t="shared" si="9"/>
        <v>29.1</v>
      </c>
      <c r="S26" s="119"/>
      <c r="IA26" s="12"/>
      <c r="IB26" s="6">
        <f>[1]основа!AM24</f>
        <v>42551</v>
      </c>
    </row>
    <row r="27" spans="1:236" ht="15" hidden="1" customHeight="1" x14ac:dyDescent="0.25">
      <c r="A27" s="103">
        <v>0</v>
      </c>
      <c r="B27" s="104">
        <v>0</v>
      </c>
      <c r="C27" s="105">
        <v>0</v>
      </c>
      <c r="D27" s="106">
        <v>0</v>
      </c>
      <c r="E27" s="106">
        <v>0</v>
      </c>
      <c r="F27" s="106">
        <v>0</v>
      </c>
      <c r="G27" s="106">
        <v>0</v>
      </c>
      <c r="H27" s="107">
        <v>0</v>
      </c>
      <c r="I27" s="25">
        <f t="shared" ref="I27:I32" si="10">H27</f>
        <v>0</v>
      </c>
      <c r="J27" s="11"/>
      <c r="K27" s="37">
        <f t="shared" si="1"/>
        <v>0</v>
      </c>
      <c r="M27" s="24">
        <f t="shared" ref="M27:M32" si="11">D27</f>
        <v>0</v>
      </c>
      <c r="N27" s="24">
        <f t="shared" si="9"/>
        <v>0</v>
      </c>
      <c r="O27" s="24">
        <f t="shared" si="9"/>
        <v>0</v>
      </c>
      <c r="P27" s="24">
        <f t="shared" si="9"/>
        <v>0</v>
      </c>
      <c r="IA27" s="12"/>
      <c r="IB27" s="6">
        <f>[1]основа!AM25</f>
        <v>42551</v>
      </c>
    </row>
    <row r="28" spans="1:236" ht="15" customHeight="1" x14ac:dyDescent="0.25">
      <c r="A28" s="103" t="s">
        <v>407</v>
      </c>
      <c r="B28" s="104" t="s">
        <v>358</v>
      </c>
      <c r="C28" s="105" t="s">
        <v>363</v>
      </c>
      <c r="D28" s="106">
        <v>8.1</v>
      </c>
      <c r="E28" s="106">
        <v>7.2</v>
      </c>
      <c r="F28" s="106">
        <v>48.2</v>
      </c>
      <c r="G28" s="106">
        <v>295</v>
      </c>
      <c r="H28" s="107">
        <v>20.376386170212768</v>
      </c>
      <c r="I28" s="150">
        <v>16</v>
      </c>
      <c r="J28" s="11"/>
      <c r="K28" s="37" t="str">
        <f t="shared" si="1"/>
        <v>Макароные изделия отварные с маслом</v>
      </c>
      <c r="M28" s="24">
        <f t="shared" si="11"/>
        <v>8.1</v>
      </c>
      <c r="N28" s="24">
        <f t="shared" si="9"/>
        <v>7.2</v>
      </c>
      <c r="O28" s="24">
        <f t="shared" si="9"/>
        <v>48.2</v>
      </c>
      <c r="P28" s="24">
        <f t="shared" si="9"/>
        <v>295</v>
      </c>
      <c r="R28" s="3" t="s">
        <v>279</v>
      </c>
      <c r="S28" s="119"/>
      <c r="IA28" s="12"/>
      <c r="IB28" s="6">
        <f>[1]основа!AM26</f>
        <v>42551</v>
      </c>
    </row>
    <row r="29" spans="1:236" ht="15" customHeight="1" x14ac:dyDescent="0.25">
      <c r="A29" s="103" t="s">
        <v>287</v>
      </c>
      <c r="B29" s="104">
        <v>60</v>
      </c>
      <c r="C29" s="105" t="s">
        <v>202</v>
      </c>
      <c r="D29" s="106">
        <v>4.7</v>
      </c>
      <c r="E29" s="106">
        <v>9.9</v>
      </c>
      <c r="F29" s="106">
        <v>0.4</v>
      </c>
      <c r="G29" s="106">
        <v>110</v>
      </c>
      <c r="H29" s="107">
        <v>6.6697500000000005</v>
      </c>
      <c r="I29" s="150">
        <v>18</v>
      </c>
      <c r="J29" s="11"/>
      <c r="K29" s="37" t="str">
        <f t="shared" si="1"/>
        <v>Сосиска отварная</v>
      </c>
      <c r="M29" s="24">
        <f t="shared" si="11"/>
        <v>4.7</v>
      </c>
      <c r="N29" s="24">
        <f t="shared" si="9"/>
        <v>9.9</v>
      </c>
      <c r="O29" s="24">
        <f t="shared" si="9"/>
        <v>0.4</v>
      </c>
      <c r="P29" s="24">
        <f t="shared" si="9"/>
        <v>110</v>
      </c>
      <c r="S29" s="119"/>
      <c r="IA29" s="12"/>
      <c r="IB29" s="6">
        <f>[1]основа!AM27</f>
        <v>42551</v>
      </c>
    </row>
    <row r="30" spans="1:236" ht="15" customHeight="1" x14ac:dyDescent="0.25">
      <c r="A30" s="103" t="s">
        <v>345</v>
      </c>
      <c r="B30" s="104" t="s">
        <v>197</v>
      </c>
      <c r="C30" s="105" t="s">
        <v>337</v>
      </c>
      <c r="D30" s="106">
        <v>0.25</v>
      </c>
      <c r="E30" s="106">
        <v>0</v>
      </c>
      <c r="F30" s="106">
        <v>26.77</v>
      </c>
      <c r="G30" s="106">
        <v>110.75</v>
      </c>
      <c r="H30" s="107">
        <v>0.91200000000000003</v>
      </c>
      <c r="I30" s="150">
        <v>11</v>
      </c>
      <c r="J30" s="11"/>
      <c r="K30" s="37" t="str">
        <f t="shared" si="1"/>
        <v>Напиток ягодный</v>
      </c>
      <c r="M30" s="24">
        <f t="shared" si="11"/>
        <v>0.25</v>
      </c>
      <c r="N30" s="24">
        <f t="shared" si="9"/>
        <v>0</v>
      </c>
      <c r="O30" s="24">
        <f t="shared" si="9"/>
        <v>26.77</v>
      </c>
      <c r="P30" s="24">
        <f t="shared" si="9"/>
        <v>110.75</v>
      </c>
      <c r="S30" s="119"/>
      <c r="IA30" s="12"/>
      <c r="IB30" s="6">
        <f>[1]основа!AM28</f>
        <v>42551</v>
      </c>
    </row>
    <row r="31" spans="1:236" ht="16.5" customHeight="1" x14ac:dyDescent="0.25">
      <c r="A31" s="103" t="s">
        <v>74</v>
      </c>
      <c r="B31" s="104" t="s">
        <v>198</v>
      </c>
      <c r="C31" s="105">
        <v>0</v>
      </c>
      <c r="D31" s="106">
        <v>3.5</v>
      </c>
      <c r="E31" s="106">
        <v>1.5</v>
      </c>
      <c r="F31" s="106">
        <v>24.9</v>
      </c>
      <c r="G31" s="106">
        <v>131</v>
      </c>
      <c r="H31" s="107">
        <v>2.2000000000000002</v>
      </c>
      <c r="I31" s="150">
        <v>3</v>
      </c>
      <c r="J31" s="11"/>
      <c r="K31" s="37" t="str">
        <f t="shared" si="1"/>
        <v>Хлеб пшеничный</v>
      </c>
      <c r="M31" s="24">
        <f t="shared" si="11"/>
        <v>3.5</v>
      </c>
      <c r="N31" s="24">
        <f t="shared" si="9"/>
        <v>1.5</v>
      </c>
      <c r="O31" s="24">
        <f t="shared" si="9"/>
        <v>24.9</v>
      </c>
      <c r="P31" s="24">
        <f t="shared" si="9"/>
        <v>131</v>
      </c>
      <c r="IA31" s="12"/>
      <c r="IB31" s="6">
        <f>[1]основа!AM29</f>
        <v>42551</v>
      </c>
    </row>
    <row r="32" spans="1:236" ht="15" hidden="1" customHeight="1" x14ac:dyDescent="0.25">
      <c r="A32" s="103">
        <v>0</v>
      </c>
      <c r="B32" s="104">
        <v>0</v>
      </c>
      <c r="C32" s="105">
        <v>0</v>
      </c>
      <c r="D32" s="106">
        <v>0</v>
      </c>
      <c r="E32" s="106">
        <v>0</v>
      </c>
      <c r="F32" s="106">
        <v>0</v>
      </c>
      <c r="G32" s="106">
        <v>0</v>
      </c>
      <c r="H32" s="107">
        <v>0</v>
      </c>
      <c r="I32" s="25">
        <f t="shared" si="10"/>
        <v>0</v>
      </c>
      <c r="J32" s="11"/>
      <c r="K32" s="37">
        <f t="shared" si="1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[1]основа!AM30</f>
        <v>42551</v>
      </c>
    </row>
    <row r="33" spans="1:236" ht="15" customHeight="1" x14ac:dyDescent="0.2">
      <c r="A33" s="108" t="s">
        <v>15</v>
      </c>
      <c r="B33" s="109"/>
      <c r="C33" s="110"/>
      <c r="D33" s="111">
        <f>SUBTOTAL(9,D26:D32)</f>
        <v>16.850000000000001</v>
      </c>
      <c r="E33" s="111">
        <f>SUBTOTAL(9,E26:E32)</f>
        <v>20.700000000000003</v>
      </c>
      <c r="F33" s="111">
        <f>SUBTOTAL(9,F26:F32)</f>
        <v>102.37</v>
      </c>
      <c r="G33" s="111">
        <f>SUBTOTAL(9,G26:G32)</f>
        <v>675.85</v>
      </c>
      <c r="H33" s="112">
        <v>33.065828477905079</v>
      </c>
      <c r="I33" s="155">
        <v>48</v>
      </c>
      <c r="J33" s="11"/>
      <c r="K33" s="38">
        <f>х!E29</f>
        <v>1</v>
      </c>
      <c r="M33" s="28">
        <f>SUM(M26:M32)</f>
        <v>16.850000000000001</v>
      </c>
      <c r="N33" s="28">
        <f>SUM(N26:N32)</f>
        <v>20.700000000000003</v>
      </c>
      <c r="O33" s="28">
        <f>SUM(O26:O32)</f>
        <v>102.37</v>
      </c>
      <c r="P33" s="28">
        <f>SUM(P26:P32)</f>
        <v>675.85</v>
      </c>
      <c r="IA33" s="12"/>
      <c r="IB33" s="6">
        <f>[1]основа!AM32</f>
        <v>42551</v>
      </c>
    </row>
    <row r="34" spans="1:236" ht="15" customHeight="1" x14ac:dyDescent="0.2">
      <c r="A34" s="108"/>
      <c r="B34" s="109"/>
      <c r="C34" s="110"/>
      <c r="D34" s="111"/>
      <c r="E34" s="111"/>
      <c r="F34" s="111"/>
      <c r="G34" s="111"/>
      <c r="H34" s="112"/>
      <c r="I34" s="155"/>
      <c r="J34" s="11"/>
      <c r="K34" s="38">
        <f>х!E30</f>
        <v>1</v>
      </c>
      <c r="M34" s="28"/>
      <c r="N34" s="28"/>
      <c r="O34" s="28"/>
      <c r="P34" s="28"/>
      <c r="IA34" s="12"/>
      <c r="IB34" s="6">
        <f>[1]основа!AM33</f>
        <v>42551</v>
      </c>
    </row>
    <row r="35" spans="1:236" ht="15" hidden="1" customHeight="1" x14ac:dyDescent="0.2">
      <c r="A35" s="108" t="s">
        <v>16</v>
      </c>
      <c r="B35" s="109"/>
      <c r="C35" s="110"/>
      <c r="D35" s="113"/>
      <c r="E35" s="113"/>
      <c r="F35" s="113"/>
      <c r="G35" s="113"/>
      <c r="H35" s="114"/>
      <c r="I35" s="31"/>
      <c r="J35" s="11"/>
      <c r="K35" s="38">
        <f>х!E31</f>
        <v>0</v>
      </c>
      <c r="M35" s="30"/>
      <c r="N35" s="30"/>
      <c r="O35" s="30"/>
      <c r="P35" s="30"/>
      <c r="IA35" s="12"/>
      <c r="IB35" s="6">
        <f>[1]основа!AM34</f>
        <v>42551</v>
      </c>
    </row>
    <row r="36" spans="1:236" ht="15" hidden="1" customHeight="1" x14ac:dyDescent="0.25">
      <c r="A36" s="103">
        <v>0</v>
      </c>
      <c r="B36" s="104">
        <v>0</v>
      </c>
      <c r="C36" s="105">
        <v>0</v>
      </c>
      <c r="D36" s="106">
        <v>0</v>
      </c>
      <c r="E36" s="106">
        <v>0</v>
      </c>
      <c r="F36" s="106">
        <v>0</v>
      </c>
      <c r="G36" s="106">
        <v>0</v>
      </c>
      <c r="H36" s="107">
        <v>0</v>
      </c>
      <c r="I36" s="25">
        <f>H36</f>
        <v>0</v>
      </c>
      <c r="J36" s="11"/>
      <c r="K36" s="37">
        <f t="shared" si="1"/>
        <v>0</v>
      </c>
      <c r="M36" s="24">
        <f>D36</f>
        <v>0</v>
      </c>
      <c r="N36" s="24">
        <f t="shared" ref="N36:P40" si="12">E36</f>
        <v>0</v>
      </c>
      <c r="O36" s="24">
        <f t="shared" si="12"/>
        <v>0</v>
      </c>
      <c r="P36" s="24">
        <f t="shared" si="12"/>
        <v>0</v>
      </c>
      <c r="IA36" s="12"/>
      <c r="IB36" s="6">
        <f>[1]основа!AM35</f>
        <v>42551</v>
      </c>
    </row>
    <row r="37" spans="1:236" ht="15" hidden="1" customHeight="1" x14ac:dyDescent="0.25">
      <c r="A37" s="103">
        <v>0</v>
      </c>
      <c r="B37" s="104">
        <v>0</v>
      </c>
      <c r="C37" s="105">
        <v>0</v>
      </c>
      <c r="D37" s="106">
        <v>0</v>
      </c>
      <c r="E37" s="106">
        <v>0</v>
      </c>
      <c r="F37" s="106">
        <v>0</v>
      </c>
      <c r="G37" s="106">
        <v>0</v>
      </c>
      <c r="H37" s="107">
        <v>0</v>
      </c>
      <c r="I37" s="25">
        <f t="shared" ref="I37:I40" si="13">H37</f>
        <v>0</v>
      </c>
      <c r="J37" s="11"/>
      <c r="K37" s="37">
        <f t="shared" si="1"/>
        <v>0</v>
      </c>
      <c r="M37" s="24">
        <f t="shared" ref="M37:M40" si="14">D37</f>
        <v>0</v>
      </c>
      <c r="N37" s="24">
        <f t="shared" si="12"/>
        <v>0</v>
      </c>
      <c r="O37" s="24">
        <f t="shared" si="12"/>
        <v>0</v>
      </c>
      <c r="P37" s="24">
        <f t="shared" si="12"/>
        <v>0</v>
      </c>
      <c r="IA37" s="12"/>
      <c r="IB37" s="6">
        <f>[1]основа!AM36</f>
        <v>42551</v>
      </c>
    </row>
    <row r="38" spans="1:236" ht="15" hidden="1" customHeight="1" x14ac:dyDescent="0.25">
      <c r="A38" s="103">
        <v>0</v>
      </c>
      <c r="B38" s="104">
        <v>0</v>
      </c>
      <c r="C38" s="105">
        <v>0</v>
      </c>
      <c r="D38" s="106">
        <v>0</v>
      </c>
      <c r="E38" s="106">
        <v>0</v>
      </c>
      <c r="F38" s="106">
        <v>0</v>
      </c>
      <c r="G38" s="106">
        <v>0</v>
      </c>
      <c r="H38" s="107">
        <v>0</v>
      </c>
      <c r="I38" s="25">
        <f t="shared" si="13"/>
        <v>0</v>
      </c>
      <c r="J38" s="11"/>
      <c r="K38" s="37">
        <f t="shared" si="1"/>
        <v>0</v>
      </c>
      <c r="M38" s="24">
        <f t="shared" si="14"/>
        <v>0</v>
      </c>
      <c r="N38" s="24">
        <f t="shared" si="12"/>
        <v>0</v>
      </c>
      <c r="O38" s="24">
        <f t="shared" si="12"/>
        <v>0</v>
      </c>
      <c r="P38" s="24">
        <f t="shared" si="12"/>
        <v>0</v>
      </c>
      <c r="IA38" s="12"/>
      <c r="IB38" s="6">
        <f>[1]основа!AM37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 t="shared" si="13"/>
        <v>0</v>
      </c>
      <c r="J39" s="11"/>
      <c r="K39" s="37">
        <f t="shared" si="1"/>
        <v>0</v>
      </c>
      <c r="M39" s="24">
        <f t="shared" si="14"/>
        <v>0</v>
      </c>
      <c r="N39" s="24">
        <f t="shared" si="12"/>
        <v>0</v>
      </c>
      <c r="O39" s="24">
        <f t="shared" si="12"/>
        <v>0</v>
      </c>
      <c r="P39" s="24">
        <f t="shared" si="12"/>
        <v>0</v>
      </c>
      <c r="IA39" s="12"/>
      <c r="IB39" s="6">
        <f>[1]основа!AM38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si="13"/>
        <v>0</v>
      </c>
      <c r="J40" s="11"/>
      <c r="K40" s="37">
        <f t="shared" si="1"/>
        <v>0</v>
      </c>
      <c r="M40" s="24">
        <f t="shared" si="14"/>
        <v>0</v>
      </c>
      <c r="N40" s="24">
        <f t="shared" si="12"/>
        <v>0</v>
      </c>
      <c r="O40" s="24">
        <f t="shared" si="12"/>
        <v>0</v>
      </c>
      <c r="P40" s="24">
        <f t="shared" si="12"/>
        <v>0</v>
      </c>
      <c r="IA40" s="12"/>
      <c r="IB40" s="6">
        <f>[1]основа!AM39</f>
        <v>42551</v>
      </c>
    </row>
    <row r="41" spans="1:236" ht="15" hidden="1" customHeight="1" x14ac:dyDescent="0.2">
      <c r="A41" s="108" t="s">
        <v>17</v>
      </c>
      <c r="B41" s="109"/>
      <c r="C41" s="110"/>
      <c r="D41" s="111">
        <v>0</v>
      </c>
      <c r="E41" s="111">
        <v>0</v>
      </c>
      <c r="F41" s="111">
        <v>0</v>
      </c>
      <c r="G41" s="111">
        <v>0</v>
      </c>
      <c r="H41" s="112">
        <v>0</v>
      </c>
      <c r="I41" s="29">
        <f>I40+I39+I38+I37+I36</f>
        <v>0</v>
      </c>
      <c r="J41" s="11"/>
      <c r="K41" s="38">
        <f>х!E37</f>
        <v>0</v>
      </c>
      <c r="M41" s="28">
        <f>SUM(M36:M40)</f>
        <v>0</v>
      </c>
      <c r="N41" s="28">
        <f t="shared" ref="N41:P41" si="15">SUM(N36:N40)</f>
        <v>0</v>
      </c>
      <c r="O41" s="28">
        <f t="shared" si="15"/>
        <v>0</v>
      </c>
      <c r="P41" s="28">
        <f t="shared" si="15"/>
        <v>0</v>
      </c>
      <c r="IA41" s="12"/>
      <c r="IB41" s="6">
        <f>[1]основа!AM40</f>
        <v>42551</v>
      </c>
    </row>
    <row r="42" spans="1:236" ht="15" hidden="1" customHeight="1" x14ac:dyDescent="0.2">
      <c r="A42" s="108"/>
      <c r="B42" s="109"/>
      <c r="C42" s="110"/>
      <c r="D42" s="111"/>
      <c r="E42" s="111"/>
      <c r="F42" s="111"/>
      <c r="G42" s="111"/>
      <c r="H42" s="112"/>
      <c r="I42" s="29"/>
      <c r="J42" s="11"/>
      <c r="K42" s="38">
        <f>х!E38</f>
        <v>0</v>
      </c>
      <c r="M42" s="28"/>
      <c r="N42" s="28"/>
      <c r="O42" s="28"/>
      <c r="P42" s="28"/>
      <c r="IA42" s="12"/>
      <c r="IB42" s="6">
        <f>[1]основа!AM41</f>
        <v>42551</v>
      </c>
    </row>
    <row r="43" spans="1:236" ht="15" hidden="1" customHeight="1" x14ac:dyDescent="0.2">
      <c r="A43" s="108" t="s">
        <v>18</v>
      </c>
      <c r="B43" s="109"/>
      <c r="C43" s="110"/>
      <c r="D43" s="113"/>
      <c r="E43" s="113"/>
      <c r="F43" s="113"/>
      <c r="G43" s="113"/>
      <c r="H43" s="114"/>
      <c r="I43" s="31"/>
      <c r="J43" s="11"/>
      <c r="K43" s="38">
        <f>х!E39</f>
        <v>0</v>
      </c>
      <c r="M43" s="30"/>
      <c r="N43" s="30"/>
      <c r="O43" s="30"/>
      <c r="P43" s="30"/>
      <c r="IA43" s="12"/>
      <c r="IB43" s="6">
        <f>[1]основа!AM42</f>
        <v>42551</v>
      </c>
    </row>
    <row r="44" spans="1:236" ht="15" hidden="1" customHeight="1" x14ac:dyDescent="0.25">
      <c r="A44" s="103">
        <v>0</v>
      </c>
      <c r="B44" s="104">
        <v>0</v>
      </c>
      <c r="C44" s="105">
        <v>0</v>
      </c>
      <c r="D44" s="106">
        <v>0</v>
      </c>
      <c r="E44" s="106">
        <v>0</v>
      </c>
      <c r="F44" s="106">
        <v>0</v>
      </c>
      <c r="G44" s="106">
        <v>0</v>
      </c>
      <c r="H44" s="107">
        <v>0</v>
      </c>
      <c r="I44" s="25">
        <f>H44</f>
        <v>0</v>
      </c>
      <c r="J44" s="11"/>
      <c r="K44" s="37">
        <f t="shared" si="1"/>
        <v>0</v>
      </c>
      <c r="M44" s="24">
        <f>D44</f>
        <v>0</v>
      </c>
      <c r="N44" s="24">
        <f t="shared" ref="N44:P50" si="16">E44</f>
        <v>0</v>
      </c>
      <c r="O44" s="24">
        <f t="shared" si="16"/>
        <v>0</v>
      </c>
      <c r="P44" s="24">
        <f t="shared" si="16"/>
        <v>0</v>
      </c>
      <c r="IA44" s="12"/>
      <c r="IB44" s="6">
        <f>[1]основа!AM43</f>
        <v>42551</v>
      </c>
    </row>
    <row r="45" spans="1:236" ht="15" hidden="1" customHeight="1" x14ac:dyDescent="0.25">
      <c r="A45" s="103">
        <v>0</v>
      </c>
      <c r="B45" s="104">
        <v>0</v>
      </c>
      <c r="C45" s="105">
        <v>0</v>
      </c>
      <c r="D45" s="106">
        <v>0</v>
      </c>
      <c r="E45" s="106">
        <v>0</v>
      </c>
      <c r="F45" s="106">
        <v>0</v>
      </c>
      <c r="G45" s="106">
        <v>0</v>
      </c>
      <c r="H45" s="107">
        <v>0</v>
      </c>
      <c r="I45" s="25">
        <f t="shared" ref="I45:I50" si="17">H45</f>
        <v>0</v>
      </c>
      <c r="J45" s="11"/>
      <c r="K45" s="37">
        <f t="shared" si="1"/>
        <v>0</v>
      </c>
      <c r="M45" s="24">
        <f t="shared" ref="M45:M50" si="18">D45</f>
        <v>0</v>
      </c>
      <c r="N45" s="24">
        <f t="shared" si="16"/>
        <v>0</v>
      </c>
      <c r="O45" s="24">
        <f t="shared" si="16"/>
        <v>0</v>
      </c>
      <c r="P45" s="24">
        <f t="shared" si="16"/>
        <v>0</v>
      </c>
      <c r="IA45" s="12"/>
      <c r="IB45" s="6">
        <f>[1]основа!AM44</f>
        <v>42551</v>
      </c>
    </row>
    <row r="46" spans="1:236" ht="15" hidden="1" customHeight="1" x14ac:dyDescent="0.25">
      <c r="A46" s="103">
        <v>0</v>
      </c>
      <c r="B46" s="104">
        <v>0</v>
      </c>
      <c r="C46" s="105">
        <v>0</v>
      </c>
      <c r="D46" s="106">
        <v>0</v>
      </c>
      <c r="E46" s="106">
        <v>0</v>
      </c>
      <c r="F46" s="106">
        <v>0</v>
      </c>
      <c r="G46" s="106">
        <v>0</v>
      </c>
      <c r="H46" s="107">
        <v>0</v>
      </c>
      <c r="I46" s="25">
        <f t="shared" si="17"/>
        <v>0</v>
      </c>
      <c r="J46" s="11"/>
      <c r="K46" s="37">
        <f t="shared" si="1"/>
        <v>0</v>
      </c>
      <c r="M46" s="24">
        <f t="shared" si="18"/>
        <v>0</v>
      </c>
      <c r="N46" s="24">
        <f t="shared" si="16"/>
        <v>0</v>
      </c>
      <c r="O46" s="24">
        <f t="shared" si="16"/>
        <v>0</v>
      </c>
      <c r="P46" s="24">
        <f t="shared" si="16"/>
        <v>0</v>
      </c>
      <c r="IA46" s="12"/>
      <c r="IB46" s="6">
        <f>[1]основа!AM45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 t="shared" si="17"/>
        <v>0</v>
      </c>
      <c r="J47" s="11"/>
      <c r="K47" s="37">
        <f t="shared" si="1"/>
        <v>0</v>
      </c>
      <c r="M47" s="24">
        <f t="shared" si="18"/>
        <v>0</v>
      </c>
      <c r="N47" s="24">
        <f t="shared" si="16"/>
        <v>0</v>
      </c>
      <c r="O47" s="24">
        <f t="shared" si="16"/>
        <v>0</v>
      </c>
      <c r="P47" s="24">
        <f t="shared" si="16"/>
        <v>0</v>
      </c>
      <c r="IA47" s="12"/>
      <c r="IB47" s="6">
        <f>[1]основа!AM46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si="17"/>
        <v>0</v>
      </c>
      <c r="J48" s="11"/>
      <c r="K48" s="37">
        <f t="shared" si="1"/>
        <v>0</v>
      </c>
      <c r="M48" s="24">
        <f t="shared" si="18"/>
        <v>0</v>
      </c>
      <c r="N48" s="24">
        <f t="shared" si="16"/>
        <v>0</v>
      </c>
      <c r="O48" s="24">
        <f t="shared" si="16"/>
        <v>0</v>
      </c>
      <c r="P48" s="24">
        <f t="shared" si="16"/>
        <v>0</v>
      </c>
      <c r="IA48" s="12"/>
      <c r="IB48" s="6">
        <f>[1]основа!AM47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17"/>
        <v>0</v>
      </c>
      <c r="J49" s="11"/>
      <c r="K49" s="37">
        <f t="shared" si="1"/>
        <v>0</v>
      </c>
      <c r="M49" s="24">
        <f t="shared" si="18"/>
        <v>0</v>
      </c>
      <c r="N49" s="24">
        <f t="shared" si="16"/>
        <v>0</v>
      </c>
      <c r="O49" s="24">
        <f t="shared" si="16"/>
        <v>0</v>
      </c>
      <c r="P49" s="24">
        <f t="shared" si="16"/>
        <v>0</v>
      </c>
      <c r="IA49" s="12"/>
      <c r="IB49" s="6">
        <f>[1]основа!AM48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17"/>
        <v>0</v>
      </c>
      <c r="J50" s="11"/>
      <c r="K50" s="37">
        <f t="shared" si="1"/>
        <v>0</v>
      </c>
      <c r="M50" s="24">
        <f t="shared" si="18"/>
        <v>0</v>
      </c>
      <c r="N50" s="24">
        <f t="shared" si="16"/>
        <v>0</v>
      </c>
      <c r="O50" s="24">
        <f t="shared" si="16"/>
        <v>0</v>
      </c>
      <c r="P50" s="24">
        <f t="shared" si="16"/>
        <v>0</v>
      </c>
      <c r="IA50" s="12"/>
      <c r="IB50" s="6">
        <f>[1]основа!AM49</f>
        <v>42551</v>
      </c>
    </row>
    <row r="51" spans="1:236" ht="15" hidden="1" customHeight="1" x14ac:dyDescent="0.2">
      <c r="A51" s="108" t="s">
        <v>19</v>
      </c>
      <c r="B51" s="109"/>
      <c r="C51" s="110"/>
      <c r="D51" s="111">
        <v>0</v>
      </c>
      <c r="E51" s="111">
        <v>0</v>
      </c>
      <c r="F51" s="111">
        <v>0</v>
      </c>
      <c r="G51" s="111">
        <v>0</v>
      </c>
      <c r="H51" s="112">
        <v>0</v>
      </c>
      <c r="I51" s="29">
        <f>I50+I49+I48+I47+I46+I45+I44</f>
        <v>0</v>
      </c>
      <c r="J51" s="11"/>
      <c r="K51" s="38">
        <f>х!E47</f>
        <v>0</v>
      </c>
      <c r="M51" s="28">
        <f>SUM(M44:M50)</f>
        <v>0</v>
      </c>
      <c r="N51" s="28">
        <f t="shared" ref="N51:P51" si="19">SUM(N44:N50)</f>
        <v>0</v>
      </c>
      <c r="O51" s="28">
        <f t="shared" si="19"/>
        <v>0</v>
      </c>
      <c r="P51" s="28">
        <f t="shared" si="19"/>
        <v>0</v>
      </c>
      <c r="IA51" s="12"/>
      <c r="IB51" s="6">
        <f>[1]основа!AM50</f>
        <v>42551</v>
      </c>
    </row>
    <row r="52" spans="1:236" ht="15" hidden="1" customHeight="1" x14ac:dyDescent="0.2">
      <c r="A52" s="108"/>
      <c r="B52" s="109"/>
      <c r="C52" s="110"/>
      <c r="D52" s="113"/>
      <c r="E52" s="111"/>
      <c r="F52" s="113"/>
      <c r="G52" s="113"/>
      <c r="H52" s="114"/>
      <c r="I52" s="31"/>
      <c r="J52" s="11"/>
      <c r="K52" s="38">
        <f>х!E48</f>
        <v>0</v>
      </c>
      <c r="M52" s="30"/>
      <c r="N52" s="28"/>
      <c r="O52" s="30"/>
      <c r="P52" s="30"/>
      <c r="IA52" s="12"/>
      <c r="IB52" s="6">
        <f>[1]основа!AM51</f>
        <v>42551</v>
      </c>
    </row>
    <row r="53" spans="1:236" ht="15" hidden="1" customHeight="1" x14ac:dyDescent="0.2">
      <c r="A53" s="108" t="s">
        <v>20</v>
      </c>
      <c r="B53" s="109"/>
      <c r="C53" s="110"/>
      <c r="D53" s="113"/>
      <c r="E53" s="113"/>
      <c r="F53" s="113"/>
      <c r="G53" s="113"/>
      <c r="H53" s="114"/>
      <c r="I53" s="31"/>
      <c r="J53" s="11"/>
      <c r="K53" s="38">
        <f>х!E49</f>
        <v>0</v>
      </c>
      <c r="M53" s="30"/>
      <c r="N53" s="30"/>
      <c r="O53" s="30"/>
      <c r="P53" s="30"/>
      <c r="IA53" s="12"/>
      <c r="IB53" s="6">
        <f>[1]основа!AM52</f>
        <v>42551</v>
      </c>
    </row>
    <row r="54" spans="1:236" ht="15" hidden="1" customHeight="1" x14ac:dyDescent="0.25">
      <c r="A54" s="103">
        <v>0</v>
      </c>
      <c r="B54" s="104">
        <v>0</v>
      </c>
      <c r="C54" s="105">
        <v>0</v>
      </c>
      <c r="D54" s="106">
        <v>0</v>
      </c>
      <c r="E54" s="106">
        <v>0</v>
      </c>
      <c r="F54" s="106">
        <v>0</v>
      </c>
      <c r="G54" s="106">
        <v>0</v>
      </c>
      <c r="H54" s="107">
        <v>0</v>
      </c>
      <c r="I54" s="25">
        <f>H54</f>
        <v>0</v>
      </c>
      <c r="J54" s="11"/>
      <c r="K54" s="37">
        <f t="shared" si="1"/>
        <v>0</v>
      </c>
      <c r="M54" s="24">
        <f>D54</f>
        <v>0</v>
      </c>
      <c r="N54" s="24">
        <f t="shared" ref="N54:P56" si="20">E54</f>
        <v>0</v>
      </c>
      <c r="O54" s="24">
        <f t="shared" si="20"/>
        <v>0</v>
      </c>
      <c r="P54" s="24">
        <f t="shared" si="20"/>
        <v>0</v>
      </c>
      <c r="IA54" s="12"/>
      <c r="IB54" s="6">
        <f>[1]основа!AM53</f>
        <v>42551</v>
      </c>
    </row>
    <row r="55" spans="1:236" ht="15" hidden="1" customHeight="1" x14ac:dyDescent="0.25">
      <c r="A55" s="103">
        <v>0</v>
      </c>
      <c r="B55" s="104">
        <v>0</v>
      </c>
      <c r="C55" s="105">
        <v>0</v>
      </c>
      <c r="D55" s="106">
        <v>0</v>
      </c>
      <c r="E55" s="106">
        <v>0</v>
      </c>
      <c r="F55" s="106">
        <v>0</v>
      </c>
      <c r="G55" s="106">
        <v>0</v>
      </c>
      <c r="H55" s="107">
        <v>0</v>
      </c>
      <c r="I55" s="25">
        <f t="shared" ref="I55:I56" si="21">H55</f>
        <v>0</v>
      </c>
      <c r="J55" s="11"/>
      <c r="K55" s="37">
        <f t="shared" si="1"/>
        <v>0</v>
      </c>
      <c r="M55" s="24">
        <f t="shared" ref="M55:M56" si="22">D55</f>
        <v>0</v>
      </c>
      <c r="N55" s="24">
        <f t="shared" si="20"/>
        <v>0</v>
      </c>
      <c r="O55" s="24">
        <f t="shared" si="20"/>
        <v>0</v>
      </c>
      <c r="P55" s="24">
        <f t="shared" si="20"/>
        <v>0</v>
      </c>
      <c r="IA55" s="12"/>
      <c r="IB55" s="6">
        <f>[1]основа!AM54</f>
        <v>42551</v>
      </c>
    </row>
    <row r="56" spans="1:236" ht="15" hidden="1" customHeight="1" x14ac:dyDescent="0.25">
      <c r="A56" s="103">
        <v>0</v>
      </c>
      <c r="B56" s="104">
        <v>0</v>
      </c>
      <c r="C56" s="105">
        <v>0</v>
      </c>
      <c r="D56" s="106">
        <v>0</v>
      </c>
      <c r="E56" s="106">
        <v>0</v>
      </c>
      <c r="F56" s="106">
        <v>0</v>
      </c>
      <c r="G56" s="106">
        <v>0</v>
      </c>
      <c r="H56" s="107"/>
      <c r="I56" s="25">
        <f t="shared" si="21"/>
        <v>0</v>
      </c>
      <c r="J56" s="11"/>
      <c r="K56" s="37">
        <f t="shared" si="1"/>
        <v>0</v>
      </c>
      <c r="M56" s="24">
        <f t="shared" si="22"/>
        <v>0</v>
      </c>
      <c r="N56" s="24">
        <f t="shared" si="20"/>
        <v>0</v>
      </c>
      <c r="O56" s="24">
        <f t="shared" si="20"/>
        <v>0</v>
      </c>
      <c r="P56" s="24">
        <f t="shared" si="20"/>
        <v>0</v>
      </c>
      <c r="IA56" s="12"/>
      <c r="IB56" s="6">
        <f>[1]основа!AM55</f>
        <v>42551</v>
      </c>
    </row>
    <row r="57" spans="1:236" ht="15" hidden="1" customHeight="1" x14ac:dyDescent="0.2">
      <c r="A57" s="108" t="s">
        <v>21</v>
      </c>
      <c r="B57" s="109"/>
      <c r="C57" s="110"/>
      <c r="D57" s="111">
        <v>0</v>
      </c>
      <c r="E57" s="111">
        <v>0</v>
      </c>
      <c r="F57" s="111">
        <v>0</v>
      </c>
      <c r="G57" s="111">
        <v>0</v>
      </c>
      <c r="H57" s="115">
        <v>0</v>
      </c>
      <c r="I57" s="32">
        <f>I54+I55+I56</f>
        <v>0</v>
      </c>
      <c r="J57" s="11"/>
      <c r="K57" s="38">
        <f>х!E53</f>
        <v>0</v>
      </c>
      <c r="M57" s="28">
        <f>SUM(M54:M56)</f>
        <v>0</v>
      </c>
      <c r="N57" s="28">
        <f t="shared" ref="N57:P57" si="23">SUM(N54:N56)</f>
        <v>0</v>
      </c>
      <c r="O57" s="28">
        <f t="shared" si="23"/>
        <v>0</v>
      </c>
      <c r="P57" s="28">
        <f t="shared" si="23"/>
        <v>0</v>
      </c>
      <c r="IA57" s="12"/>
      <c r="IB57" s="6">
        <f>[1]основа!AM56</f>
        <v>42551</v>
      </c>
    </row>
    <row r="58" spans="1:236" ht="15" hidden="1" customHeight="1" x14ac:dyDescent="0.2">
      <c r="A58" s="108"/>
      <c r="B58" s="109"/>
      <c r="C58" s="110"/>
      <c r="D58" s="116"/>
      <c r="E58" s="116"/>
      <c r="F58" s="116"/>
      <c r="G58" s="116"/>
      <c r="H58" s="117"/>
      <c r="I58" s="20"/>
      <c r="J58" s="11"/>
      <c r="K58" s="38">
        <f>х!E54</f>
        <v>0</v>
      </c>
      <c r="M58" s="19"/>
      <c r="N58" s="19"/>
      <c r="O58" s="19"/>
      <c r="P58" s="19"/>
      <c r="IA58" s="12"/>
      <c r="IB58" s="6">
        <f>[1]основа!AM57</f>
        <v>42551</v>
      </c>
    </row>
    <row r="59" spans="1:236" ht="15" customHeight="1" x14ac:dyDescent="0.2">
      <c r="A59" s="108" t="s">
        <v>22</v>
      </c>
      <c r="B59" s="109"/>
      <c r="C59" s="110"/>
      <c r="D59" s="120">
        <f>D17+D33</f>
        <v>49.050000000000004</v>
      </c>
      <c r="E59" s="120">
        <f>E17+E33</f>
        <v>44</v>
      </c>
      <c r="F59" s="120">
        <f>F17+F33</f>
        <v>155.27000000000001</v>
      </c>
      <c r="G59" s="120">
        <f>G17+G33</f>
        <v>1219.8499999999999</v>
      </c>
      <c r="H59" s="121">
        <v>53.972828477905082</v>
      </c>
      <c r="I59" s="121">
        <f>I51+I41+I33+I23+I17+I57</f>
        <v>79.5</v>
      </c>
      <c r="J59" s="11"/>
      <c r="K59" s="38">
        <f>х!E55</f>
        <v>1</v>
      </c>
      <c r="M59" s="28">
        <f>M57+M51+M41+M33+M23+M17</f>
        <v>49.050000000000004</v>
      </c>
      <c r="N59" s="28">
        <f>N57+N51+N41+N33+N23+N17</f>
        <v>44</v>
      </c>
      <c r="O59" s="28">
        <f>O57+O51+O41+O33+O23+O17</f>
        <v>155.27000000000001</v>
      </c>
      <c r="P59" s="28">
        <f>P57+P51+P41+P33+P23+P17</f>
        <v>1219.8499999999999</v>
      </c>
      <c r="IA59" s="12"/>
      <c r="IB59" s="6">
        <f>[1]основа!AM58</f>
        <v>42551</v>
      </c>
    </row>
    <row r="60" spans="1:236" ht="15" customHeight="1" x14ac:dyDescent="0.2">
      <c r="A60" s="33"/>
      <c r="B60" s="26"/>
      <c r="C60" s="27"/>
      <c r="D60" s="34"/>
      <c r="E60" s="34"/>
      <c r="F60" s="34"/>
      <c r="G60" s="34"/>
      <c r="H60" s="34"/>
      <c r="I60" s="34"/>
      <c r="J60" s="11"/>
      <c r="K60" s="38">
        <f>х!E56</f>
        <v>1</v>
      </c>
      <c r="IA60" s="12"/>
      <c r="IB60" s="6">
        <f>[1]основа!AM59</f>
        <v>42551</v>
      </c>
    </row>
    <row r="61" spans="1:236" ht="14.25" hidden="1" customHeight="1" x14ac:dyDescent="0.2">
      <c r="K61" s="38">
        <f>х!E57</f>
        <v>0</v>
      </c>
      <c r="IA61" s="12"/>
      <c r="IB61" s="6">
        <f>[1]основа!AM60</f>
        <v>42551</v>
      </c>
    </row>
    <row r="62" spans="1:236" ht="18.75" hidden="1" x14ac:dyDescent="0.3">
      <c r="A62" s="35" t="s">
        <v>57</v>
      </c>
      <c r="K62" s="38">
        <f>х!E58</f>
        <v>0</v>
      </c>
      <c r="IA62" s="12"/>
      <c r="IB62" s="6">
        <f>[1]основа!AM70</f>
        <v>42551</v>
      </c>
    </row>
    <row r="63" spans="1:236" ht="18.75" hidden="1" x14ac:dyDescent="0.3">
      <c r="A63" s="35" t="s">
        <v>58</v>
      </c>
      <c r="K63" s="38">
        <f>х!E59</f>
        <v>0</v>
      </c>
      <c r="IA63" s="12"/>
      <c r="IB63" s="6">
        <f>[1]основа!AM71</f>
        <v>42551</v>
      </c>
    </row>
    <row r="64" spans="1:236" ht="18.75" hidden="1" x14ac:dyDescent="0.3">
      <c r="A64" s="35" t="s">
        <v>59</v>
      </c>
      <c r="K64" s="38">
        <f>х!E60</f>
        <v>0</v>
      </c>
      <c r="IA64" s="12"/>
      <c r="IB64" s="6">
        <f>[1]основа!AM72</f>
        <v>42551</v>
      </c>
    </row>
    <row r="65" spans="1:236" hidden="1" x14ac:dyDescent="0.2">
      <c r="K65" s="38">
        <f>х!E61</f>
        <v>0</v>
      </c>
      <c r="IA65" s="12"/>
      <c r="IB65" s="6">
        <f>[1]основа!AM73</f>
        <v>42551</v>
      </c>
    </row>
    <row r="66" spans="1:236" hidden="1" x14ac:dyDescent="0.2">
      <c r="K66" s="38">
        <f>х!E62</f>
        <v>0</v>
      </c>
      <c r="IA66" s="12"/>
      <c r="IB66" s="6">
        <f>[1]основа!AM74</f>
        <v>42551</v>
      </c>
    </row>
    <row r="67" spans="1:236" ht="18.75" hidden="1" x14ac:dyDescent="0.3">
      <c r="A67" s="35" t="s">
        <v>167</v>
      </c>
      <c r="K67" s="38">
        <f>х!E63</f>
        <v>0</v>
      </c>
      <c r="IA67" s="12"/>
      <c r="IB67" s="6">
        <f>[1]основа!AM75</f>
        <v>42551</v>
      </c>
    </row>
    <row r="68" spans="1:236" x14ac:dyDescent="0.2">
      <c r="IA68" s="12"/>
      <c r="IB68" s="6">
        <f>[1]основа!AM76</f>
        <v>42551</v>
      </c>
    </row>
    <row r="69" spans="1:236" x14ac:dyDescent="0.2">
      <c r="IA69" s="12"/>
      <c r="IB69" s="6">
        <f>[1]основа!AM77</f>
        <v>42551</v>
      </c>
    </row>
    <row r="70" spans="1:236" x14ac:dyDescent="0.2">
      <c r="IA70" s="12"/>
      <c r="IB70" s="6">
        <f>[1]основа!AM78</f>
        <v>42551</v>
      </c>
    </row>
    <row r="71" spans="1:236" x14ac:dyDescent="0.2">
      <c r="IA71" s="12"/>
      <c r="IB71" s="6">
        <f>[1]основа!AM79</f>
        <v>42551</v>
      </c>
    </row>
    <row r="72" spans="1:236" x14ac:dyDescent="0.2">
      <c r="IA72" s="12"/>
      <c r="IB72" s="6">
        <f>[1]основа!AM80</f>
        <v>42551</v>
      </c>
    </row>
    <row r="73" spans="1:236" x14ac:dyDescent="0.2">
      <c r="IA73" s="12"/>
      <c r="IB73" s="6">
        <f>[1]основа!AM81</f>
        <v>42551</v>
      </c>
    </row>
    <row r="74" spans="1:236" x14ac:dyDescent="0.2">
      <c r="IA74" s="12"/>
      <c r="IB74" s="6">
        <f>[1]основа!AM82</f>
        <v>42551</v>
      </c>
    </row>
    <row r="75" spans="1:236" x14ac:dyDescent="0.2">
      <c r="IA75" s="12"/>
      <c r="IB75" s="6">
        <f>[1]основа!AM83</f>
        <v>42551</v>
      </c>
    </row>
    <row r="76" spans="1:236" x14ac:dyDescent="0.2">
      <c r="IA76" s="12"/>
      <c r="IB76" s="6">
        <f>[1]основа!AM84</f>
        <v>42551</v>
      </c>
    </row>
    <row r="77" spans="1:236" x14ac:dyDescent="0.2">
      <c r="IA77" s="12"/>
      <c r="IB77" s="6">
        <f>[1]основа!AM85</f>
        <v>42551</v>
      </c>
    </row>
    <row r="78" spans="1:236" x14ac:dyDescent="0.2">
      <c r="IA78" s="12"/>
      <c r="IB78" s="6">
        <f>[1]основа!AM86</f>
        <v>42551</v>
      </c>
    </row>
    <row r="79" spans="1:236" x14ac:dyDescent="0.2">
      <c r="IA79" s="12"/>
      <c r="IB79" s="6">
        <f>[1]основа!AM87</f>
        <v>42551</v>
      </c>
    </row>
    <row r="80" spans="1:236" x14ac:dyDescent="0.2">
      <c r="IA80" s="12"/>
      <c r="IB80" s="6">
        <f>[1]основа!AM88</f>
        <v>42551</v>
      </c>
    </row>
    <row r="81" spans="235:236" x14ac:dyDescent="0.2">
      <c r="IA81" s="12"/>
      <c r="IB81" s="6">
        <f>[1]основа!AM89</f>
        <v>42551</v>
      </c>
    </row>
    <row r="82" spans="235:236" x14ac:dyDescent="0.2">
      <c r="IA82" s="12"/>
      <c r="IB82" s="6">
        <f>[1]основа!AM90</f>
        <v>42551</v>
      </c>
    </row>
    <row r="83" spans="235:236" x14ac:dyDescent="0.2">
      <c r="IA83" s="12"/>
      <c r="IB83" s="6">
        <f>[1]основа!AM91</f>
        <v>42551</v>
      </c>
    </row>
    <row r="84" spans="235:236" x14ac:dyDescent="0.2">
      <c r="IA84" s="12"/>
      <c r="IB84" s="6">
        <f>[1]основа!AM92</f>
        <v>42551</v>
      </c>
    </row>
    <row r="85" spans="235:236" x14ac:dyDescent="0.2">
      <c r="IA85" s="12"/>
      <c r="IB85" s="6">
        <f>[1]основа!AM93</f>
        <v>42551</v>
      </c>
    </row>
    <row r="86" spans="235:236" x14ac:dyDescent="0.2">
      <c r="IA86" s="12"/>
      <c r="IB86" s="6">
        <f>[1]основа!AM94</f>
        <v>42551</v>
      </c>
    </row>
    <row r="87" spans="235:236" x14ac:dyDescent="0.2">
      <c r="IA87" s="12"/>
      <c r="IB87" s="6">
        <f>[1]основа!AM95</f>
        <v>42551</v>
      </c>
    </row>
    <row r="88" spans="235:236" x14ac:dyDescent="0.2">
      <c r="IA88" s="12"/>
      <c r="IB88" s="6">
        <f>[1]основа!AM96</f>
        <v>42551</v>
      </c>
    </row>
    <row r="89" spans="235:236" x14ac:dyDescent="0.2">
      <c r="IA89" s="12"/>
      <c r="IB89" s="6">
        <f>[1]основа!AM97</f>
        <v>42551</v>
      </c>
    </row>
    <row r="90" spans="235:236" x14ac:dyDescent="0.2">
      <c r="IA90" s="12"/>
      <c r="IB90" s="6">
        <f>[1]основа!AM98</f>
        <v>42551</v>
      </c>
    </row>
    <row r="91" spans="235:236" x14ac:dyDescent="0.2">
      <c r="IA91" s="12"/>
      <c r="IB91" s="6">
        <f>[1]основа!AM99</f>
        <v>42551</v>
      </c>
    </row>
    <row r="92" spans="235:236" x14ac:dyDescent="0.2">
      <c r="IA92" s="12"/>
      <c r="IB92" s="6">
        <f>[1]основа!AM100</f>
        <v>42551</v>
      </c>
    </row>
    <row r="93" spans="235:236" x14ac:dyDescent="0.2">
      <c r="IA93" s="12"/>
      <c r="IB93" s="6">
        <f>[1]основа!AM101</f>
        <v>42551</v>
      </c>
    </row>
    <row r="94" spans="235:236" x14ac:dyDescent="0.2">
      <c r="IA94" s="12"/>
      <c r="IB94" s="6">
        <f>[1]основа!AM102</f>
        <v>42551</v>
      </c>
    </row>
    <row r="95" spans="235:236" x14ac:dyDescent="0.2">
      <c r="IA95" s="12"/>
      <c r="IB95" s="6">
        <f>[1]основа!AM103</f>
        <v>42551</v>
      </c>
    </row>
    <row r="96" spans="235:236" x14ac:dyDescent="0.2">
      <c r="IA96" s="12"/>
      <c r="IB96" s="6">
        <f>[1]основа!AM104</f>
        <v>42551</v>
      </c>
    </row>
    <row r="97" spans="235:236" x14ac:dyDescent="0.2">
      <c r="IA97" s="12"/>
      <c r="IB97" s="6">
        <f>[1]основа!AM105</f>
        <v>42551</v>
      </c>
    </row>
    <row r="98" spans="235:236" x14ac:dyDescent="0.2">
      <c r="IA98" s="12"/>
      <c r="IB98" s="6">
        <f>[1]основа!AM106</f>
        <v>42551</v>
      </c>
    </row>
    <row r="99" spans="235:236" x14ac:dyDescent="0.2">
      <c r="IA99" s="12"/>
      <c r="IB99" s="6">
        <f>[1]основа!AM107</f>
        <v>42551</v>
      </c>
    </row>
    <row r="100" spans="235:236" x14ac:dyDescent="0.2">
      <c r="IA100" s="12"/>
      <c r="IB100" s="6">
        <f>[1]основа!AM108</f>
        <v>42551</v>
      </c>
    </row>
    <row r="101" spans="235:236" x14ac:dyDescent="0.2">
      <c r="IA101" s="12"/>
      <c r="IB101" s="6">
        <f>[1]основа!AM109</f>
        <v>42551</v>
      </c>
    </row>
    <row r="102" spans="235:236" x14ac:dyDescent="0.2">
      <c r="IA102" s="12"/>
      <c r="IB102" s="6">
        <f>[1]основа!AM110</f>
        <v>42551</v>
      </c>
    </row>
    <row r="103" spans="235:236" x14ac:dyDescent="0.2">
      <c r="IA103" s="12"/>
      <c r="IB103" s="6">
        <f>[1]основа!AM111</f>
        <v>42551</v>
      </c>
    </row>
    <row r="104" spans="235:236" x14ac:dyDescent="0.2">
      <c r="IA104" s="12"/>
      <c r="IB104" s="6">
        <f>[1]основа!AM112</f>
        <v>42551</v>
      </c>
    </row>
    <row r="105" spans="235:236" x14ac:dyDescent="0.2">
      <c r="IA105" s="12"/>
      <c r="IB105" s="6">
        <f>[1]основа!AM113</f>
        <v>42551</v>
      </c>
    </row>
    <row r="106" spans="235:236" x14ac:dyDescent="0.2">
      <c r="IA106" s="12"/>
      <c r="IB106" s="6">
        <f>[1]основа!AM114</f>
        <v>42551</v>
      </c>
    </row>
    <row r="107" spans="235:236" x14ac:dyDescent="0.2">
      <c r="IA107" s="12"/>
      <c r="IB107" s="6">
        <f>[1]основа!AM115</f>
        <v>42551</v>
      </c>
    </row>
    <row r="108" spans="235:236" x14ac:dyDescent="0.2">
      <c r="IA108" s="12"/>
      <c r="IB108" s="6">
        <f>[1]основа!AM116</f>
        <v>42551</v>
      </c>
    </row>
    <row r="109" spans="235:236" x14ac:dyDescent="0.2">
      <c r="IA109" s="12"/>
      <c r="IB109" s="6">
        <f>[1]основа!AM117</f>
        <v>42551</v>
      </c>
    </row>
    <row r="110" spans="235:236" x14ac:dyDescent="0.2">
      <c r="IA110" s="12"/>
      <c r="IB110" s="6">
        <f>[1]основа!AM118</f>
        <v>42551</v>
      </c>
    </row>
    <row r="111" spans="235:236" x14ac:dyDescent="0.2">
      <c r="IA111" s="12"/>
      <c r="IB111" s="6">
        <f>[1]основа!AM119</f>
        <v>42551</v>
      </c>
    </row>
    <row r="112" spans="235:236" x14ac:dyDescent="0.2">
      <c r="IA112" s="12"/>
      <c r="IB112" s="6">
        <f>[1]основа!AM120</f>
        <v>42551</v>
      </c>
    </row>
    <row r="113" spans="235:236" x14ac:dyDescent="0.2">
      <c r="IA113" s="12"/>
      <c r="IB113" s="6">
        <f>[1]основа!AM121</f>
        <v>42551</v>
      </c>
    </row>
    <row r="114" spans="235:236" x14ac:dyDescent="0.2">
      <c r="IA114" s="12"/>
      <c r="IB114" s="6">
        <f>[1]основа!AM122</f>
        <v>42551</v>
      </c>
    </row>
    <row r="115" spans="235:236" x14ac:dyDescent="0.2">
      <c r="IA115" s="12"/>
      <c r="IB115" s="6">
        <f>[1]основа!AM123</f>
        <v>42551</v>
      </c>
    </row>
    <row r="116" spans="235:236" x14ac:dyDescent="0.2">
      <c r="IA116" s="12"/>
      <c r="IB116" s="6">
        <f>[1]основа!AM124</f>
        <v>42551</v>
      </c>
    </row>
    <row r="117" spans="235:236" x14ac:dyDescent="0.2">
      <c r="IA117" s="12"/>
      <c r="IB117" s="6">
        <f>[1]основа!AM125</f>
        <v>42551</v>
      </c>
    </row>
    <row r="118" spans="235:236" x14ac:dyDescent="0.2">
      <c r="IA118" s="12"/>
      <c r="IB118" s="6">
        <f>[1]основа!AM126</f>
        <v>42551</v>
      </c>
    </row>
    <row r="119" spans="235:236" x14ac:dyDescent="0.2">
      <c r="IA119" s="12"/>
      <c r="IB119" s="6">
        <f>[1]основа!AM127</f>
        <v>42551</v>
      </c>
    </row>
    <row r="120" spans="235:236" x14ac:dyDescent="0.2">
      <c r="IA120" s="12"/>
      <c r="IB120" s="6">
        <f>[1]основа!AM128</f>
        <v>42551</v>
      </c>
    </row>
    <row r="121" spans="235:236" x14ac:dyDescent="0.2">
      <c r="IA121" s="12"/>
      <c r="IB121" s="6">
        <f>[1]основа!AM129</f>
        <v>42551</v>
      </c>
    </row>
    <row r="122" spans="235:236" x14ac:dyDescent="0.2">
      <c r="IA122" s="12"/>
      <c r="IB122" s="6">
        <f>[1]основа!AM130</f>
        <v>42551</v>
      </c>
    </row>
    <row r="123" spans="235:236" x14ac:dyDescent="0.2">
      <c r="IA123" s="12"/>
      <c r="IB123" s="6">
        <f>[1]основа!AM131</f>
        <v>42551</v>
      </c>
    </row>
    <row r="124" spans="235:236" x14ac:dyDescent="0.2">
      <c r="IA124" s="12"/>
      <c r="IB124" s="6">
        <f>[1]основа!AM132</f>
        <v>42551</v>
      </c>
    </row>
    <row r="125" spans="235:236" x14ac:dyDescent="0.2">
      <c r="IA125" s="12"/>
      <c r="IB125" s="6">
        <f>[1]основа!AM133</f>
        <v>42551</v>
      </c>
    </row>
    <row r="126" spans="235:236" x14ac:dyDescent="0.2">
      <c r="IA126" s="12"/>
      <c r="IB126" s="6">
        <f>[1]основа!AM134</f>
        <v>42551</v>
      </c>
    </row>
    <row r="127" spans="235:236" x14ac:dyDescent="0.2">
      <c r="IA127" s="12"/>
      <c r="IB127" s="6">
        <f>[1]основа!AM135</f>
        <v>42551</v>
      </c>
    </row>
    <row r="128" spans="235:236" x14ac:dyDescent="0.2">
      <c r="IA128" s="12"/>
      <c r="IB128" s="6">
        <f>[1]основа!AM136</f>
        <v>42551</v>
      </c>
    </row>
    <row r="129" spans="235:236" x14ac:dyDescent="0.2">
      <c r="IA129" s="12"/>
      <c r="IB129" s="6">
        <f>[1]основа!AM137</f>
        <v>42551</v>
      </c>
    </row>
    <row r="130" spans="235:236" x14ac:dyDescent="0.2">
      <c r="IA130" s="12"/>
      <c r="IB130" s="6">
        <f>[1]основа!AM138</f>
        <v>42551</v>
      </c>
    </row>
    <row r="131" spans="235:236" x14ac:dyDescent="0.2">
      <c r="IA131" s="12"/>
      <c r="IB131" s="6">
        <f>[1]основа!AM139</f>
        <v>42551</v>
      </c>
    </row>
    <row r="132" spans="235:236" x14ac:dyDescent="0.2">
      <c r="IA132" s="12"/>
      <c r="IB132" s="6">
        <f>[1]основа!AM140</f>
        <v>42551</v>
      </c>
    </row>
    <row r="133" spans="235:236" x14ac:dyDescent="0.2">
      <c r="IA133" s="12"/>
      <c r="IB133" s="6">
        <f>[1]основа!AM141</f>
        <v>42551</v>
      </c>
    </row>
    <row r="134" spans="235:236" x14ac:dyDescent="0.2">
      <c r="IA134" s="12"/>
      <c r="IB134" s="6">
        <f>[1]основа!AM142</f>
        <v>42551</v>
      </c>
    </row>
    <row r="135" spans="235:236" x14ac:dyDescent="0.2">
      <c r="IA135" s="12"/>
      <c r="IB135" s="6">
        <f>[1]основа!AM143</f>
        <v>42551</v>
      </c>
    </row>
    <row r="136" spans="235:236" x14ac:dyDescent="0.2">
      <c r="IA136" s="12"/>
      <c r="IB136" s="6">
        <f>[1]основа!AM144</f>
        <v>42551</v>
      </c>
    </row>
    <row r="137" spans="235:236" x14ac:dyDescent="0.2">
      <c r="IA137" s="12"/>
      <c r="IB137" s="6">
        <f>[1]основа!AM145</f>
        <v>42551</v>
      </c>
    </row>
    <row r="138" spans="235:236" x14ac:dyDescent="0.2">
      <c r="IA138" s="12"/>
      <c r="IB138" s="6">
        <f>[1]основа!AM146</f>
        <v>42551</v>
      </c>
    </row>
    <row r="139" spans="235:236" x14ac:dyDescent="0.2">
      <c r="IA139" s="12"/>
      <c r="IB139" s="6">
        <f>[1]основа!AM147</f>
        <v>42551</v>
      </c>
    </row>
    <row r="140" spans="235:236" x14ac:dyDescent="0.2">
      <c r="IA140" s="12"/>
      <c r="IB140" s="6">
        <f>[1]основа!AM148</f>
        <v>42551</v>
      </c>
    </row>
    <row r="141" spans="235:236" x14ac:dyDescent="0.2">
      <c r="IA141" s="12"/>
      <c r="IB141" s="6">
        <f>[1]основа!AM149</f>
        <v>42551</v>
      </c>
    </row>
    <row r="142" spans="235:236" x14ac:dyDescent="0.2">
      <c r="IA142" s="12"/>
      <c r="IB142" s="6">
        <f>[1]основа!AM150</f>
        <v>42551</v>
      </c>
    </row>
    <row r="143" spans="235:236" x14ac:dyDescent="0.2">
      <c r="IA143" s="12"/>
      <c r="IB143" s="6">
        <f>[1]основа!AM151</f>
        <v>42551</v>
      </c>
    </row>
    <row r="144" spans="235:236" x14ac:dyDescent="0.2">
      <c r="IA144" s="12"/>
      <c r="IB144" s="6">
        <f>[1]основа!AM152</f>
        <v>42551</v>
      </c>
    </row>
    <row r="145" spans="235:236" x14ac:dyDescent="0.2">
      <c r="IA145" s="12"/>
      <c r="IB145" s="6">
        <f>[1]основа!AM153</f>
        <v>42551</v>
      </c>
    </row>
    <row r="146" spans="235:236" x14ac:dyDescent="0.2">
      <c r="IA146" s="12"/>
      <c r="IB146" s="6">
        <f>[1]основа!AM154</f>
        <v>42551</v>
      </c>
    </row>
    <row r="147" spans="235:236" x14ac:dyDescent="0.2">
      <c r="IA147" s="12"/>
      <c r="IB147" s="6">
        <f>[1]основа!AM155</f>
        <v>42551</v>
      </c>
    </row>
    <row r="148" spans="235:236" x14ac:dyDescent="0.2">
      <c r="IA148" s="12"/>
      <c r="IB148" s="6">
        <f>[1]основа!AM156</f>
        <v>42551</v>
      </c>
    </row>
    <row r="149" spans="235:236" x14ac:dyDescent="0.2">
      <c r="IA149" s="12"/>
      <c r="IB149" s="6">
        <f>[1]основа!AM157</f>
        <v>42551</v>
      </c>
    </row>
    <row r="150" spans="235:236" x14ac:dyDescent="0.2">
      <c r="IA150" s="12"/>
      <c r="IB150" s="6">
        <f>[1]основа!AM158</f>
        <v>42551</v>
      </c>
    </row>
    <row r="151" spans="235:236" x14ac:dyDescent="0.2">
      <c r="IA151" s="12"/>
      <c r="IB151" s="6">
        <f>[1]основа!AM159</f>
        <v>42551</v>
      </c>
    </row>
    <row r="152" spans="235:236" x14ac:dyDescent="0.2">
      <c r="IA152" s="12"/>
      <c r="IB152" s="6">
        <f>[1]основа!AM160</f>
        <v>42551</v>
      </c>
    </row>
    <row r="153" spans="235:236" x14ac:dyDescent="0.2">
      <c r="IA153" s="12"/>
      <c r="IB153" s="6">
        <f>[1]основа!AM161</f>
        <v>42551</v>
      </c>
    </row>
    <row r="154" spans="235:236" x14ac:dyDescent="0.2">
      <c r="IA154" s="12"/>
      <c r="IB154" s="6">
        <f>[1]основа!AM162</f>
        <v>42551</v>
      </c>
    </row>
    <row r="155" spans="235:236" x14ac:dyDescent="0.2">
      <c r="IA155" s="12"/>
      <c r="IB155" s="6">
        <f>[1]основа!AM163</f>
        <v>42551</v>
      </c>
    </row>
    <row r="156" spans="235:236" x14ac:dyDescent="0.2">
      <c r="IA156" s="12"/>
      <c r="IB156" s="6">
        <f>[1]основа!AM164</f>
        <v>42551</v>
      </c>
    </row>
    <row r="157" spans="235:236" x14ac:dyDescent="0.2">
      <c r="IA157" s="12"/>
      <c r="IB157" s="6">
        <f>[1]основа!AM165</f>
        <v>42551</v>
      </c>
    </row>
    <row r="158" spans="235:236" x14ac:dyDescent="0.2">
      <c r="IA158" s="12"/>
      <c r="IB158" s="6">
        <f>[1]основа!AM166</f>
        <v>42551</v>
      </c>
    </row>
    <row r="159" spans="235:236" x14ac:dyDescent="0.2">
      <c r="IA159" s="12"/>
      <c r="IB159" s="6">
        <f>[1]основа!AM167</f>
        <v>42551</v>
      </c>
    </row>
    <row r="160" spans="235:236" x14ac:dyDescent="0.2">
      <c r="IA160" s="12"/>
      <c r="IB160" s="6">
        <f>[1]основа!AM168</f>
        <v>42551</v>
      </c>
    </row>
    <row r="161" spans="235:236" x14ac:dyDescent="0.2">
      <c r="IA161" s="12"/>
      <c r="IB161" s="6">
        <f>[1]основа!AM169</f>
        <v>42551</v>
      </c>
    </row>
    <row r="162" spans="235:236" x14ac:dyDescent="0.2">
      <c r="IA162" s="12"/>
      <c r="IB162" s="6">
        <f>[1]основа!AM170</f>
        <v>42551</v>
      </c>
    </row>
    <row r="163" spans="235:236" x14ac:dyDescent="0.2">
      <c r="IA163" s="12"/>
      <c r="IB163" s="6">
        <f>[1]основа!AM171</f>
        <v>42551</v>
      </c>
    </row>
    <row r="164" spans="235:236" x14ac:dyDescent="0.2">
      <c r="IA164" s="12"/>
      <c r="IB164" s="6">
        <f>[1]основа!AM172</f>
        <v>42551</v>
      </c>
    </row>
    <row r="165" spans="235:236" x14ac:dyDescent="0.2">
      <c r="IA165" s="12"/>
      <c r="IB165" s="6">
        <f>[1]основа!AM173</f>
        <v>42551</v>
      </c>
    </row>
    <row r="166" spans="235:236" x14ac:dyDescent="0.2">
      <c r="IA166" s="12"/>
      <c r="IB166" s="6">
        <f>[1]основа!AM174</f>
        <v>42551</v>
      </c>
    </row>
    <row r="167" spans="235:236" x14ac:dyDescent="0.2">
      <c r="IA167" s="12"/>
      <c r="IB167" s="6">
        <f>[1]основа!AM175</f>
        <v>42551</v>
      </c>
    </row>
    <row r="168" spans="235:236" x14ac:dyDescent="0.2">
      <c r="IA168" s="12"/>
      <c r="IB168" s="6">
        <f>[1]основа!AM176</f>
        <v>42551</v>
      </c>
    </row>
    <row r="169" spans="235:236" x14ac:dyDescent="0.2">
      <c r="IA169" s="12"/>
      <c r="IB169" s="6">
        <f>[1]основа!AM177</f>
        <v>42551</v>
      </c>
    </row>
    <row r="170" spans="235:236" x14ac:dyDescent="0.2">
      <c r="IA170" s="12"/>
      <c r="IB170" s="6">
        <f>[1]основа!AM178</f>
        <v>42551</v>
      </c>
    </row>
    <row r="171" spans="235:236" x14ac:dyDescent="0.2">
      <c r="IA171" s="12"/>
      <c r="IB171" s="6">
        <f>[1]основа!AM179</f>
        <v>42551</v>
      </c>
    </row>
    <row r="172" spans="235:236" x14ac:dyDescent="0.2">
      <c r="IA172" s="12"/>
      <c r="IB172" s="6">
        <f>[1]основа!AM180</f>
        <v>42551</v>
      </c>
    </row>
    <row r="173" spans="235:236" x14ac:dyDescent="0.2">
      <c r="IA173" s="12"/>
      <c r="IB173" s="6">
        <f>[1]основа!AM181</f>
        <v>42551</v>
      </c>
    </row>
    <row r="174" spans="235:236" x14ac:dyDescent="0.2">
      <c r="IA174" s="12"/>
      <c r="IB174" s="6">
        <f>[1]основа!AM182</f>
        <v>42551</v>
      </c>
    </row>
    <row r="175" spans="235:236" x14ac:dyDescent="0.2">
      <c r="IA175" s="12"/>
      <c r="IB175" s="6">
        <f>[1]основа!AM183</f>
        <v>42551</v>
      </c>
    </row>
    <row r="176" spans="235:236" x14ac:dyDescent="0.2">
      <c r="IA176" s="12"/>
      <c r="IB176" s="6">
        <f>[1]основа!AM184</f>
        <v>42551</v>
      </c>
    </row>
    <row r="177" spans="235:236" x14ac:dyDescent="0.2">
      <c r="IA177" s="12"/>
      <c r="IB177" s="6">
        <f>[1]основа!AM185</f>
        <v>42551</v>
      </c>
    </row>
    <row r="178" spans="235:236" x14ac:dyDescent="0.2">
      <c r="IA178" s="12"/>
      <c r="IB178" s="6">
        <f>[1]основа!AM186</f>
        <v>42551</v>
      </c>
    </row>
    <row r="179" spans="235:236" x14ac:dyDescent="0.2">
      <c r="IA179" s="12"/>
      <c r="IB179" s="6">
        <f>[1]основа!AM187</f>
        <v>42551</v>
      </c>
    </row>
    <row r="180" spans="235:236" x14ac:dyDescent="0.2">
      <c r="IA180" s="12"/>
      <c r="IB180" s="6">
        <f>[1]основа!AM188</f>
        <v>42551</v>
      </c>
    </row>
    <row r="181" spans="235:236" x14ac:dyDescent="0.2">
      <c r="IA181" s="12"/>
      <c r="IB181" s="6">
        <f>[1]основа!AM189</f>
        <v>42551</v>
      </c>
    </row>
    <row r="182" spans="235:236" x14ac:dyDescent="0.2">
      <c r="IA182" s="12"/>
      <c r="IB182" s="6">
        <f>[1]основа!AM190</f>
        <v>42551</v>
      </c>
    </row>
    <row r="183" spans="235:236" x14ac:dyDescent="0.2">
      <c r="IA183" s="12"/>
      <c r="IB183" s="6">
        <f>[1]основа!AM191</f>
        <v>42551</v>
      </c>
    </row>
    <row r="184" spans="235:236" x14ac:dyDescent="0.2">
      <c r="IA184" s="12"/>
      <c r="IB184" s="6">
        <f>[1]основа!AM192</f>
        <v>42551</v>
      </c>
    </row>
    <row r="185" spans="235:236" x14ac:dyDescent="0.2">
      <c r="IA185" s="12"/>
      <c r="IB185" s="6">
        <f>[1]основа!AM193</f>
        <v>42551</v>
      </c>
    </row>
    <row r="186" spans="235:236" x14ac:dyDescent="0.2">
      <c r="IA186" s="12"/>
      <c r="IB186" s="6">
        <f>[1]основа!AM194</f>
        <v>42551</v>
      </c>
    </row>
    <row r="187" spans="235:236" x14ac:dyDescent="0.2">
      <c r="IA187" s="12"/>
      <c r="IB187" s="6">
        <f>[1]основа!AM195</f>
        <v>42551</v>
      </c>
    </row>
    <row r="188" spans="235:236" x14ac:dyDescent="0.2">
      <c r="IA188" s="12"/>
      <c r="IB188" s="6">
        <f>[1]основа!AM196</f>
        <v>42551</v>
      </c>
    </row>
    <row r="189" spans="235:236" x14ac:dyDescent="0.2">
      <c r="IA189" s="12"/>
      <c r="IB189" s="6">
        <f>[1]основа!AM197</f>
        <v>42551</v>
      </c>
    </row>
    <row r="190" spans="235:236" x14ac:dyDescent="0.2">
      <c r="IA190" s="12"/>
      <c r="IB190" s="6">
        <f>[1]основа!AM198</f>
        <v>42551</v>
      </c>
    </row>
    <row r="191" spans="235:236" x14ac:dyDescent="0.2">
      <c r="IA191" s="12"/>
      <c r="IB191" s="6">
        <f>[1]основа!AM199</f>
        <v>42551</v>
      </c>
    </row>
    <row r="192" spans="235:236" x14ac:dyDescent="0.2">
      <c r="IA192" s="12"/>
      <c r="IB192" s="6">
        <f>[1]основа!AM200</f>
        <v>42551</v>
      </c>
    </row>
    <row r="193" spans="235:236" x14ac:dyDescent="0.2">
      <c r="IA193" s="12"/>
      <c r="IB193" s="6">
        <f>[1]основа!AM201</f>
        <v>42551</v>
      </c>
    </row>
    <row r="194" spans="235:236" x14ac:dyDescent="0.2">
      <c r="IA194" s="12"/>
      <c r="IB194" s="6">
        <f>[1]основа!AM202</f>
        <v>42551</v>
      </c>
    </row>
    <row r="195" spans="235:236" x14ac:dyDescent="0.2">
      <c r="IA195" s="12"/>
      <c r="IB195" s="6">
        <f>[1]основа!AM203</f>
        <v>42551</v>
      </c>
    </row>
    <row r="196" spans="235:236" x14ac:dyDescent="0.2">
      <c r="IA196" s="12"/>
      <c r="IB196" s="6">
        <f>[1]основа!AM204</f>
        <v>42551</v>
      </c>
    </row>
    <row r="197" spans="235:236" x14ac:dyDescent="0.2">
      <c r="IA197" s="12"/>
      <c r="IB197" s="6">
        <f>[1]основа!AM205</f>
        <v>42551</v>
      </c>
    </row>
    <row r="198" spans="235:236" x14ac:dyDescent="0.2">
      <c r="IA198" s="12"/>
      <c r="IB198" s="6">
        <f>[1]основа!AM206</f>
        <v>42551</v>
      </c>
    </row>
    <row r="199" spans="235:236" x14ac:dyDescent="0.2">
      <c r="IA199" s="12"/>
      <c r="IB199" s="6">
        <f>[1]основа!AM207</f>
        <v>42551</v>
      </c>
    </row>
    <row r="200" spans="235:236" x14ac:dyDescent="0.2">
      <c r="IA200" s="12"/>
      <c r="IB200" s="6">
        <f>[1]основа!AM208</f>
        <v>42551</v>
      </c>
    </row>
    <row r="201" spans="235:236" x14ac:dyDescent="0.2">
      <c r="IA201" s="12"/>
      <c r="IB201" s="6">
        <f>[1]основа!AM209</f>
        <v>42551</v>
      </c>
    </row>
    <row r="202" spans="235:236" x14ac:dyDescent="0.2">
      <c r="IA202" s="12"/>
      <c r="IB202" s="6">
        <f>[1]основа!AM210</f>
        <v>42551</v>
      </c>
    </row>
    <row r="203" spans="235:236" x14ac:dyDescent="0.2">
      <c r="IA203" s="12"/>
      <c r="IB203" s="6">
        <f>[1]основа!AM211</f>
        <v>42551</v>
      </c>
    </row>
    <row r="204" spans="235:236" x14ac:dyDescent="0.2">
      <c r="IA204" s="12"/>
      <c r="IB204" s="6">
        <f>[1]основа!AM212</f>
        <v>42551</v>
      </c>
    </row>
    <row r="205" spans="235:236" x14ac:dyDescent="0.2">
      <c r="IA205" s="12"/>
      <c r="IB205" s="6">
        <f>[1]основа!AM213</f>
        <v>42551</v>
      </c>
    </row>
    <row r="206" spans="235:236" x14ac:dyDescent="0.2">
      <c r="IA206" s="12"/>
      <c r="IB206" s="6">
        <f>[1]основа!AM214</f>
        <v>42551</v>
      </c>
    </row>
    <row r="207" spans="235:236" x14ac:dyDescent="0.2">
      <c r="IA207" s="12"/>
      <c r="IB207" s="6">
        <f>[1]основа!AM215</f>
        <v>42551</v>
      </c>
    </row>
    <row r="208" spans="235:236" x14ac:dyDescent="0.2">
      <c r="IA208" s="12"/>
      <c r="IB208" s="6">
        <f>[1]основа!AM216</f>
        <v>42551</v>
      </c>
    </row>
    <row r="209" spans="235:236" x14ac:dyDescent="0.2">
      <c r="IA209" s="12"/>
      <c r="IB209" s="6">
        <f>[1]основа!AM217</f>
        <v>42551</v>
      </c>
    </row>
    <row r="210" spans="235:236" x14ac:dyDescent="0.2">
      <c r="IA210" s="12"/>
      <c r="IB210" s="6">
        <f>[1]основа!AM218</f>
        <v>42551</v>
      </c>
    </row>
    <row r="211" spans="235:236" x14ac:dyDescent="0.2">
      <c r="IA211" s="12"/>
      <c r="IB211" s="6">
        <f>[1]основа!AM219</f>
        <v>42551</v>
      </c>
    </row>
    <row r="212" spans="235:236" x14ac:dyDescent="0.2">
      <c r="IA212" s="12"/>
      <c r="IB212" s="6">
        <f>[1]основа!AM220</f>
        <v>42551</v>
      </c>
    </row>
    <row r="213" spans="235:236" x14ac:dyDescent="0.2">
      <c r="IA213" s="12"/>
      <c r="IB213" s="6">
        <f>[1]основа!AM221</f>
        <v>42551</v>
      </c>
    </row>
    <row r="214" spans="235:236" x14ac:dyDescent="0.2">
      <c r="IA214" s="12"/>
      <c r="IB214" s="6">
        <f>[1]основа!AM222</f>
        <v>42551</v>
      </c>
    </row>
    <row r="215" spans="235:236" x14ac:dyDescent="0.2">
      <c r="IA215" s="12"/>
      <c r="IB215" s="6">
        <f>[1]основа!AM223</f>
        <v>42551</v>
      </c>
    </row>
    <row r="216" spans="235:236" x14ac:dyDescent="0.2">
      <c r="IA216" s="12"/>
      <c r="IB216" s="6">
        <f>[1]основа!AM224</f>
        <v>42551</v>
      </c>
    </row>
    <row r="217" spans="235:236" x14ac:dyDescent="0.2">
      <c r="IA217" s="12"/>
      <c r="IB217" s="6">
        <f>[1]основа!AM225</f>
        <v>42551</v>
      </c>
    </row>
    <row r="218" spans="235:236" x14ac:dyDescent="0.2">
      <c r="IA218" s="12"/>
      <c r="IB218" s="6">
        <f>[1]основа!AM226</f>
        <v>42551</v>
      </c>
    </row>
    <row r="219" spans="235:236" x14ac:dyDescent="0.2">
      <c r="IA219" s="12"/>
      <c r="IB219" s="6">
        <f>[1]основа!AM227</f>
        <v>42551</v>
      </c>
    </row>
    <row r="220" spans="235:236" x14ac:dyDescent="0.2">
      <c r="IA220" s="12"/>
      <c r="IB220" s="6">
        <f>[1]основа!AM228</f>
        <v>42551</v>
      </c>
    </row>
    <row r="221" spans="235:236" x14ac:dyDescent="0.2">
      <c r="IA221" s="12"/>
      <c r="IB221" s="6">
        <f>[1]основа!AM229</f>
        <v>42551</v>
      </c>
    </row>
    <row r="222" spans="235:236" x14ac:dyDescent="0.2">
      <c r="IA222" s="12"/>
      <c r="IB222" s="6">
        <f>[1]основа!AM230</f>
        <v>42551</v>
      </c>
    </row>
    <row r="223" spans="235:236" x14ac:dyDescent="0.2">
      <c r="IA223" s="12"/>
      <c r="IB223" s="6">
        <f>[1]основа!AM231</f>
        <v>42551</v>
      </c>
    </row>
    <row r="224" spans="235:236" x14ac:dyDescent="0.2">
      <c r="IA224" s="12"/>
      <c r="IB224" s="6">
        <f>[1]основа!AM232</f>
        <v>42551</v>
      </c>
    </row>
    <row r="225" spans="235:236" x14ac:dyDescent="0.2">
      <c r="IA225" s="12"/>
      <c r="IB225" s="6">
        <f>[1]основа!AM233</f>
        <v>42551</v>
      </c>
    </row>
    <row r="226" spans="235:236" x14ac:dyDescent="0.2">
      <c r="IA226" s="12"/>
      <c r="IB226" s="6">
        <f>[1]основа!AM234</f>
        <v>42551</v>
      </c>
    </row>
    <row r="227" spans="235:236" x14ac:dyDescent="0.2">
      <c r="IA227" s="12"/>
      <c r="IB227" s="6">
        <f>[1]основа!AM235</f>
        <v>42551</v>
      </c>
    </row>
    <row r="228" spans="235:236" x14ac:dyDescent="0.2">
      <c r="IA228" s="12"/>
      <c r="IB228" s="6">
        <f>[1]основа!AM236</f>
        <v>42551</v>
      </c>
    </row>
    <row r="229" spans="235:236" x14ac:dyDescent="0.2">
      <c r="IA229" s="12"/>
      <c r="IB229" s="6">
        <f>[1]основа!AM237</f>
        <v>42551</v>
      </c>
    </row>
    <row r="230" spans="235:236" x14ac:dyDescent="0.2">
      <c r="IA230" s="12"/>
      <c r="IB230" s="6">
        <f>[1]основа!AM238</f>
        <v>42551</v>
      </c>
    </row>
    <row r="231" spans="235:236" x14ac:dyDescent="0.2">
      <c r="IA231" s="12"/>
      <c r="IB231" s="6">
        <f>[1]основа!AM239</f>
        <v>42551</v>
      </c>
    </row>
    <row r="232" spans="235:236" x14ac:dyDescent="0.2">
      <c r="IA232" s="12"/>
      <c r="IB232" s="6">
        <f>[1]основа!AM240</f>
        <v>42551</v>
      </c>
    </row>
    <row r="233" spans="235:236" x14ac:dyDescent="0.2">
      <c r="IA233" s="12"/>
      <c r="IB233" s="6">
        <f>[1]основа!AM241</f>
        <v>42551</v>
      </c>
    </row>
    <row r="234" spans="235:236" x14ac:dyDescent="0.2">
      <c r="IA234" s="12"/>
      <c r="IB234" s="6">
        <f>[1]основа!AM242</f>
        <v>42551</v>
      </c>
    </row>
    <row r="235" spans="235:236" x14ac:dyDescent="0.2">
      <c r="IA235" s="12"/>
      <c r="IB235" s="6">
        <f>[1]основа!AM243</f>
        <v>42551</v>
      </c>
    </row>
    <row r="236" spans="235:236" x14ac:dyDescent="0.2">
      <c r="IA236" s="12"/>
      <c r="IB236" s="6">
        <f>[1]основа!AM244</f>
        <v>42551</v>
      </c>
    </row>
    <row r="237" spans="235:236" x14ac:dyDescent="0.2">
      <c r="IA237" s="12"/>
      <c r="IB237" s="6">
        <f>[1]основа!AM245</f>
        <v>42551</v>
      </c>
    </row>
    <row r="238" spans="235:236" x14ac:dyDescent="0.2">
      <c r="IA238" s="12"/>
      <c r="IB238" s="6">
        <f>[1]основа!AM246</f>
        <v>42551</v>
      </c>
    </row>
    <row r="239" spans="235:236" x14ac:dyDescent="0.2">
      <c r="IA239" s="12"/>
      <c r="IB239" s="6">
        <f>[1]основа!AM247</f>
        <v>42551</v>
      </c>
    </row>
    <row r="240" spans="235:236" x14ac:dyDescent="0.2">
      <c r="IA240" s="12"/>
      <c r="IB240" s="6">
        <f>[1]основа!AM248</f>
        <v>42551</v>
      </c>
    </row>
    <row r="241" spans="235:236" x14ac:dyDescent="0.2">
      <c r="IA241" s="12"/>
      <c r="IB241" s="6">
        <f>[1]основа!AM249</f>
        <v>42551</v>
      </c>
    </row>
    <row r="242" spans="235:236" x14ac:dyDescent="0.2">
      <c r="IA242" s="12"/>
      <c r="IB242" s="6">
        <f>[1]основа!AM250</f>
        <v>42551</v>
      </c>
    </row>
    <row r="243" spans="235:236" x14ac:dyDescent="0.2">
      <c r="IA243" s="12"/>
      <c r="IB243" s="6">
        <f>[1]основа!AM251</f>
        <v>42551</v>
      </c>
    </row>
    <row r="244" spans="235:236" x14ac:dyDescent="0.2">
      <c r="IA244" s="12"/>
      <c r="IB244" s="6">
        <f>[1]основа!AM252</f>
        <v>42551</v>
      </c>
    </row>
    <row r="245" spans="235:236" x14ac:dyDescent="0.2">
      <c r="IA245" s="12"/>
      <c r="IB245" s="6">
        <f>[1]основа!AM253</f>
        <v>42551</v>
      </c>
    </row>
    <row r="246" spans="235:236" x14ac:dyDescent="0.2">
      <c r="IA246" s="12"/>
      <c r="IB246" s="6">
        <f>[1]основа!AM254</f>
        <v>42551</v>
      </c>
    </row>
    <row r="247" spans="235:236" x14ac:dyDescent="0.2">
      <c r="IA247" s="12"/>
      <c r="IB247" s="6">
        <f>[1]основа!AM255</f>
        <v>42551</v>
      </c>
    </row>
    <row r="248" spans="235:236" x14ac:dyDescent="0.2">
      <c r="IA248" s="12"/>
      <c r="IB248" s="6">
        <f>[1]основа!AM256</f>
        <v>42551</v>
      </c>
    </row>
    <row r="249" spans="235:236" x14ac:dyDescent="0.2">
      <c r="IA249" s="12"/>
      <c r="IB249" s="6">
        <f>[1]основа!AM257</f>
        <v>42551</v>
      </c>
    </row>
    <row r="250" spans="235:236" x14ac:dyDescent="0.2">
      <c r="IA250" s="12"/>
      <c r="IB250" s="6">
        <f>[1]основа!AM258</f>
        <v>42551</v>
      </c>
    </row>
    <row r="251" spans="235:236" x14ac:dyDescent="0.2">
      <c r="IA251" s="12"/>
      <c r="IB251" s="6">
        <f>[1]основа!AM259</f>
        <v>42551</v>
      </c>
    </row>
    <row r="252" spans="235:236" x14ac:dyDescent="0.2">
      <c r="IA252" s="12"/>
      <c r="IB252" s="6">
        <f>[1]основа!AM260</f>
        <v>42551</v>
      </c>
    </row>
    <row r="253" spans="235:236" x14ac:dyDescent="0.2">
      <c r="IA253" s="12"/>
      <c r="IB253" s="6">
        <f>[1]основа!AM261</f>
        <v>42551</v>
      </c>
    </row>
    <row r="254" spans="235:236" x14ac:dyDescent="0.2">
      <c r="IA254" s="12"/>
      <c r="IB254" s="6">
        <f>[1]основа!AM262</f>
        <v>42551</v>
      </c>
    </row>
    <row r="255" spans="235:236" x14ac:dyDescent="0.2">
      <c r="IA255" s="12"/>
      <c r="IB255" s="6">
        <f>[1]основа!AM263</f>
        <v>42551</v>
      </c>
    </row>
    <row r="256" spans="235:236" x14ac:dyDescent="0.2">
      <c r="IA256" s="12"/>
      <c r="IB256" s="6">
        <f>[1]основа!AM264</f>
        <v>42551</v>
      </c>
    </row>
    <row r="257" spans="235:236" x14ac:dyDescent="0.2">
      <c r="IA257" s="12"/>
      <c r="IB257" s="6">
        <f>[1]основа!AM265</f>
        <v>42551</v>
      </c>
    </row>
    <row r="258" spans="235:236" x14ac:dyDescent="0.2">
      <c r="IA258" s="12"/>
      <c r="IB258" s="6">
        <f>[1]основа!AM266</f>
        <v>42551</v>
      </c>
    </row>
    <row r="259" spans="235:236" x14ac:dyDescent="0.2">
      <c r="IA259" s="12"/>
      <c r="IB259" s="6">
        <f>[1]основа!AM267</f>
        <v>42551</v>
      </c>
    </row>
    <row r="260" spans="235:236" x14ac:dyDescent="0.2">
      <c r="IA260" s="12"/>
      <c r="IB260" s="6">
        <f>[1]основа!AM268</f>
        <v>42551</v>
      </c>
    </row>
    <row r="261" spans="235:236" x14ac:dyDescent="0.2">
      <c r="IA261" s="12"/>
      <c r="IB261" s="6">
        <f>[1]основа!AM269</f>
        <v>42551</v>
      </c>
    </row>
    <row r="262" spans="235:236" x14ac:dyDescent="0.2">
      <c r="IA262" s="12"/>
      <c r="IB262" s="6">
        <f>[1]основа!AM270</f>
        <v>42551</v>
      </c>
    </row>
    <row r="263" spans="235:236" x14ac:dyDescent="0.2">
      <c r="IA263" s="12"/>
      <c r="IB263" s="6">
        <f>[1]основа!AM271</f>
        <v>42551</v>
      </c>
    </row>
    <row r="264" spans="235:236" x14ac:dyDescent="0.2">
      <c r="IA264" s="12"/>
      <c r="IB264" s="6">
        <f>[1]основа!AM272</f>
        <v>42551</v>
      </c>
    </row>
    <row r="265" spans="235:236" x14ac:dyDescent="0.2">
      <c r="IA265" s="12"/>
      <c r="IB265" s="6">
        <f>[1]основа!AM273</f>
        <v>42551</v>
      </c>
    </row>
    <row r="266" spans="235:236" x14ac:dyDescent="0.2">
      <c r="IA266" s="12"/>
      <c r="IB266" s="6">
        <f>[1]основа!AM274</f>
        <v>42551</v>
      </c>
    </row>
    <row r="267" spans="235:236" x14ac:dyDescent="0.2">
      <c r="IA267" s="12"/>
      <c r="IB267" s="6">
        <f>[1]основа!AM275</f>
        <v>42551</v>
      </c>
    </row>
    <row r="268" spans="235:236" x14ac:dyDescent="0.2">
      <c r="IA268" s="12"/>
      <c r="IB268" s="6">
        <f>[1]основа!AM276</f>
        <v>42551</v>
      </c>
    </row>
    <row r="269" spans="235:236" x14ac:dyDescent="0.2">
      <c r="IA269" s="12"/>
      <c r="IB269" s="6">
        <f>[1]основа!AM277</f>
        <v>42551</v>
      </c>
    </row>
    <row r="270" spans="235:236" x14ac:dyDescent="0.2">
      <c r="IA270" s="12"/>
      <c r="IB270" s="6">
        <f>[1]основа!AM278</f>
        <v>42551</v>
      </c>
    </row>
    <row r="271" spans="235:236" x14ac:dyDescent="0.2">
      <c r="IA271" s="12"/>
      <c r="IB271" s="6">
        <f>[1]основа!AM279</f>
        <v>42551</v>
      </c>
    </row>
    <row r="272" spans="235:236" x14ac:dyDescent="0.2">
      <c r="IA272" s="12"/>
      <c r="IB272" s="6">
        <f>[1]основа!AM280</f>
        <v>42551</v>
      </c>
    </row>
    <row r="273" spans="235:236" x14ac:dyDescent="0.2">
      <c r="IA273" s="12"/>
      <c r="IB273" s="6">
        <f>[1]основа!AM281</f>
        <v>42551</v>
      </c>
    </row>
    <row r="274" spans="235:236" x14ac:dyDescent="0.2">
      <c r="IA274" s="12"/>
      <c r="IB274" s="6">
        <f>[1]основа!AM282</f>
        <v>42551</v>
      </c>
    </row>
    <row r="275" spans="235:236" x14ac:dyDescent="0.2">
      <c r="IA275" s="12"/>
      <c r="IB275" s="6">
        <f>[1]основа!AM283</f>
        <v>42551</v>
      </c>
    </row>
    <row r="276" spans="235:236" x14ac:dyDescent="0.2">
      <c r="IA276" s="12"/>
      <c r="IB276" s="6">
        <f>[1]основа!AM284</f>
        <v>42551</v>
      </c>
    </row>
    <row r="277" spans="235:236" x14ac:dyDescent="0.2">
      <c r="IA277" s="12"/>
      <c r="IB277" s="6">
        <f>[1]основа!AM285</f>
        <v>42551</v>
      </c>
    </row>
    <row r="278" spans="235:236" x14ac:dyDescent="0.2">
      <c r="IA278" s="12"/>
      <c r="IB278" s="6">
        <f>[1]основа!AM286</f>
        <v>42551</v>
      </c>
    </row>
    <row r="279" spans="235:236" x14ac:dyDescent="0.2">
      <c r="IA279" s="12"/>
      <c r="IB279" s="6">
        <f>[1]основа!AM287</f>
        <v>42551</v>
      </c>
    </row>
    <row r="280" spans="235:236" x14ac:dyDescent="0.2">
      <c r="IA280" s="12"/>
      <c r="IB280" s="6">
        <f>[1]основа!AM288</f>
        <v>42551</v>
      </c>
    </row>
    <row r="281" spans="235:236" x14ac:dyDescent="0.2">
      <c r="IA281" s="12"/>
      <c r="IB281" s="6">
        <f>[1]основа!AM289</f>
        <v>42551</v>
      </c>
    </row>
    <row r="282" spans="235:236" x14ac:dyDescent="0.2">
      <c r="IA282" s="12"/>
      <c r="IB282" s="6">
        <f>[1]основа!AM290</f>
        <v>42551</v>
      </c>
    </row>
    <row r="283" spans="235:236" x14ac:dyDescent="0.2">
      <c r="IA283" s="12"/>
      <c r="IB283" s="6">
        <f>[1]основа!AM291</f>
        <v>42551</v>
      </c>
    </row>
    <row r="284" spans="235:236" x14ac:dyDescent="0.2">
      <c r="IA284" s="12"/>
      <c r="IB284" s="6">
        <f>[1]основа!AM292</f>
        <v>42551</v>
      </c>
    </row>
    <row r="285" spans="235:236" x14ac:dyDescent="0.2">
      <c r="IA285" s="12"/>
      <c r="IB285" s="6">
        <f>[1]основа!AM293</f>
        <v>42551</v>
      </c>
    </row>
    <row r="286" spans="235:236" x14ac:dyDescent="0.2">
      <c r="IA286" s="12"/>
      <c r="IB286" s="6">
        <f>[1]основа!AM294</f>
        <v>42551</v>
      </c>
    </row>
    <row r="287" spans="235:236" x14ac:dyDescent="0.2">
      <c r="IA287" s="12"/>
      <c r="IB287" s="6">
        <f>[1]основа!AM295</f>
        <v>42551</v>
      </c>
    </row>
    <row r="288" spans="235:236" x14ac:dyDescent="0.2">
      <c r="IA288" s="12"/>
      <c r="IB288" s="6">
        <f>[1]основа!AM296</f>
        <v>42551</v>
      </c>
    </row>
    <row r="289" spans="235:236" x14ac:dyDescent="0.2">
      <c r="IA289" s="12"/>
      <c r="IB289" s="6">
        <f>[1]основа!AM297</f>
        <v>42551</v>
      </c>
    </row>
    <row r="290" spans="235:236" x14ac:dyDescent="0.2">
      <c r="IA290" s="12"/>
      <c r="IB290" s="6">
        <f>[1]основа!AM298</f>
        <v>42551</v>
      </c>
    </row>
    <row r="291" spans="235:236" x14ac:dyDescent="0.2">
      <c r="IA291" s="12"/>
      <c r="IB291" s="6">
        <f>[1]основа!AM299</f>
        <v>42551</v>
      </c>
    </row>
    <row r="292" spans="235:236" x14ac:dyDescent="0.2">
      <c r="IA292" s="12"/>
      <c r="IB292" s="6">
        <f>[1]основа!AM300</f>
        <v>42551</v>
      </c>
    </row>
    <row r="293" spans="235:236" x14ac:dyDescent="0.2">
      <c r="IA293" s="12"/>
      <c r="IB293" s="6">
        <f>[1]основа!AM301</f>
        <v>42551</v>
      </c>
    </row>
    <row r="294" spans="235:236" x14ac:dyDescent="0.2">
      <c r="IA294" s="12"/>
      <c r="IB294" s="6">
        <f>[1]основа!AM302</f>
        <v>42551</v>
      </c>
    </row>
    <row r="295" spans="235:236" x14ac:dyDescent="0.2">
      <c r="IA295" s="12"/>
      <c r="IB295" s="6">
        <f>[1]основа!AM303</f>
        <v>42551</v>
      </c>
    </row>
    <row r="296" spans="235:236" x14ac:dyDescent="0.2">
      <c r="IA296" s="12"/>
      <c r="IB296" s="6">
        <f>[1]основа!AM304</f>
        <v>42551</v>
      </c>
    </row>
    <row r="297" spans="235:236" x14ac:dyDescent="0.2">
      <c r="IA297" s="12"/>
      <c r="IB297" s="6">
        <f>[1]основа!AM305</f>
        <v>42551</v>
      </c>
    </row>
    <row r="298" spans="235:236" x14ac:dyDescent="0.2">
      <c r="IA298" s="12"/>
      <c r="IB298" s="6">
        <f>[1]основа!AM306</f>
        <v>42551</v>
      </c>
    </row>
  </sheetData>
  <sheetProtection formatColumns="0" autoFilter="0"/>
  <autoFilter ref="K7:K67">
    <filterColumn colId="0">
      <filters>
        <filter val="1"/>
        <filter val="Горячий бутерброд с колбасой и сыром"/>
        <filter val="Ёжики из мяса с соусом"/>
        <filter val="Икра кабачковая"/>
        <filter val="Какао с молоком"/>
        <filter val="Пюре картофельное"/>
        <filter val="Хлеб пшеничный"/>
        <filter val="Чай с сахаром"/>
      </filters>
    </filterColumn>
  </autoFilter>
  <mergeCells count="5">
    <mergeCell ref="A6:B6"/>
    <mergeCell ref="A7:G7"/>
    <mergeCell ref="A2:G2"/>
    <mergeCell ref="A3:G3"/>
    <mergeCell ref="A4:G4"/>
  </mergeCells>
  <conditionalFormatting sqref="B2:B5 B7:B13 C2:P67 A2:A13 A2:G4 A13:I13 A12:H67 A31:I31">
    <cfRule type="cellIs" dxfId="21358" priority="1095" operator="equal">
      <formula>0</formula>
    </cfRule>
  </conditionalFormatting>
  <conditionalFormatting sqref="A62:A64">
    <cfRule type="cellIs" dxfId="21357" priority="1091" operator="equal">
      <formula>0</formula>
    </cfRule>
  </conditionalFormatting>
  <conditionalFormatting sqref="A33:H35">
    <cfRule type="cellIs" dxfId="21356" priority="1085" stopIfTrue="1" operator="equal">
      <formula>0</formula>
    </cfRule>
  </conditionalFormatting>
  <conditionalFormatting sqref="A41:H43">
    <cfRule type="cellIs" dxfId="21355" priority="1084" stopIfTrue="1" operator="equal">
      <formula>0</formula>
    </cfRule>
  </conditionalFormatting>
  <conditionalFormatting sqref="A41:H43">
    <cfRule type="cellIs" dxfId="21354" priority="1083" stopIfTrue="1" operator="equal">
      <formula>0</formula>
    </cfRule>
  </conditionalFormatting>
  <conditionalFormatting sqref="A51:H53">
    <cfRule type="cellIs" dxfId="21353" priority="1082" stopIfTrue="1" operator="equal">
      <formula>0</formula>
    </cfRule>
  </conditionalFormatting>
  <conditionalFormatting sqref="A12:H12 A14:H15 A17:H31 A33:H59">
    <cfRule type="expression" dxfId="21352" priority="1081" stopIfTrue="1">
      <formula>$IT13&lt;$IS$2</formula>
    </cfRule>
  </conditionalFormatting>
  <conditionalFormatting sqref="A33:H35">
    <cfRule type="cellIs" dxfId="21351" priority="1074" stopIfTrue="1" operator="equal">
      <formula>0</formula>
    </cfRule>
  </conditionalFormatting>
  <conditionalFormatting sqref="A41:H43">
    <cfRule type="cellIs" dxfId="21350" priority="1073" stopIfTrue="1" operator="equal">
      <formula>0</formula>
    </cfRule>
  </conditionalFormatting>
  <conditionalFormatting sqref="A41:H43">
    <cfRule type="cellIs" dxfId="21349" priority="1072" stopIfTrue="1" operator="equal">
      <formula>0</formula>
    </cfRule>
  </conditionalFormatting>
  <conditionalFormatting sqref="A51:H53">
    <cfRule type="cellIs" dxfId="21348" priority="1071" stopIfTrue="1" operator="equal">
      <formula>0</formula>
    </cfRule>
  </conditionalFormatting>
  <conditionalFormatting sqref="A3:A4">
    <cfRule type="expression" dxfId="21347" priority="1066" stopIfTrue="1">
      <formula>$IT4&lt;$IS$4</formula>
    </cfRule>
  </conditionalFormatting>
  <conditionalFormatting sqref="A3:A4">
    <cfRule type="expression" dxfId="21346" priority="1065" stopIfTrue="1">
      <formula>$IT4&lt;$IS$4</formula>
    </cfRule>
  </conditionalFormatting>
  <conditionalFormatting sqref="A3:G3">
    <cfRule type="expression" dxfId="21345" priority="1064" stopIfTrue="1">
      <formula>$IT6&lt;$IS$4</formula>
    </cfRule>
  </conditionalFormatting>
  <conditionalFormatting sqref="A3">
    <cfRule type="expression" dxfId="21344" priority="1059" stopIfTrue="1">
      <formula>$IT4&lt;$IS$4</formula>
    </cfRule>
  </conditionalFormatting>
  <conditionalFormatting sqref="A3">
    <cfRule type="expression" dxfId="21343" priority="1058" stopIfTrue="1">
      <formula>$IT4&lt;$IS$4</formula>
    </cfRule>
  </conditionalFormatting>
  <conditionalFormatting sqref="A3:G3">
    <cfRule type="expression" dxfId="21342" priority="1057" stopIfTrue="1">
      <formula>$IT6&lt;$IS$4</formula>
    </cfRule>
  </conditionalFormatting>
  <conditionalFormatting sqref="A33:G35">
    <cfRule type="cellIs" dxfId="21341" priority="1050" stopIfTrue="1" operator="equal">
      <formula>0</formula>
    </cfRule>
  </conditionalFormatting>
  <conditionalFormatting sqref="A41:G43">
    <cfRule type="cellIs" dxfId="21340" priority="1049" stopIfTrue="1" operator="equal">
      <formula>0</formula>
    </cfRule>
  </conditionalFormatting>
  <conditionalFormatting sqref="A41:G43">
    <cfRule type="cellIs" dxfId="21339" priority="1048" stopIfTrue="1" operator="equal">
      <formula>0</formula>
    </cfRule>
  </conditionalFormatting>
  <conditionalFormatting sqref="A51:G53">
    <cfRule type="cellIs" dxfId="21338" priority="1047" stopIfTrue="1" operator="equal">
      <formula>0</formula>
    </cfRule>
  </conditionalFormatting>
  <conditionalFormatting sqref="A33:G33">
    <cfRule type="cellIs" dxfId="21337" priority="1043" stopIfTrue="1" operator="equal">
      <formula>0</formula>
    </cfRule>
  </conditionalFormatting>
  <conditionalFormatting sqref="A33:G33">
    <cfRule type="cellIs" dxfId="21336" priority="1042" stopIfTrue="1" operator="equal">
      <formula>0</formula>
    </cfRule>
  </conditionalFormatting>
  <conditionalFormatting sqref="H33:H35">
    <cfRule type="cellIs" dxfId="21335" priority="1033" stopIfTrue="1" operator="equal">
      <formula>0</formula>
    </cfRule>
  </conditionalFormatting>
  <conditionalFormatting sqref="H41:H43">
    <cfRule type="cellIs" dxfId="21334" priority="1032" stopIfTrue="1" operator="equal">
      <formula>0</formula>
    </cfRule>
  </conditionalFormatting>
  <conditionalFormatting sqref="H41:H43">
    <cfRule type="cellIs" dxfId="21333" priority="1031" stopIfTrue="1" operator="equal">
      <formula>0</formula>
    </cfRule>
  </conditionalFormatting>
  <conditionalFormatting sqref="H51:H53">
    <cfRule type="cellIs" dxfId="21332" priority="1030" stopIfTrue="1" operator="equal">
      <formula>0</formula>
    </cfRule>
  </conditionalFormatting>
  <conditionalFormatting sqref="A36:G38">
    <cfRule type="cellIs" dxfId="21331" priority="1028" stopIfTrue="1" operator="equal">
      <formula>0</formula>
    </cfRule>
  </conditionalFormatting>
  <conditionalFormatting sqref="A41:G41">
    <cfRule type="cellIs" dxfId="21330" priority="1026" stopIfTrue="1" operator="equal">
      <formula>0</formula>
    </cfRule>
  </conditionalFormatting>
  <conditionalFormatting sqref="A41:G41">
    <cfRule type="cellIs" dxfId="21329" priority="1025" stopIfTrue="1" operator="equal">
      <formula>0</formula>
    </cfRule>
  </conditionalFormatting>
  <conditionalFormatting sqref="A41:G41">
    <cfRule type="cellIs" dxfId="21328" priority="1024" stopIfTrue="1" operator="equal">
      <formula>0</formula>
    </cfRule>
  </conditionalFormatting>
  <conditionalFormatting sqref="A33:G35">
    <cfRule type="cellIs" dxfId="21327" priority="1015" stopIfTrue="1" operator="equal">
      <formula>0</formula>
    </cfRule>
  </conditionalFormatting>
  <conditionalFormatting sqref="A41:G43">
    <cfRule type="cellIs" dxfId="21326" priority="1014" stopIfTrue="1" operator="equal">
      <formula>0</formula>
    </cfRule>
  </conditionalFormatting>
  <conditionalFormatting sqref="A41:G43">
    <cfRule type="cellIs" dxfId="21325" priority="1013" stopIfTrue="1" operator="equal">
      <formula>0</formula>
    </cfRule>
  </conditionalFormatting>
  <conditionalFormatting sqref="A51:G53">
    <cfRule type="cellIs" dxfId="21324" priority="1012" stopIfTrue="1" operator="equal">
      <formula>0</formula>
    </cfRule>
  </conditionalFormatting>
  <conditionalFormatting sqref="A62:A64">
    <cfRule type="cellIs" dxfId="21323" priority="1008" operator="equal">
      <formula>0</formula>
    </cfRule>
  </conditionalFormatting>
  <conditionalFormatting sqref="A33:H35">
    <cfRule type="cellIs" dxfId="21322" priority="1003" stopIfTrue="1" operator="equal">
      <formula>0</formula>
    </cfRule>
  </conditionalFormatting>
  <conditionalFormatting sqref="A41:H43">
    <cfRule type="cellIs" dxfId="21321" priority="1002" stopIfTrue="1" operator="equal">
      <formula>0</formula>
    </cfRule>
  </conditionalFormatting>
  <conditionalFormatting sqref="A51:H53">
    <cfRule type="cellIs" dxfId="21320" priority="1001" stopIfTrue="1" operator="equal">
      <formula>0</formula>
    </cfRule>
  </conditionalFormatting>
  <conditionalFormatting sqref="A33:H35">
    <cfRule type="cellIs" dxfId="21319" priority="995" stopIfTrue="1" operator="equal">
      <formula>0</formula>
    </cfRule>
  </conditionalFormatting>
  <conditionalFormatting sqref="A41:H43">
    <cfRule type="cellIs" dxfId="21318" priority="994" stopIfTrue="1" operator="equal">
      <formula>0</formula>
    </cfRule>
  </conditionalFormatting>
  <conditionalFormatting sqref="A51:H53">
    <cfRule type="cellIs" dxfId="21317" priority="993" stopIfTrue="1" operator="equal">
      <formula>0</formula>
    </cfRule>
  </conditionalFormatting>
  <conditionalFormatting sqref="A33:G35">
    <cfRule type="cellIs" dxfId="21316" priority="979" stopIfTrue="1" operator="equal">
      <formula>0</formula>
    </cfRule>
  </conditionalFormatting>
  <conditionalFormatting sqref="A41:G43">
    <cfRule type="cellIs" dxfId="21315" priority="978" stopIfTrue="1" operator="equal">
      <formula>0</formula>
    </cfRule>
  </conditionalFormatting>
  <conditionalFormatting sqref="A41:G43">
    <cfRule type="cellIs" dxfId="21314" priority="977" stopIfTrue="1" operator="equal">
      <formula>0</formula>
    </cfRule>
  </conditionalFormatting>
  <conditionalFormatting sqref="A51:G53">
    <cfRule type="cellIs" dxfId="21313" priority="976" stopIfTrue="1" operator="equal">
      <formula>0</formula>
    </cfRule>
  </conditionalFormatting>
  <conditionalFormatting sqref="A33:G33">
    <cfRule type="cellIs" dxfId="21312" priority="972" stopIfTrue="1" operator="equal">
      <formula>0</formula>
    </cfRule>
  </conditionalFormatting>
  <conditionalFormatting sqref="A33:G33">
    <cfRule type="cellIs" dxfId="21311" priority="971" stopIfTrue="1" operator="equal">
      <formula>0</formula>
    </cfRule>
  </conditionalFormatting>
  <conditionalFormatting sqref="H33">
    <cfRule type="cellIs" dxfId="21310" priority="963" stopIfTrue="1" operator="equal">
      <formula>0</formula>
    </cfRule>
  </conditionalFormatting>
  <conditionalFormatting sqref="A36:H37">
    <cfRule type="cellIs" dxfId="21309" priority="961" stopIfTrue="1" operator="equal">
      <formula>0</formula>
    </cfRule>
  </conditionalFormatting>
  <conditionalFormatting sqref="H33:H35">
    <cfRule type="cellIs" dxfId="21308" priority="954" stopIfTrue="1" operator="equal">
      <formula>0</formula>
    </cfRule>
  </conditionalFormatting>
  <conditionalFormatting sqref="H41:H43">
    <cfRule type="cellIs" dxfId="21307" priority="953" stopIfTrue="1" operator="equal">
      <formula>0</formula>
    </cfRule>
  </conditionalFormatting>
  <conditionalFormatting sqref="H41:H43">
    <cfRule type="cellIs" dxfId="21306" priority="952" stopIfTrue="1" operator="equal">
      <formula>0</formula>
    </cfRule>
  </conditionalFormatting>
  <conditionalFormatting sqref="H51:H53">
    <cfRule type="cellIs" dxfId="21305" priority="951" stopIfTrue="1" operator="equal">
      <formula>0</formula>
    </cfRule>
  </conditionalFormatting>
  <conditionalFormatting sqref="A41:G41">
    <cfRule type="cellIs" dxfId="21304" priority="949" stopIfTrue="1" operator="equal">
      <formula>0</formula>
    </cfRule>
  </conditionalFormatting>
  <conditionalFormatting sqref="A41:G41">
    <cfRule type="cellIs" dxfId="21303" priority="948" stopIfTrue="1" operator="equal">
      <formula>0</formula>
    </cfRule>
  </conditionalFormatting>
  <conditionalFormatting sqref="A41:G41">
    <cfRule type="cellIs" dxfId="21302" priority="947" stopIfTrue="1" operator="equal">
      <formula>0</formula>
    </cfRule>
  </conditionalFormatting>
  <conditionalFormatting sqref="A33:G35">
    <cfRule type="cellIs" dxfId="21301" priority="939" stopIfTrue="1" operator="equal">
      <formula>0</formula>
    </cfRule>
  </conditionalFormatting>
  <conditionalFormatting sqref="A33:H35">
    <cfRule type="cellIs" dxfId="21300" priority="929" stopIfTrue="1" operator="equal">
      <formula>0</formula>
    </cfRule>
  </conditionalFormatting>
  <conditionalFormatting sqref="A41:H43">
    <cfRule type="cellIs" dxfId="21299" priority="928" stopIfTrue="1" operator="equal">
      <formula>0</formula>
    </cfRule>
  </conditionalFormatting>
  <conditionalFormatting sqref="A41:H43">
    <cfRule type="cellIs" dxfId="21298" priority="927" stopIfTrue="1" operator="equal">
      <formula>0</formula>
    </cfRule>
  </conditionalFormatting>
  <conditionalFormatting sqref="A51:H53">
    <cfRule type="cellIs" dxfId="21297" priority="926" stopIfTrue="1" operator="equal">
      <formula>0</formula>
    </cfRule>
  </conditionalFormatting>
  <conditionalFormatting sqref="A33:H35">
    <cfRule type="cellIs" dxfId="21296" priority="871" stopIfTrue="1" operator="equal">
      <formula>0</formula>
    </cfRule>
  </conditionalFormatting>
  <conditionalFormatting sqref="A41:H43">
    <cfRule type="cellIs" dxfId="21295" priority="870" stopIfTrue="1" operator="equal">
      <formula>0</formula>
    </cfRule>
  </conditionalFormatting>
  <conditionalFormatting sqref="A41:H43">
    <cfRule type="cellIs" dxfId="21294" priority="869" stopIfTrue="1" operator="equal">
      <formula>0</formula>
    </cfRule>
  </conditionalFormatting>
  <conditionalFormatting sqref="A51:H53">
    <cfRule type="cellIs" dxfId="21293" priority="868" stopIfTrue="1" operator="equal">
      <formula>0</formula>
    </cfRule>
  </conditionalFormatting>
  <conditionalFormatting sqref="A41">
    <cfRule type="cellIs" dxfId="21292" priority="866" operator="equal">
      <formula>0</formula>
    </cfRule>
  </conditionalFormatting>
  <conditionalFormatting sqref="A41">
    <cfRule type="cellIs" dxfId="21291" priority="865" stopIfTrue="1" operator="equal">
      <formula>0</formula>
    </cfRule>
  </conditionalFormatting>
  <conditionalFormatting sqref="A41">
    <cfRule type="cellIs" dxfId="21290" priority="864" stopIfTrue="1" operator="equal">
      <formula>0</formula>
    </cfRule>
  </conditionalFormatting>
  <conditionalFormatting sqref="A41">
    <cfRule type="cellIs" dxfId="21289" priority="862" stopIfTrue="1" operator="equal">
      <formula>0</formula>
    </cfRule>
  </conditionalFormatting>
  <conditionalFormatting sqref="A41">
    <cfRule type="cellIs" dxfId="21288" priority="861" stopIfTrue="1" operator="equal">
      <formula>0</formula>
    </cfRule>
  </conditionalFormatting>
  <conditionalFormatting sqref="A41">
    <cfRule type="cellIs" dxfId="21287" priority="859" stopIfTrue="1" operator="equal">
      <formula>0</formula>
    </cfRule>
  </conditionalFormatting>
  <conditionalFormatting sqref="A41">
    <cfRule type="cellIs" dxfId="21286" priority="858" stopIfTrue="1" operator="equal">
      <formula>0</formula>
    </cfRule>
  </conditionalFormatting>
  <conditionalFormatting sqref="A41">
    <cfRule type="cellIs" dxfId="21285" priority="856" stopIfTrue="1" operator="equal">
      <formula>0</formula>
    </cfRule>
  </conditionalFormatting>
  <conditionalFormatting sqref="A41">
    <cfRule type="cellIs" dxfId="21284" priority="855" stopIfTrue="1" operator="equal">
      <formula>0</formula>
    </cfRule>
  </conditionalFormatting>
  <conditionalFormatting sqref="A41">
    <cfRule type="cellIs" dxfId="21283" priority="853" stopIfTrue="1" operator="equal">
      <formula>0</formula>
    </cfRule>
  </conditionalFormatting>
  <conditionalFormatting sqref="A41">
    <cfRule type="cellIs" dxfId="21282" priority="852" stopIfTrue="1" operator="equal">
      <formula>0</formula>
    </cfRule>
  </conditionalFormatting>
  <conditionalFormatting sqref="A41">
    <cfRule type="cellIs" dxfId="21281" priority="850" operator="equal">
      <formula>0</formula>
    </cfRule>
  </conditionalFormatting>
  <conditionalFormatting sqref="A41">
    <cfRule type="cellIs" dxfId="21280" priority="849" stopIfTrue="1" operator="equal">
      <formula>0</formula>
    </cfRule>
  </conditionalFormatting>
  <conditionalFormatting sqref="A41">
    <cfRule type="cellIs" dxfId="21279" priority="848" stopIfTrue="1" operator="equal">
      <formula>0</formula>
    </cfRule>
  </conditionalFormatting>
  <conditionalFormatting sqref="A41">
    <cfRule type="cellIs" dxfId="21278" priority="846" stopIfTrue="1" operator="equal">
      <formula>0</formula>
    </cfRule>
  </conditionalFormatting>
  <conditionalFormatting sqref="A41">
    <cfRule type="cellIs" dxfId="21277" priority="845" stopIfTrue="1" operator="equal">
      <formula>0</formula>
    </cfRule>
  </conditionalFormatting>
  <conditionalFormatting sqref="A33:H35">
    <cfRule type="cellIs" dxfId="21276" priority="838" stopIfTrue="1" operator="equal">
      <formula>0</formula>
    </cfRule>
  </conditionalFormatting>
  <conditionalFormatting sqref="A41:H43">
    <cfRule type="cellIs" dxfId="21275" priority="837" stopIfTrue="1" operator="equal">
      <formula>0</formula>
    </cfRule>
  </conditionalFormatting>
  <conditionalFormatting sqref="A41:H43">
    <cfRule type="cellIs" dxfId="21274" priority="836" stopIfTrue="1" operator="equal">
      <formula>0</formula>
    </cfRule>
  </conditionalFormatting>
  <conditionalFormatting sqref="A51:H53">
    <cfRule type="cellIs" dxfId="21273" priority="835" stopIfTrue="1" operator="equal">
      <formula>0</formula>
    </cfRule>
  </conditionalFormatting>
  <conditionalFormatting sqref="A33:H35">
    <cfRule type="cellIs" dxfId="21272" priority="828" stopIfTrue="1" operator="equal">
      <formula>0</formula>
    </cfRule>
  </conditionalFormatting>
  <conditionalFormatting sqref="A41:H43">
    <cfRule type="cellIs" dxfId="21271" priority="827" stopIfTrue="1" operator="equal">
      <formula>0</formula>
    </cfRule>
  </conditionalFormatting>
  <conditionalFormatting sqref="A41:H43">
    <cfRule type="cellIs" dxfId="21270" priority="826" stopIfTrue="1" operator="equal">
      <formula>0</formula>
    </cfRule>
  </conditionalFormatting>
  <conditionalFormatting sqref="A51:H53">
    <cfRule type="cellIs" dxfId="21269" priority="825" stopIfTrue="1" operator="equal">
      <formula>0</formula>
    </cfRule>
  </conditionalFormatting>
  <conditionalFormatting sqref="A33:H35">
    <cfRule type="cellIs" dxfId="21268" priority="818" stopIfTrue="1" operator="equal">
      <formula>0</formula>
    </cfRule>
  </conditionalFormatting>
  <conditionalFormatting sqref="A41:H43">
    <cfRule type="cellIs" dxfId="21267" priority="817" stopIfTrue="1" operator="equal">
      <formula>0</formula>
    </cfRule>
  </conditionalFormatting>
  <conditionalFormatting sqref="A41:H43">
    <cfRule type="cellIs" dxfId="21266" priority="816" stopIfTrue="1" operator="equal">
      <formula>0</formula>
    </cfRule>
  </conditionalFormatting>
  <conditionalFormatting sqref="A51:H53">
    <cfRule type="cellIs" dxfId="21265" priority="815" stopIfTrue="1" operator="equal">
      <formula>0</formula>
    </cfRule>
  </conditionalFormatting>
  <conditionalFormatting sqref="A33:H35">
    <cfRule type="cellIs" dxfId="21264" priority="808" stopIfTrue="1" operator="equal">
      <formula>0</formula>
    </cfRule>
  </conditionalFormatting>
  <conditionalFormatting sqref="A41:H43">
    <cfRule type="cellIs" dxfId="21263" priority="807" stopIfTrue="1" operator="equal">
      <formula>0</formula>
    </cfRule>
  </conditionalFormatting>
  <conditionalFormatting sqref="A41:H43">
    <cfRule type="cellIs" dxfId="21262" priority="806" stopIfTrue="1" operator="equal">
      <formula>0</formula>
    </cfRule>
  </conditionalFormatting>
  <conditionalFormatting sqref="A51:H53">
    <cfRule type="cellIs" dxfId="21261" priority="805" stopIfTrue="1" operator="equal">
      <formula>0</formula>
    </cfRule>
  </conditionalFormatting>
  <conditionalFormatting sqref="A33:H35">
    <cfRule type="cellIs" dxfId="21260" priority="699" stopIfTrue="1" operator="equal">
      <formula>0</formula>
    </cfRule>
  </conditionalFormatting>
  <conditionalFormatting sqref="A41:H43">
    <cfRule type="cellIs" dxfId="21259" priority="698" stopIfTrue="1" operator="equal">
      <formula>0</formula>
    </cfRule>
  </conditionalFormatting>
  <conditionalFormatting sqref="A41:H43">
    <cfRule type="cellIs" dxfId="21258" priority="697" stopIfTrue="1" operator="equal">
      <formula>0</formula>
    </cfRule>
  </conditionalFormatting>
  <conditionalFormatting sqref="A51:H53">
    <cfRule type="cellIs" dxfId="21257" priority="696" stopIfTrue="1" operator="equal">
      <formula>0</formula>
    </cfRule>
  </conditionalFormatting>
  <conditionalFormatting sqref="A33:H35">
    <cfRule type="cellIs" dxfId="21256" priority="689" stopIfTrue="1" operator="equal">
      <formula>0</formula>
    </cfRule>
  </conditionalFormatting>
  <conditionalFormatting sqref="A41:H43">
    <cfRule type="cellIs" dxfId="21255" priority="688" stopIfTrue="1" operator="equal">
      <formula>0</formula>
    </cfRule>
  </conditionalFormatting>
  <conditionalFormatting sqref="A41:H43">
    <cfRule type="cellIs" dxfId="21254" priority="687" stopIfTrue="1" operator="equal">
      <formula>0</formula>
    </cfRule>
  </conditionalFormatting>
  <conditionalFormatting sqref="A51:H53">
    <cfRule type="cellIs" dxfId="21253" priority="686" stopIfTrue="1" operator="equal">
      <formula>0</formula>
    </cfRule>
  </conditionalFormatting>
  <conditionalFormatting sqref="A33:H35">
    <cfRule type="cellIs" dxfId="21252" priority="679" stopIfTrue="1" operator="equal">
      <formula>0</formula>
    </cfRule>
  </conditionalFormatting>
  <conditionalFormatting sqref="A41:H43">
    <cfRule type="cellIs" dxfId="21251" priority="678" stopIfTrue="1" operator="equal">
      <formula>0</formula>
    </cfRule>
  </conditionalFormatting>
  <conditionalFormatting sqref="A41:H43">
    <cfRule type="cellIs" dxfId="21250" priority="677" stopIfTrue="1" operator="equal">
      <formula>0</formula>
    </cfRule>
  </conditionalFormatting>
  <conditionalFormatting sqref="A51:H53">
    <cfRule type="cellIs" dxfId="21249" priority="676" stopIfTrue="1" operator="equal">
      <formula>0</formula>
    </cfRule>
  </conditionalFormatting>
  <conditionalFormatting sqref="A12:H12 A14:H15 A26:H26 A28:H31">
    <cfRule type="expression" dxfId="21248" priority="673" stopIfTrue="1">
      <formula>$IW13&lt;$IV$2</formula>
    </cfRule>
  </conditionalFormatting>
  <conditionalFormatting sqref="H33">
    <cfRule type="cellIs" dxfId="21247" priority="646" operator="equal">
      <formula>0</formula>
    </cfRule>
  </conditionalFormatting>
  <conditionalFormatting sqref="H33">
    <cfRule type="cellIs" dxfId="21246" priority="645" operator="equal">
      <formula>0</formula>
    </cfRule>
  </conditionalFormatting>
  <conditionalFormatting sqref="H33">
    <cfRule type="cellIs" dxfId="21245" priority="644" operator="equal">
      <formula>0</formula>
    </cfRule>
  </conditionalFormatting>
  <conditionalFormatting sqref="H33">
    <cfRule type="cellIs" dxfId="21244" priority="643" stopIfTrue="1" operator="equal">
      <formula>0</formula>
    </cfRule>
  </conditionalFormatting>
  <conditionalFormatting sqref="H33">
    <cfRule type="cellIs" dxfId="21243" priority="642" stopIfTrue="1" operator="equal">
      <formula>0</formula>
    </cfRule>
  </conditionalFormatting>
  <conditionalFormatting sqref="H33">
    <cfRule type="cellIs" dxfId="21242" priority="640" stopIfTrue="1" operator="equal">
      <formula>0</formula>
    </cfRule>
  </conditionalFormatting>
  <conditionalFormatting sqref="H33">
    <cfRule type="cellIs" dxfId="21241" priority="639" stopIfTrue="1" operator="equal">
      <formula>0</formula>
    </cfRule>
  </conditionalFormatting>
  <conditionalFormatting sqref="H33">
    <cfRule type="cellIs" dxfId="21240" priority="637" stopIfTrue="1" operator="equal">
      <formula>0</formula>
    </cfRule>
  </conditionalFormatting>
  <conditionalFormatting sqref="H33">
    <cfRule type="cellIs" dxfId="21239" priority="636" stopIfTrue="1" operator="equal">
      <formula>0</formula>
    </cfRule>
  </conditionalFormatting>
  <conditionalFormatting sqref="H33">
    <cfRule type="cellIs" dxfId="21238" priority="634" stopIfTrue="1" operator="equal">
      <formula>0</formula>
    </cfRule>
  </conditionalFormatting>
  <conditionalFormatting sqref="H33">
    <cfRule type="cellIs" dxfId="21237" priority="633" stopIfTrue="1" operator="equal">
      <formula>0</formula>
    </cfRule>
  </conditionalFormatting>
  <conditionalFormatting sqref="H33">
    <cfRule type="cellIs" dxfId="21236" priority="631" operator="equal">
      <formula>0</formula>
    </cfRule>
  </conditionalFormatting>
  <conditionalFormatting sqref="H59">
    <cfRule type="cellIs" dxfId="21235" priority="630" operator="equal">
      <formula>0</formula>
    </cfRule>
  </conditionalFormatting>
  <conditionalFormatting sqref="H59">
    <cfRule type="cellIs" dxfId="21234" priority="629" operator="equal">
      <formula>0</formula>
    </cfRule>
  </conditionalFormatting>
  <conditionalFormatting sqref="H59">
    <cfRule type="cellIs" dxfId="21233" priority="628" operator="equal">
      <formula>0</formula>
    </cfRule>
  </conditionalFormatting>
  <conditionalFormatting sqref="H59">
    <cfRule type="cellIs" dxfId="21232" priority="624" operator="equal">
      <formula>0</formula>
    </cfRule>
  </conditionalFormatting>
  <conditionalFormatting sqref="A12:H12">
    <cfRule type="expression" dxfId="21231" priority="490" stopIfTrue="1">
      <formula>$IW13&lt;$IV$2</formula>
    </cfRule>
  </conditionalFormatting>
  <conditionalFormatting sqref="A12:H12">
    <cfRule type="expression" dxfId="21230" priority="481" stopIfTrue="1">
      <formula>$IT13&lt;$IS$2</formula>
    </cfRule>
  </conditionalFormatting>
  <conditionalFormatting sqref="A12:H12">
    <cfRule type="expression" dxfId="21229" priority="479" stopIfTrue="1">
      <formula>$IT13&lt;$IS$2</formula>
    </cfRule>
  </conditionalFormatting>
  <conditionalFormatting sqref="A12:G12">
    <cfRule type="expression" dxfId="21228" priority="477" stopIfTrue="1">
      <formula>$IT13&lt;$IS$2</formula>
    </cfRule>
  </conditionalFormatting>
  <conditionalFormatting sqref="H12">
    <cfRule type="expression" dxfId="21227" priority="475" stopIfTrue="1">
      <formula>$IT13&lt;$IS$2</formula>
    </cfRule>
  </conditionalFormatting>
  <conditionalFormatting sqref="A12:G12">
    <cfRule type="expression" dxfId="21226" priority="473" stopIfTrue="1">
      <formula>$IT13&lt;$IS$2</formula>
    </cfRule>
  </conditionalFormatting>
  <conditionalFormatting sqref="A12:H12">
    <cfRule type="expression" dxfId="21225" priority="469" stopIfTrue="1">
      <formula>$IT13&lt;$IS$2</formula>
    </cfRule>
  </conditionalFormatting>
  <conditionalFormatting sqref="A12:H12">
    <cfRule type="expression" dxfId="21224" priority="467" stopIfTrue="1">
      <formula>$IT13&lt;$IS$2</formula>
    </cfRule>
  </conditionalFormatting>
  <conditionalFormatting sqref="A12:G12">
    <cfRule type="expression" dxfId="21223" priority="465" stopIfTrue="1">
      <formula>$IT13&lt;$IS$2</formula>
    </cfRule>
  </conditionalFormatting>
  <conditionalFormatting sqref="A12:G12">
    <cfRule type="expression" dxfId="21222" priority="463" stopIfTrue="1">
      <formula>$IT13&lt;$IS$2</formula>
    </cfRule>
  </conditionalFormatting>
  <conditionalFormatting sqref="H12">
    <cfRule type="expression" dxfId="21221" priority="461" stopIfTrue="1">
      <formula>$IT13&lt;$IS$2</formula>
    </cfRule>
  </conditionalFormatting>
  <conditionalFormatting sqref="H12">
    <cfRule type="expression" dxfId="21220" priority="459" stopIfTrue="1">
      <formula>$IT13&lt;$IS$2</formula>
    </cfRule>
  </conditionalFormatting>
  <conditionalFormatting sqref="A12:G12">
    <cfRule type="expression" dxfId="21219" priority="457" stopIfTrue="1">
      <formula>$IT13&lt;$IS$2</formula>
    </cfRule>
  </conditionalFormatting>
  <conditionalFormatting sqref="A12:H12">
    <cfRule type="expression" dxfId="21218" priority="454" stopIfTrue="1">
      <formula>$IT13&lt;$IS$2</formula>
    </cfRule>
  </conditionalFormatting>
  <conditionalFormatting sqref="A12:H12">
    <cfRule type="expression" dxfId="21217" priority="452" stopIfTrue="1">
      <formula>$IT13&lt;$IS$2</formula>
    </cfRule>
  </conditionalFormatting>
  <conditionalFormatting sqref="A12:H12">
    <cfRule type="expression" dxfId="21216" priority="450" stopIfTrue="1">
      <formula>$IT13&lt;$IS$2</formula>
    </cfRule>
  </conditionalFormatting>
  <conditionalFormatting sqref="A12:H12">
    <cfRule type="expression" dxfId="21215" priority="448" stopIfTrue="1">
      <formula>$IT13&lt;$IS$2</formula>
    </cfRule>
  </conditionalFormatting>
  <conditionalFormatting sqref="A12:H12">
    <cfRule type="expression" dxfId="21214" priority="446" stopIfTrue="1">
      <formula>$IT13&lt;$IS$2</formula>
    </cfRule>
  </conditionalFormatting>
  <conditionalFormatting sqref="A12:H12">
    <cfRule type="expression" dxfId="21213" priority="444" stopIfTrue="1">
      <formula>$IT13&lt;$IS$2</formula>
    </cfRule>
  </conditionalFormatting>
  <conditionalFormatting sqref="A12:H12">
    <cfRule type="expression" dxfId="21212" priority="442" stopIfTrue="1">
      <formula>$IT13&lt;$IS$2</formula>
    </cfRule>
  </conditionalFormatting>
  <conditionalFormatting sqref="A12:H12">
    <cfRule type="expression" dxfId="21211" priority="440" stopIfTrue="1">
      <formula>$IT13&lt;$IS$2</formula>
    </cfRule>
  </conditionalFormatting>
  <conditionalFormatting sqref="A12:H12">
    <cfRule type="expression" dxfId="21210" priority="438" stopIfTrue="1">
      <formula>$IW13&lt;$IV$2</formula>
    </cfRule>
  </conditionalFormatting>
  <conditionalFormatting sqref="A33:H35">
    <cfRule type="cellIs" dxfId="21209" priority="330" stopIfTrue="1" operator="equal">
      <formula>0</formula>
    </cfRule>
  </conditionalFormatting>
  <conditionalFormatting sqref="A41:H43">
    <cfRule type="cellIs" dxfId="21208" priority="329" stopIfTrue="1" operator="equal">
      <formula>0</formula>
    </cfRule>
  </conditionalFormatting>
  <conditionalFormatting sqref="A41:H43">
    <cfRule type="cellIs" dxfId="21207" priority="328" stopIfTrue="1" operator="equal">
      <formula>0</formula>
    </cfRule>
  </conditionalFormatting>
  <conditionalFormatting sqref="A51:H53">
    <cfRule type="cellIs" dxfId="21206" priority="327" stopIfTrue="1" operator="equal">
      <formula>0</formula>
    </cfRule>
  </conditionalFormatting>
  <conditionalFormatting sqref="A33:H35">
    <cfRule type="cellIs" dxfId="21205" priority="320" stopIfTrue="1" operator="equal">
      <formula>0</formula>
    </cfRule>
  </conditionalFormatting>
  <conditionalFormatting sqref="A41:H43">
    <cfRule type="cellIs" dxfId="21204" priority="319" stopIfTrue="1" operator="equal">
      <formula>0</formula>
    </cfRule>
  </conditionalFormatting>
  <conditionalFormatting sqref="A41:H43">
    <cfRule type="cellIs" dxfId="21203" priority="318" stopIfTrue="1" operator="equal">
      <formula>0</formula>
    </cfRule>
  </conditionalFormatting>
  <conditionalFormatting sqref="A51:H53">
    <cfRule type="cellIs" dxfId="21202" priority="317" stopIfTrue="1" operator="equal">
      <formula>0</formula>
    </cfRule>
  </conditionalFormatting>
  <conditionalFormatting sqref="A33:H35">
    <cfRule type="cellIs" dxfId="21201" priority="308" stopIfTrue="1" operator="equal">
      <formula>0</formula>
    </cfRule>
  </conditionalFormatting>
  <conditionalFormatting sqref="A41:H43">
    <cfRule type="cellIs" dxfId="21200" priority="307" stopIfTrue="1" operator="equal">
      <formula>0</formula>
    </cfRule>
  </conditionalFormatting>
  <conditionalFormatting sqref="A41:H43">
    <cfRule type="cellIs" dxfId="21199" priority="306" stopIfTrue="1" operator="equal">
      <formula>0</formula>
    </cfRule>
  </conditionalFormatting>
  <conditionalFormatting sqref="A51:H53">
    <cfRule type="cellIs" dxfId="21198" priority="305" stopIfTrue="1" operator="equal">
      <formula>0</formula>
    </cfRule>
  </conditionalFormatting>
  <conditionalFormatting sqref="A13:H13">
    <cfRule type="expression" dxfId="21197" priority="1112" stopIfTrue="1">
      <formula>#REF!&lt;$IS$2</formula>
    </cfRule>
  </conditionalFormatting>
  <conditionalFormatting sqref="A13:I13">
    <cfRule type="expression" dxfId="21196" priority="1296" stopIfTrue="1">
      <formula>#REF!&lt;$IV$2</formula>
    </cfRule>
  </conditionalFormatting>
  <conditionalFormatting sqref="A13">
    <cfRule type="expression" dxfId="21195" priority="302" stopIfTrue="1">
      <formula>$IT14&lt;$IS$2</formula>
    </cfRule>
  </conditionalFormatting>
  <conditionalFormatting sqref="A13">
    <cfRule type="expression" dxfId="21194" priority="301" stopIfTrue="1">
      <formula>$IT14&lt;$IS$2</formula>
    </cfRule>
  </conditionalFormatting>
  <conditionalFormatting sqref="A13">
    <cfRule type="expression" dxfId="21193" priority="300" stopIfTrue="1">
      <formula>$IT14&lt;$IS$2</formula>
    </cfRule>
  </conditionalFormatting>
  <conditionalFormatting sqref="A13">
    <cfRule type="expression" dxfId="21192" priority="299" stopIfTrue="1">
      <formula>$IT14&lt;$IS$2</formula>
    </cfRule>
  </conditionalFormatting>
  <conditionalFormatting sqref="A13">
    <cfRule type="expression" dxfId="21191" priority="298" stopIfTrue="1">
      <formula>$IT14&lt;$IS$2</formula>
    </cfRule>
  </conditionalFormatting>
  <conditionalFormatting sqref="A13">
    <cfRule type="expression" dxfId="21190" priority="297" stopIfTrue="1">
      <formula>$IT14&lt;$IS$2</formula>
    </cfRule>
  </conditionalFormatting>
  <conditionalFormatting sqref="A13">
    <cfRule type="expression" dxfId="21189" priority="296" stopIfTrue="1">
      <formula>$IT14&lt;$IS$2</formula>
    </cfRule>
  </conditionalFormatting>
  <conditionalFormatting sqref="A13">
    <cfRule type="expression" dxfId="21188" priority="295" stopIfTrue="1">
      <formula>$IT14&lt;$IS$2</formula>
    </cfRule>
  </conditionalFormatting>
  <conditionalFormatting sqref="A13">
    <cfRule type="expression" dxfId="21187" priority="294" stopIfTrue="1">
      <formula>$IT14&lt;$IS$2</formula>
    </cfRule>
  </conditionalFormatting>
  <conditionalFormatting sqref="A13">
    <cfRule type="expression" dxfId="21186" priority="293" stopIfTrue="1">
      <formula>$IT14&lt;$IS$2</formula>
    </cfRule>
  </conditionalFormatting>
  <conditionalFormatting sqref="A13">
    <cfRule type="expression" dxfId="21185" priority="292" stopIfTrue="1">
      <formula>$IT14&lt;$IS$2</formula>
    </cfRule>
  </conditionalFormatting>
  <conditionalFormatting sqref="A13">
    <cfRule type="expression" dxfId="21184" priority="291" stopIfTrue="1">
      <formula>$IT14&lt;$IS$2</formula>
    </cfRule>
  </conditionalFormatting>
  <conditionalFormatting sqref="A13">
    <cfRule type="expression" dxfId="21183" priority="290" stopIfTrue="1">
      <formula>$IT14&lt;$IS$2</formula>
    </cfRule>
  </conditionalFormatting>
  <conditionalFormatting sqref="A13">
    <cfRule type="expression" dxfId="21182" priority="289" stopIfTrue="1">
      <formula>$IT14&lt;$IS$2</formula>
    </cfRule>
  </conditionalFormatting>
  <conditionalFormatting sqref="A13">
    <cfRule type="expression" dxfId="21181" priority="288" stopIfTrue="1">
      <formula>$IT14&lt;$IS$2</formula>
    </cfRule>
  </conditionalFormatting>
  <conditionalFormatting sqref="A13">
    <cfRule type="expression" dxfId="21180" priority="287" stopIfTrue="1">
      <formula>$IT14&lt;$IS$2</formula>
    </cfRule>
  </conditionalFormatting>
  <conditionalFormatting sqref="A13">
    <cfRule type="expression" dxfId="21179" priority="286" stopIfTrue="1">
      <formula>$IT14&lt;$IS$2</formula>
    </cfRule>
  </conditionalFormatting>
  <conditionalFormatting sqref="A13">
    <cfRule type="expression" dxfId="21178" priority="285" stopIfTrue="1">
      <formula>$IT14&lt;$IS$2</formula>
    </cfRule>
  </conditionalFormatting>
  <conditionalFormatting sqref="A13">
    <cfRule type="expression" dxfId="21177" priority="284" stopIfTrue="1">
      <formula>$IT14&lt;$IS$2</formula>
    </cfRule>
  </conditionalFormatting>
  <conditionalFormatting sqref="A13">
    <cfRule type="expression" dxfId="21176" priority="283" stopIfTrue="1">
      <formula>$IT14&lt;$IS$2</formula>
    </cfRule>
  </conditionalFormatting>
  <conditionalFormatting sqref="A13">
    <cfRule type="expression" dxfId="21175" priority="282" stopIfTrue="1">
      <formula>$IT14&lt;$IS$2</formula>
    </cfRule>
  </conditionalFormatting>
  <conditionalFormatting sqref="A13">
    <cfRule type="expression" dxfId="21174" priority="281" stopIfTrue="1">
      <formula>$IW14&lt;$IV$2</formula>
    </cfRule>
  </conditionalFormatting>
  <conditionalFormatting sqref="C13:G13">
    <cfRule type="expression" dxfId="21173" priority="279" stopIfTrue="1">
      <formula>$IT14&lt;$IS$2</formula>
    </cfRule>
  </conditionalFormatting>
  <conditionalFormatting sqref="C13">
    <cfRule type="expression" dxfId="21172" priority="278" stopIfTrue="1">
      <formula>$IT14&lt;$IS$2</formula>
    </cfRule>
  </conditionalFormatting>
  <conditionalFormatting sqref="C13">
    <cfRule type="expression" dxfId="21171" priority="277" stopIfTrue="1">
      <formula>$IT14&lt;$IS$2</formula>
    </cfRule>
  </conditionalFormatting>
  <conditionalFormatting sqref="C13">
    <cfRule type="expression" dxfId="21170" priority="276" stopIfTrue="1">
      <formula>$IT14&lt;$IS$2</formula>
    </cfRule>
  </conditionalFormatting>
  <conditionalFormatting sqref="C13">
    <cfRule type="expression" dxfId="21169" priority="275" stopIfTrue="1">
      <formula>$IT14&lt;$IS$2</formula>
    </cfRule>
  </conditionalFormatting>
  <conditionalFormatting sqref="C13">
    <cfRule type="expression" dxfId="21168" priority="274" stopIfTrue="1">
      <formula>$IT14&lt;$IS$2</formula>
    </cfRule>
  </conditionalFormatting>
  <conditionalFormatting sqref="C13">
    <cfRule type="expression" dxfId="21167" priority="273" stopIfTrue="1">
      <formula>$IT14&lt;$IS$2</formula>
    </cfRule>
  </conditionalFormatting>
  <conditionalFormatting sqref="C13">
    <cfRule type="expression" dxfId="21166" priority="272" stopIfTrue="1">
      <formula>$IT14&lt;$IS$2</formula>
    </cfRule>
  </conditionalFormatting>
  <conditionalFormatting sqref="C13">
    <cfRule type="expression" dxfId="21165" priority="271" stopIfTrue="1">
      <formula>$IT14&lt;$IS$2</formula>
    </cfRule>
  </conditionalFormatting>
  <conditionalFormatting sqref="C13">
    <cfRule type="expression" dxfId="21164" priority="270" stopIfTrue="1">
      <formula>$IT14&lt;$IS$2</formula>
    </cfRule>
  </conditionalFormatting>
  <conditionalFormatting sqref="C13">
    <cfRule type="expression" dxfId="21163" priority="269" stopIfTrue="1">
      <formula>$IT14&lt;$IS$2</formula>
    </cfRule>
  </conditionalFormatting>
  <conditionalFormatting sqref="C13:G13">
    <cfRule type="expression" dxfId="21162" priority="268" stopIfTrue="1">
      <formula>$IW14&lt;$IV$2</formula>
    </cfRule>
  </conditionalFormatting>
  <conditionalFormatting sqref="A16:H16">
    <cfRule type="expression" dxfId="21161" priority="1308" stopIfTrue="1">
      <formula>#REF!&lt;$IS$2</formula>
    </cfRule>
  </conditionalFormatting>
  <conditionalFormatting sqref="C14:G14">
    <cfRule type="expression" dxfId="21160" priority="266" stopIfTrue="1">
      <formula>$IT15&lt;$IS$2</formula>
    </cfRule>
  </conditionalFormatting>
  <conditionalFormatting sqref="C14:G14">
    <cfRule type="expression" dxfId="21159" priority="265" stopIfTrue="1">
      <formula>$IW15&lt;$IV$2</formula>
    </cfRule>
  </conditionalFormatting>
  <conditionalFormatting sqref="A28">
    <cfRule type="expression" dxfId="21158" priority="262" stopIfTrue="1">
      <formula>$IT29&lt;$IS$2</formula>
    </cfRule>
  </conditionalFormatting>
  <conditionalFormatting sqref="A28">
    <cfRule type="expression" dxfId="21157" priority="260" stopIfTrue="1">
      <formula>$IT29&lt;$IS$2</formula>
    </cfRule>
  </conditionalFormatting>
  <conditionalFormatting sqref="A28">
    <cfRule type="expression" dxfId="21156" priority="258" stopIfTrue="1">
      <formula>$IT29&lt;$IS$2</formula>
    </cfRule>
  </conditionalFormatting>
  <conditionalFormatting sqref="A28">
    <cfRule type="expression" dxfId="21155" priority="256" stopIfTrue="1">
      <formula>$IT29&lt;$IS$2</formula>
    </cfRule>
  </conditionalFormatting>
  <conditionalFormatting sqref="A28">
    <cfRule type="expression" dxfId="21154" priority="252" stopIfTrue="1">
      <formula>$IT29&lt;$IS$2</formula>
    </cfRule>
  </conditionalFormatting>
  <conditionalFormatting sqref="A28">
    <cfRule type="expression" dxfId="21153" priority="250" stopIfTrue="1">
      <formula>$IT29&lt;$IS$2</formula>
    </cfRule>
  </conditionalFormatting>
  <conditionalFormatting sqref="A28">
    <cfRule type="expression" dxfId="21152" priority="249" stopIfTrue="1">
      <formula>$IT29&lt;$IS$2</formula>
    </cfRule>
  </conditionalFormatting>
  <conditionalFormatting sqref="A28">
    <cfRule type="expression" dxfId="21151" priority="247" stopIfTrue="1">
      <formula>$IT29&lt;$IS$2</formula>
    </cfRule>
  </conditionalFormatting>
  <conditionalFormatting sqref="A28">
    <cfRule type="expression" dxfId="21150" priority="245" stopIfTrue="1">
      <formula>$IT29&lt;$IS$2</formula>
    </cfRule>
  </conditionalFormatting>
  <conditionalFormatting sqref="A28">
    <cfRule type="expression" dxfId="21149" priority="242" stopIfTrue="1">
      <formula>$IT29&lt;$IS$2</formula>
    </cfRule>
  </conditionalFormatting>
  <conditionalFormatting sqref="A28">
    <cfRule type="expression" dxfId="21148" priority="240" stopIfTrue="1">
      <formula>$IT29&lt;$IS$2</formula>
    </cfRule>
  </conditionalFormatting>
  <conditionalFormatting sqref="A28">
    <cfRule type="expression" dxfId="21147" priority="238" stopIfTrue="1">
      <formula>$IT29&lt;$IS$2</formula>
    </cfRule>
  </conditionalFormatting>
  <conditionalFormatting sqref="A28">
    <cfRule type="expression" dxfId="21146" priority="236" stopIfTrue="1">
      <formula>$IT29&lt;$IS$2</formula>
    </cfRule>
  </conditionalFormatting>
  <conditionalFormatting sqref="A28">
    <cfRule type="expression" dxfId="21145" priority="234" stopIfTrue="1">
      <formula>$IT29&lt;$IS$2</formula>
    </cfRule>
  </conditionalFormatting>
  <conditionalFormatting sqref="A28">
    <cfRule type="expression" dxfId="21144" priority="232" stopIfTrue="1">
      <formula>$IT29&lt;$IS$2</formula>
    </cfRule>
  </conditionalFormatting>
  <conditionalFormatting sqref="A28">
    <cfRule type="expression" dxfId="21143" priority="230" stopIfTrue="1">
      <formula>$IT29&lt;$IS$2</formula>
    </cfRule>
  </conditionalFormatting>
  <conditionalFormatting sqref="A28">
    <cfRule type="expression" dxfId="21142" priority="228" stopIfTrue="1">
      <formula>$IT29&lt;$IS$2</formula>
    </cfRule>
  </conditionalFormatting>
  <conditionalFormatting sqref="A28">
    <cfRule type="expression" dxfId="21141" priority="226" stopIfTrue="1">
      <formula>$IT29&lt;$IS$2</formula>
    </cfRule>
  </conditionalFormatting>
  <conditionalFormatting sqref="A28">
    <cfRule type="expression" dxfId="21140" priority="224" stopIfTrue="1">
      <formula>$IT29&lt;$IS$2</formula>
    </cfRule>
  </conditionalFormatting>
  <conditionalFormatting sqref="A28">
    <cfRule type="expression" dxfId="21139" priority="222" stopIfTrue="1">
      <formula>$IT29&lt;$IS$2</formula>
    </cfRule>
  </conditionalFormatting>
  <conditionalFormatting sqref="A28">
    <cfRule type="expression" dxfId="21138" priority="220" stopIfTrue="1">
      <formula>$IW29&lt;$IV$2</formula>
    </cfRule>
  </conditionalFormatting>
  <conditionalFormatting sqref="A28">
    <cfRule type="expression" dxfId="21137" priority="218" stopIfTrue="1">
      <formula>$IT29&lt;$IS$2</formula>
    </cfRule>
  </conditionalFormatting>
  <conditionalFormatting sqref="A28">
    <cfRule type="expression" dxfId="21136" priority="216" stopIfTrue="1">
      <formula>$IT29&lt;$IS$2</formula>
    </cfRule>
  </conditionalFormatting>
  <conditionalFormatting sqref="A28">
    <cfRule type="expression" dxfId="21135" priority="214" stopIfTrue="1">
      <formula>$IT29&lt;$IS$2</formula>
    </cfRule>
  </conditionalFormatting>
  <conditionalFormatting sqref="C28:G28">
    <cfRule type="expression" dxfId="21134" priority="211" stopIfTrue="1">
      <formula>$IT29&lt;$IS$2</formula>
    </cfRule>
  </conditionalFormatting>
  <conditionalFormatting sqref="C28:G28">
    <cfRule type="expression" dxfId="21133" priority="209" stopIfTrue="1">
      <formula>$IT29&lt;$IS$2</formula>
    </cfRule>
  </conditionalFormatting>
  <conditionalFormatting sqref="C28:G28">
    <cfRule type="expression" dxfId="21132" priority="207" stopIfTrue="1">
      <formula>$IT29&lt;$IS$2</formula>
    </cfRule>
  </conditionalFormatting>
  <conditionalFormatting sqref="C28:G28">
    <cfRule type="expression" dxfId="21131" priority="205" stopIfTrue="1">
      <formula>$IT29&lt;$IS$2</formula>
    </cfRule>
  </conditionalFormatting>
  <conditionalFormatting sqref="C28:G28">
    <cfRule type="expression" dxfId="21130" priority="201" stopIfTrue="1">
      <formula>$IT29&lt;$IS$2</formula>
    </cfRule>
  </conditionalFormatting>
  <conditionalFormatting sqref="C28:G28">
    <cfRule type="expression" dxfId="21129" priority="199" stopIfTrue="1">
      <formula>$IT29&lt;$IS$2</formula>
    </cfRule>
  </conditionalFormatting>
  <conditionalFormatting sqref="C28:G28">
    <cfRule type="expression" dxfId="21128" priority="198" stopIfTrue="1">
      <formula>$IT29&lt;$IS$2</formula>
    </cfRule>
  </conditionalFormatting>
  <conditionalFormatting sqref="C28:G28">
    <cfRule type="expression" dxfId="21127" priority="196" stopIfTrue="1">
      <formula>$IT29&lt;$IS$2</formula>
    </cfRule>
  </conditionalFormatting>
  <conditionalFormatting sqref="C28:G28">
    <cfRule type="expression" dxfId="21126" priority="194" stopIfTrue="1">
      <formula>$IT29&lt;$IS$2</formula>
    </cfRule>
  </conditionalFormatting>
  <conditionalFormatting sqref="C28:G28">
    <cfRule type="expression" dxfId="21125" priority="191" stopIfTrue="1">
      <formula>$IT29&lt;$IS$2</formula>
    </cfRule>
  </conditionalFormatting>
  <conditionalFormatting sqref="C28:G28">
    <cfRule type="expression" dxfId="21124" priority="189" stopIfTrue="1">
      <formula>$IT29&lt;$IS$2</formula>
    </cfRule>
  </conditionalFormatting>
  <conditionalFormatting sqref="C28:G28">
    <cfRule type="expression" dxfId="21123" priority="187" stopIfTrue="1">
      <formula>$IT29&lt;$IS$2</formula>
    </cfRule>
  </conditionalFormatting>
  <conditionalFormatting sqref="C28:G28">
    <cfRule type="expression" dxfId="21122" priority="185" stopIfTrue="1">
      <formula>$IT29&lt;$IS$2</formula>
    </cfRule>
  </conditionalFormatting>
  <conditionalFormatting sqref="C28:G28">
    <cfRule type="expression" dxfId="21121" priority="183" stopIfTrue="1">
      <formula>$IT29&lt;$IS$2</formula>
    </cfRule>
  </conditionalFormatting>
  <conditionalFormatting sqref="C28:G28">
    <cfRule type="expression" dxfId="21120" priority="181" stopIfTrue="1">
      <formula>$IT29&lt;$IS$2</formula>
    </cfRule>
  </conditionalFormatting>
  <conditionalFormatting sqref="C28:G28">
    <cfRule type="expression" dxfId="21119" priority="179" stopIfTrue="1">
      <formula>$IT29&lt;$IS$2</formula>
    </cfRule>
  </conditionalFormatting>
  <conditionalFormatting sqref="C28:G28">
    <cfRule type="expression" dxfId="21118" priority="177" stopIfTrue="1">
      <formula>$IT29&lt;$IS$2</formula>
    </cfRule>
  </conditionalFormatting>
  <conditionalFormatting sqref="C28:G28">
    <cfRule type="expression" dxfId="21117" priority="175" stopIfTrue="1">
      <formula>$IT29&lt;$IS$2</formula>
    </cfRule>
  </conditionalFormatting>
  <conditionalFormatting sqref="C28:G28">
    <cfRule type="expression" dxfId="21116" priority="173" stopIfTrue="1">
      <formula>$IT29&lt;$IS$2</formula>
    </cfRule>
  </conditionalFormatting>
  <conditionalFormatting sqref="C28:G28">
    <cfRule type="expression" dxfId="21115" priority="171" stopIfTrue="1">
      <formula>$IT29&lt;$IS$2</formula>
    </cfRule>
  </conditionalFormatting>
  <conditionalFormatting sqref="C28:G28">
    <cfRule type="expression" dxfId="21114" priority="169" stopIfTrue="1">
      <formula>$IW29&lt;$IV$2</formula>
    </cfRule>
  </conditionalFormatting>
  <conditionalFormatting sqref="C28:G28">
    <cfRule type="expression" dxfId="21113" priority="167" stopIfTrue="1">
      <formula>$IT29&lt;$IS$2</formula>
    </cfRule>
  </conditionalFormatting>
  <conditionalFormatting sqref="C28:G28">
    <cfRule type="expression" dxfId="21112" priority="165" stopIfTrue="1">
      <formula>$IT29&lt;$IS$2</formula>
    </cfRule>
  </conditionalFormatting>
  <conditionalFormatting sqref="C28:G28">
    <cfRule type="expression" dxfId="21111" priority="163" stopIfTrue="1">
      <formula>$IT29&lt;$IS$2</formula>
    </cfRule>
  </conditionalFormatting>
  <conditionalFormatting sqref="C30:G30">
    <cfRule type="expression" dxfId="21110" priority="161" stopIfTrue="1">
      <formula>$IT31&lt;$IS$2</formula>
    </cfRule>
  </conditionalFormatting>
  <conditionalFormatting sqref="C30:G30">
    <cfRule type="expression" dxfId="21109" priority="160" stopIfTrue="1">
      <formula>$IT31&lt;$IS$2</formula>
    </cfRule>
  </conditionalFormatting>
  <conditionalFormatting sqref="C30:G30">
    <cfRule type="expression" dxfId="21108" priority="159" stopIfTrue="1">
      <formula>$IT31&lt;$IS$2</formula>
    </cfRule>
  </conditionalFormatting>
  <conditionalFormatting sqref="C30:G30">
    <cfRule type="expression" dxfId="21107" priority="158" stopIfTrue="1">
      <formula>$IT31&lt;$IS$2</formula>
    </cfRule>
  </conditionalFormatting>
  <conditionalFormatting sqref="C30:G30">
    <cfRule type="expression" dxfId="21106" priority="157" stopIfTrue="1">
      <formula>$IT31&lt;$IS$2</formula>
    </cfRule>
  </conditionalFormatting>
  <conditionalFormatting sqref="C30:G30">
    <cfRule type="expression" dxfId="21105" priority="156" stopIfTrue="1">
      <formula>$IT31&lt;$IS$2</formula>
    </cfRule>
  </conditionalFormatting>
  <conditionalFormatting sqref="C30:G30">
    <cfRule type="expression" dxfId="21104" priority="155" stopIfTrue="1">
      <formula>$IT31&lt;$IS$2</formula>
    </cfRule>
  </conditionalFormatting>
  <conditionalFormatting sqref="C30:G30">
    <cfRule type="expression" dxfId="21103" priority="154" stopIfTrue="1">
      <formula>$IT31&lt;$IS$2</formula>
    </cfRule>
  </conditionalFormatting>
  <conditionalFormatting sqref="C30:G30">
    <cfRule type="expression" dxfId="21102" priority="153" stopIfTrue="1">
      <formula>$IT31&lt;$IS$2</formula>
    </cfRule>
  </conditionalFormatting>
  <conditionalFormatting sqref="C30:G30">
    <cfRule type="expression" dxfId="21101" priority="152" stopIfTrue="1">
      <formula>$IT31&lt;$IS$2</formula>
    </cfRule>
  </conditionalFormatting>
  <conditionalFormatting sqref="C30:G30">
    <cfRule type="expression" dxfId="21100" priority="151" stopIfTrue="1">
      <formula>$IT31&lt;$IS$2</formula>
    </cfRule>
  </conditionalFormatting>
  <conditionalFormatting sqref="C30:G30">
    <cfRule type="expression" dxfId="21099" priority="150" stopIfTrue="1">
      <formula>$IT31&lt;$IS$2</formula>
    </cfRule>
  </conditionalFormatting>
  <conditionalFormatting sqref="C30:G30">
    <cfRule type="expression" dxfId="21098" priority="149" stopIfTrue="1">
      <formula>$IT31&lt;$IS$2</formula>
    </cfRule>
  </conditionalFormatting>
  <conditionalFormatting sqref="C30:G30">
    <cfRule type="expression" dxfId="21097" priority="148" stopIfTrue="1">
      <formula>$IT31&lt;$IS$2</formula>
    </cfRule>
  </conditionalFormatting>
  <conditionalFormatting sqref="C30:G30">
    <cfRule type="expression" dxfId="21096" priority="147" stopIfTrue="1">
      <formula>$IT31&lt;$IS$2</formula>
    </cfRule>
  </conditionalFormatting>
  <conditionalFormatting sqref="C30:G30">
    <cfRule type="expression" dxfId="21095" priority="146" stopIfTrue="1">
      <formula>$IT31&lt;$IS$2</formula>
    </cfRule>
  </conditionalFormatting>
  <conditionalFormatting sqref="C30:G30">
    <cfRule type="expression" dxfId="21094" priority="145" stopIfTrue="1">
      <formula>$IW31&lt;$IV$2</formula>
    </cfRule>
  </conditionalFormatting>
  <conditionalFormatting sqref="C30:G30">
    <cfRule type="expression" dxfId="21093" priority="144" stopIfTrue="1">
      <formula>$IW31&lt;$IV$2</formula>
    </cfRule>
  </conditionalFormatting>
  <conditionalFormatting sqref="C30:G30">
    <cfRule type="expression" dxfId="21092" priority="143" stopIfTrue="1">
      <formula>$IT31&lt;$IS$2</formula>
    </cfRule>
  </conditionalFormatting>
  <conditionalFormatting sqref="C30:G30">
    <cfRule type="expression" dxfId="21091" priority="142" stopIfTrue="1">
      <formula>$IT31&lt;$IS$2</formula>
    </cfRule>
  </conditionalFormatting>
  <conditionalFormatting sqref="C30:G30">
    <cfRule type="expression" dxfId="21090" priority="141" stopIfTrue="1">
      <formula>$IT31&lt;$IS$2</formula>
    </cfRule>
  </conditionalFormatting>
  <conditionalFormatting sqref="D31:G31">
    <cfRule type="expression" dxfId="21089" priority="139" stopIfTrue="1">
      <formula>$IT32&lt;$IS$2</formula>
    </cfRule>
  </conditionalFormatting>
  <conditionalFormatting sqref="D31:G31">
    <cfRule type="expression" dxfId="21088" priority="138" stopIfTrue="1">
      <formula>$IW32&lt;$IV$2</formula>
    </cfRule>
  </conditionalFormatting>
  <conditionalFormatting sqref="D31:G31">
    <cfRule type="expression" dxfId="21087" priority="135" stopIfTrue="1">
      <formula>$IT32&lt;$IS$2</formula>
    </cfRule>
  </conditionalFormatting>
  <conditionalFormatting sqref="D31:G31">
    <cfRule type="expression" dxfId="21086" priority="133" stopIfTrue="1">
      <formula>$IT32&lt;$IS$2</formula>
    </cfRule>
  </conditionalFormatting>
  <conditionalFormatting sqref="D31:G31">
    <cfRule type="expression" dxfId="21085" priority="131" stopIfTrue="1">
      <formula>$IT32&lt;$IS$2</formula>
    </cfRule>
  </conditionalFormatting>
  <conditionalFormatting sqref="D31:G31">
    <cfRule type="expression" dxfId="21084" priority="129" stopIfTrue="1">
      <formula>$IT32&lt;$IS$2</formula>
    </cfRule>
  </conditionalFormatting>
  <conditionalFormatting sqref="D31:G31">
    <cfRule type="expression" dxfId="21083" priority="125" stopIfTrue="1">
      <formula>$IT32&lt;$IS$2</formula>
    </cfRule>
  </conditionalFormatting>
  <conditionalFormatting sqref="D31:G31">
    <cfRule type="expression" dxfId="21082" priority="123" stopIfTrue="1">
      <formula>$IT32&lt;$IS$2</formula>
    </cfRule>
  </conditionalFormatting>
  <conditionalFormatting sqref="D31:G31">
    <cfRule type="expression" dxfId="21081" priority="121" stopIfTrue="1">
      <formula>$IT32&lt;$IS$2</formula>
    </cfRule>
  </conditionalFormatting>
  <conditionalFormatting sqref="D31:G31">
    <cfRule type="expression" dxfId="21080" priority="119" stopIfTrue="1">
      <formula>$IT32&lt;$IS$2</formula>
    </cfRule>
  </conditionalFormatting>
  <conditionalFormatting sqref="D31:G31">
    <cfRule type="expression" dxfId="21079" priority="116" stopIfTrue="1">
      <formula>$IT32&lt;$IS$2</formula>
    </cfRule>
  </conditionalFormatting>
  <conditionalFormatting sqref="D31:G31">
    <cfRule type="expression" dxfId="21078" priority="114" stopIfTrue="1">
      <formula>$IT32&lt;$IS$2</formula>
    </cfRule>
  </conditionalFormatting>
  <conditionalFormatting sqref="D31:G31">
    <cfRule type="expression" dxfId="21077" priority="112" stopIfTrue="1">
      <formula>$IT32&lt;$IS$2</formula>
    </cfRule>
  </conditionalFormatting>
  <conditionalFormatting sqref="D31:G31">
    <cfRule type="expression" dxfId="21076" priority="110" stopIfTrue="1">
      <formula>$IT32&lt;$IS$2</formula>
    </cfRule>
  </conditionalFormatting>
  <conditionalFormatting sqref="D31:G31">
    <cfRule type="expression" dxfId="21075" priority="108" stopIfTrue="1">
      <formula>$IT32&lt;$IS$2</formula>
    </cfRule>
  </conditionalFormatting>
  <conditionalFormatting sqref="D31">
    <cfRule type="expression" dxfId="21074" priority="104" stopIfTrue="1">
      <formula>$IT32&lt;$IS$2</formula>
    </cfRule>
  </conditionalFormatting>
  <conditionalFormatting sqref="D31">
    <cfRule type="expression" dxfId="21073" priority="102" stopIfTrue="1">
      <formula>$IT32&lt;$IS$2</formula>
    </cfRule>
  </conditionalFormatting>
  <conditionalFormatting sqref="D31">
    <cfRule type="expression" dxfId="21072" priority="100" stopIfTrue="1">
      <formula>$IT32&lt;$IS$2</formula>
    </cfRule>
  </conditionalFormatting>
  <conditionalFormatting sqref="D31">
    <cfRule type="expression" dxfId="21071" priority="98" stopIfTrue="1">
      <formula>$IT32&lt;$IS$2</formula>
    </cfRule>
  </conditionalFormatting>
  <conditionalFormatting sqref="D31">
    <cfRule type="expression" dxfId="21070" priority="95" stopIfTrue="1">
      <formula>$IT32&lt;$IS$2</formula>
    </cfRule>
  </conditionalFormatting>
  <conditionalFormatting sqref="D31">
    <cfRule type="expression" dxfId="21069" priority="93" stopIfTrue="1">
      <formula>$IT32&lt;$IS$2</formula>
    </cfRule>
  </conditionalFormatting>
  <conditionalFormatting sqref="D31">
    <cfRule type="expression" dxfId="21068" priority="91" stopIfTrue="1">
      <formula>$IT32&lt;$IS$2</formula>
    </cfRule>
  </conditionalFormatting>
  <conditionalFormatting sqref="D31:G31">
    <cfRule type="expression" dxfId="21067" priority="89" stopIfTrue="1">
      <formula>$IT32&lt;$IS$2</formula>
    </cfRule>
  </conditionalFormatting>
  <conditionalFormatting sqref="D31:G31">
    <cfRule type="expression" dxfId="21066" priority="87" stopIfTrue="1">
      <formula>$IT32&lt;$IS$2</formula>
    </cfRule>
  </conditionalFormatting>
  <conditionalFormatting sqref="D31:G31">
    <cfRule type="expression" dxfId="21065" priority="85" stopIfTrue="1">
      <formula>$IT32&lt;$IS$2</formula>
    </cfRule>
  </conditionalFormatting>
  <conditionalFormatting sqref="D31:G31">
    <cfRule type="expression" dxfId="21064" priority="83" stopIfTrue="1">
      <formula>$IW32&lt;$IV$2</formula>
    </cfRule>
  </conditionalFormatting>
  <conditionalFormatting sqref="D31:G31">
    <cfRule type="expression" dxfId="21063" priority="81" stopIfTrue="1">
      <formula>$IT32&lt;$IS$2</formula>
    </cfRule>
  </conditionalFormatting>
  <conditionalFormatting sqref="D31:G31">
    <cfRule type="expression" dxfId="21062" priority="79" stopIfTrue="1">
      <formula>$IT32&lt;$IS$2</formula>
    </cfRule>
  </conditionalFormatting>
  <conditionalFormatting sqref="D31:G31">
    <cfRule type="expression" dxfId="21061" priority="77" stopIfTrue="1">
      <formula>$IT32&lt;$IS$2</formula>
    </cfRule>
  </conditionalFormatting>
  <conditionalFormatting sqref="D31:G31">
    <cfRule type="expression" dxfId="21060" priority="74" stopIfTrue="1">
      <formula>$IT32&lt;$IS$2</formula>
    </cfRule>
  </conditionalFormatting>
  <conditionalFormatting sqref="D31:G31">
    <cfRule type="expression" dxfId="21059" priority="72" stopIfTrue="1">
      <formula>$IT32&lt;$IS$2</formula>
    </cfRule>
  </conditionalFormatting>
  <conditionalFormatting sqref="D31:G31">
    <cfRule type="expression" dxfId="21058" priority="70" stopIfTrue="1">
      <formula>$IT32&lt;$IS$2</formula>
    </cfRule>
  </conditionalFormatting>
  <conditionalFormatting sqref="D31:G31">
    <cfRule type="expression" dxfId="21057" priority="68" stopIfTrue="1">
      <formula>$IT32&lt;$IS$2</formula>
    </cfRule>
  </conditionalFormatting>
  <conditionalFormatting sqref="D31:G31">
    <cfRule type="expression" dxfId="21056" priority="64" stopIfTrue="1">
      <formula>$IT32&lt;$IS$2</formula>
    </cfRule>
  </conditionalFormatting>
  <conditionalFormatting sqref="D31:G31">
    <cfRule type="expression" dxfId="21055" priority="62" stopIfTrue="1">
      <formula>$IT32&lt;$IS$2</formula>
    </cfRule>
  </conditionalFormatting>
  <conditionalFormatting sqref="D31:G31">
    <cfRule type="expression" dxfId="21054" priority="60" stopIfTrue="1">
      <formula>$IT32&lt;$IS$2</formula>
    </cfRule>
  </conditionalFormatting>
  <conditionalFormatting sqref="D31:G31">
    <cfRule type="expression" dxfId="21053" priority="58" stopIfTrue="1">
      <formula>$IT32&lt;$IS$2</formula>
    </cfRule>
  </conditionalFormatting>
  <conditionalFormatting sqref="D31:G31">
    <cfRule type="expression" dxfId="21052" priority="56" stopIfTrue="1">
      <formula>$IT32&lt;$IS$2</formula>
    </cfRule>
  </conditionalFormatting>
  <conditionalFormatting sqref="D31:G31">
    <cfRule type="expression" dxfId="21051" priority="53" stopIfTrue="1">
      <formula>$IT32&lt;$IS$2</formula>
    </cfRule>
  </conditionalFormatting>
  <conditionalFormatting sqref="D31:G31">
    <cfRule type="expression" dxfId="21050" priority="51" stopIfTrue="1">
      <formula>$IT32&lt;$IS$2</formula>
    </cfRule>
  </conditionalFormatting>
  <conditionalFormatting sqref="D31:G31">
    <cfRule type="expression" dxfId="21049" priority="49" stopIfTrue="1">
      <formula>$IT32&lt;$IS$2</formula>
    </cfRule>
  </conditionalFormatting>
  <conditionalFormatting sqref="D31:G31">
    <cfRule type="expression" dxfId="21048" priority="47" stopIfTrue="1">
      <formula>$IT32&lt;$IS$2</formula>
    </cfRule>
  </conditionalFormatting>
  <conditionalFormatting sqref="D31:G31">
    <cfRule type="expression" dxfId="21047" priority="45" stopIfTrue="1">
      <formula>$IT32&lt;$IS$2</formula>
    </cfRule>
  </conditionalFormatting>
  <conditionalFormatting sqref="D31:G31">
    <cfRule type="expression" dxfId="21046" priority="43" stopIfTrue="1">
      <formula>$IT32&lt;$IS$2</formula>
    </cfRule>
  </conditionalFormatting>
  <conditionalFormatting sqref="D31:G31">
    <cfRule type="expression" dxfId="21045" priority="41" stopIfTrue="1">
      <formula>$IT32&lt;$IS$2</formula>
    </cfRule>
  </conditionalFormatting>
  <conditionalFormatting sqref="D31">
    <cfRule type="expression" dxfId="21044" priority="38" stopIfTrue="1">
      <formula>$IT32&lt;$IS$2</formula>
    </cfRule>
  </conditionalFormatting>
  <conditionalFormatting sqref="D31">
    <cfRule type="expression" dxfId="21043" priority="36" stopIfTrue="1">
      <formula>$IT32&lt;$IS$2</formula>
    </cfRule>
  </conditionalFormatting>
  <conditionalFormatting sqref="D31">
    <cfRule type="expression" dxfId="21042" priority="34" stopIfTrue="1">
      <formula>$IT32&lt;$IS$2</formula>
    </cfRule>
  </conditionalFormatting>
  <conditionalFormatting sqref="D31">
    <cfRule type="expression" dxfId="21041" priority="32" stopIfTrue="1">
      <formula>$IT32&lt;$IS$2</formula>
    </cfRule>
  </conditionalFormatting>
  <conditionalFormatting sqref="D31">
    <cfRule type="expression" dxfId="21040" priority="30" stopIfTrue="1">
      <formula>$IT32&lt;$IS$2</formula>
    </cfRule>
  </conditionalFormatting>
  <conditionalFormatting sqref="D31">
    <cfRule type="expression" dxfId="21039" priority="27" stopIfTrue="1">
      <formula>$IT32&lt;$IS$2</formula>
    </cfRule>
  </conditionalFormatting>
  <conditionalFormatting sqref="D31">
    <cfRule type="expression" dxfId="21038" priority="25" stopIfTrue="1">
      <formula>$IT32&lt;$IS$2</formula>
    </cfRule>
  </conditionalFormatting>
  <conditionalFormatting sqref="D31">
    <cfRule type="expression" dxfId="21037" priority="23" stopIfTrue="1">
      <formula>$IT32&lt;$IS$2</formula>
    </cfRule>
  </conditionalFormatting>
  <conditionalFormatting sqref="D31">
    <cfRule type="expression" dxfId="21036" priority="21" stopIfTrue="1">
      <formula>$IT32&lt;$IS$2</formula>
    </cfRule>
  </conditionalFormatting>
  <conditionalFormatting sqref="D31">
    <cfRule type="expression" dxfId="21035" priority="19" stopIfTrue="1">
      <formula>$IT32&lt;$IS$2</formula>
    </cfRule>
  </conditionalFormatting>
  <conditionalFormatting sqref="D31">
    <cfRule type="expression" dxfId="21034" priority="17" stopIfTrue="1">
      <formula>$IT32&lt;$IS$2</formula>
    </cfRule>
  </conditionalFormatting>
  <conditionalFormatting sqref="D31">
    <cfRule type="expression" dxfId="21033" priority="15" stopIfTrue="1">
      <formula>$IT32&lt;$IS$2</formula>
    </cfRule>
  </conditionalFormatting>
  <conditionalFormatting sqref="D31:G31">
    <cfRule type="expression" dxfId="21032" priority="13" stopIfTrue="1">
      <formula>$IT32&lt;$IS$2</formula>
    </cfRule>
  </conditionalFormatting>
  <conditionalFormatting sqref="D31:G31">
    <cfRule type="expression" dxfId="21031" priority="11" stopIfTrue="1">
      <formula>$IT32&lt;$IS$2</formula>
    </cfRule>
  </conditionalFormatting>
  <conditionalFormatting sqref="D31:G31">
    <cfRule type="expression" dxfId="21030" priority="9" stopIfTrue="1">
      <formula>$IT32&lt;$IS$2</formula>
    </cfRule>
  </conditionalFormatting>
  <conditionalFormatting sqref="D31:G31">
    <cfRule type="expression" dxfId="21029" priority="7" stopIfTrue="1">
      <formula>$IT32&lt;$IS$2</formula>
    </cfRule>
  </conditionalFormatting>
  <conditionalFormatting sqref="D31:G31">
    <cfRule type="expression" dxfId="21028" priority="5" stopIfTrue="1">
      <formula>$IT32&lt;$IS$2</formula>
    </cfRule>
  </conditionalFormatting>
  <conditionalFormatting sqref="D31:G31">
    <cfRule type="expression" dxfId="21027" priority="3" stopIfTrue="1">
      <formula>$IT32&lt;$IS$2</formula>
    </cfRule>
  </conditionalFormatting>
  <conditionalFormatting sqref="D31:G31">
    <cfRule type="expression" dxfId="21026" priority="1" stopIfTrue="1">
      <formula>$IT32&lt;$IS$2</formula>
    </cfRule>
  </conditionalFormatting>
  <conditionalFormatting sqref="A32:H32">
    <cfRule type="expression" dxfId="21025" priority="1324" stopIfTrue="1">
      <formula>#REF!&lt;$IS$2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FF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I37" sqref="I37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4" width="7.7109375" style="3" customWidth="1"/>
    <col min="5" max="5" width="8.85546875" style="3" customWidth="1"/>
    <col min="6" max="6" width="8.7109375" style="3" customWidth="1"/>
    <col min="7" max="7" width="10.5703125" style="3" bestFit="1" customWidth="1"/>
    <col min="8" max="8" width="15.140625" style="3" hidden="1" customWidth="1"/>
    <col min="9" max="9" width="15.140625" style="3" customWidth="1"/>
    <col min="10" max="10" width="0.140625" style="3" customWidth="1"/>
    <col min="11" max="11" width="9.28515625" style="3" hidden="1" customWidth="1"/>
    <col min="12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147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146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75</v>
      </c>
      <c r="B6" s="159"/>
      <c r="C6" s="40"/>
      <c r="D6" s="43" t="str">
        <f>х!A12</f>
        <v>12.01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88" t="s">
        <v>70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Q11" s="1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hidden="1" customHeight="1" x14ac:dyDescent="0.25">
      <c r="A13" s="103">
        <v>0</v>
      </c>
      <c r="B13" s="104">
        <v>0</v>
      </c>
      <c r="C13" s="105">
        <v>0</v>
      </c>
      <c r="D13" s="106">
        <v>0</v>
      </c>
      <c r="E13" s="106">
        <v>0</v>
      </c>
      <c r="F13" s="106">
        <v>0</v>
      </c>
      <c r="G13" s="106">
        <v>0</v>
      </c>
      <c r="H13" s="107">
        <v>0</v>
      </c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119"/>
      <c r="IA13" s="12"/>
      <c r="IB13" s="6">
        <f>[1]основа!AM9</f>
        <v>42551</v>
      </c>
    </row>
    <row r="14" spans="1:236" ht="15" customHeight="1" x14ac:dyDescent="0.25">
      <c r="A14" s="103" t="s">
        <v>292</v>
      </c>
      <c r="B14" s="104">
        <v>80</v>
      </c>
      <c r="C14" s="105" t="s">
        <v>294</v>
      </c>
      <c r="D14" s="106">
        <v>11.49</v>
      </c>
      <c r="E14" s="106">
        <v>16.71</v>
      </c>
      <c r="F14" s="106">
        <v>15.96</v>
      </c>
      <c r="G14" s="106">
        <v>261.33999999999997</v>
      </c>
      <c r="H14" s="107">
        <v>12.213799999999999</v>
      </c>
      <c r="I14" s="150">
        <v>22</v>
      </c>
      <c r="J14" s="11"/>
      <c r="K14" s="37" t="str">
        <f t="shared" si="2"/>
        <v>Горячий бутерброд с колбасой и сыром</v>
      </c>
      <c r="M14" s="24">
        <f t="shared" si="3"/>
        <v>11.49</v>
      </c>
      <c r="N14" s="24">
        <f t="shared" si="0"/>
        <v>16.71</v>
      </c>
      <c r="O14" s="24">
        <f t="shared" si="0"/>
        <v>15.96</v>
      </c>
      <c r="P14" s="24">
        <f t="shared" si="0"/>
        <v>261.33999999999997</v>
      </c>
      <c r="Q14" s="119"/>
      <c r="IA14" s="12"/>
      <c r="IB14" s="6">
        <f>[1]основа!AM10</f>
        <v>42551</v>
      </c>
    </row>
    <row r="15" spans="1:236" ht="17.25" customHeight="1" x14ac:dyDescent="0.25">
      <c r="A15" s="103" t="s">
        <v>254</v>
      </c>
      <c r="B15" s="104" t="s">
        <v>197</v>
      </c>
      <c r="C15" s="105" t="s">
        <v>357</v>
      </c>
      <c r="D15" s="106">
        <v>1.4</v>
      </c>
      <c r="E15" s="106">
        <v>1.4</v>
      </c>
      <c r="F15" s="106">
        <v>11.2</v>
      </c>
      <c r="G15" s="106">
        <v>61</v>
      </c>
      <c r="H15" s="107">
        <v>3.3620000000000001</v>
      </c>
      <c r="I15" s="150">
        <v>5</v>
      </c>
      <c r="J15" s="11"/>
      <c r="K15" s="37" t="str">
        <f t="shared" si="2"/>
        <v>Чай с сахаром и молоком</v>
      </c>
      <c r="M15" s="24">
        <f t="shared" si="3"/>
        <v>1.4</v>
      </c>
      <c r="N15" s="24">
        <f t="shared" si="0"/>
        <v>1.4</v>
      </c>
      <c r="O15" s="24">
        <f t="shared" si="0"/>
        <v>11.2</v>
      </c>
      <c r="P15" s="24">
        <f t="shared" si="0"/>
        <v>61</v>
      </c>
      <c r="Q15" s="119"/>
      <c r="IA15" s="12"/>
      <c r="IB15" s="6">
        <f>[1]основа!AM11</f>
        <v>42551</v>
      </c>
    </row>
    <row r="16" spans="1:236" ht="0.75" customHeight="1" x14ac:dyDescent="0.25">
      <c r="A16" s="103" t="s">
        <v>74</v>
      </c>
      <c r="B16" s="104" t="s">
        <v>226</v>
      </c>
      <c r="C16" s="105">
        <v>0</v>
      </c>
      <c r="D16" s="106">
        <v>2</v>
      </c>
      <c r="E16" s="106">
        <v>0.75</v>
      </c>
      <c r="F16" s="106">
        <v>13</v>
      </c>
      <c r="G16" s="106">
        <v>67.5</v>
      </c>
      <c r="H16" s="107">
        <v>1.1000000000000001</v>
      </c>
      <c r="I16" s="150">
        <v>1.5</v>
      </c>
      <c r="J16" s="11"/>
      <c r="K16" s="37" t="str">
        <f t="shared" si="2"/>
        <v>Хлеб пшеничный</v>
      </c>
      <c r="M16" s="24">
        <f t="shared" si="3"/>
        <v>2</v>
      </c>
      <c r="N16" s="24">
        <f t="shared" si="0"/>
        <v>0.75</v>
      </c>
      <c r="O16" s="24">
        <f t="shared" si="0"/>
        <v>13</v>
      </c>
      <c r="P16" s="24">
        <f t="shared" si="0"/>
        <v>67.5</v>
      </c>
      <c r="Q16" s="119"/>
      <c r="IA16" s="12"/>
      <c r="IB16" s="6">
        <f>[1]основа!AM12</f>
        <v>42551</v>
      </c>
    </row>
    <row r="17" spans="1:236" ht="15" hidden="1" customHeight="1" x14ac:dyDescent="0.25">
      <c r="A17" s="103">
        <v>0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R17" s="39"/>
      <c r="IA17" s="12"/>
      <c r="IB17" s="6">
        <f>[1]основа!AM13</f>
        <v>42551</v>
      </c>
    </row>
    <row r="18" spans="1:236" ht="15" hidden="1" customHeight="1" x14ac:dyDescent="0.25">
      <c r="A18" s="103">
        <v>0</v>
      </c>
      <c r="B18" s="104">
        <v>0</v>
      </c>
      <c r="C18" s="105">
        <v>0</v>
      </c>
      <c r="D18" s="106">
        <v>0</v>
      </c>
      <c r="E18" s="106">
        <v>0</v>
      </c>
      <c r="F18" s="106">
        <v>0</v>
      </c>
      <c r="G18" s="106">
        <v>0</v>
      </c>
      <c r="H18" s="107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9.5" customHeight="1" x14ac:dyDescent="0.2">
      <c r="A19" s="108" t="s">
        <v>11</v>
      </c>
      <c r="B19" s="109"/>
      <c r="C19" s="110"/>
      <c r="D19" s="111">
        <v>12.89</v>
      </c>
      <c r="E19" s="111">
        <v>18.11</v>
      </c>
      <c r="F19" s="111">
        <v>27.16</v>
      </c>
      <c r="G19" s="111">
        <v>322.33999999999997</v>
      </c>
      <c r="H19" s="112">
        <v>16.675799999999999</v>
      </c>
      <c r="I19" s="151">
        <v>27</v>
      </c>
      <c r="J19" s="11"/>
      <c r="K19" s="38">
        <f>х!E12</f>
        <v>1</v>
      </c>
      <c r="M19" s="28">
        <f>SUM(M12:M18)</f>
        <v>14.89</v>
      </c>
      <c r="N19" s="28">
        <f t="shared" ref="N19:P19" si="4">SUM(N12:N18)</f>
        <v>18.86</v>
      </c>
      <c r="O19" s="28">
        <f t="shared" si="4"/>
        <v>40.159999999999997</v>
      </c>
      <c r="P19" s="28">
        <f t="shared" si="4"/>
        <v>389.84</v>
      </c>
      <c r="IA19" s="12"/>
      <c r="IB19" s="6">
        <f>[1]основа!AM15</f>
        <v>42551</v>
      </c>
    </row>
    <row r="20" spans="1:236" ht="15" customHeight="1" x14ac:dyDescent="0.2">
      <c r="A20" s="108"/>
      <c r="B20" s="109"/>
      <c r="C20" s="110"/>
      <c r="D20" s="111"/>
      <c r="E20" s="111"/>
      <c r="F20" s="111"/>
      <c r="G20" s="111"/>
      <c r="H20" s="112"/>
      <c r="I20" s="151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08" t="s">
        <v>12</v>
      </c>
      <c r="B21" s="109"/>
      <c r="C21" s="110"/>
      <c r="D21" s="111"/>
      <c r="E21" s="111"/>
      <c r="F21" s="111"/>
      <c r="G21" s="111"/>
      <c r="H21" s="112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5">
      <c r="A24" s="103">
        <v>0</v>
      </c>
      <c r="B24" s="104">
        <v>0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  <c r="H24" s="107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08" t="s">
        <v>13</v>
      </c>
      <c r="B25" s="109"/>
      <c r="C25" s="110"/>
      <c r="D25" s="111">
        <v>0</v>
      </c>
      <c r="E25" s="111">
        <v>0</v>
      </c>
      <c r="F25" s="111">
        <v>0</v>
      </c>
      <c r="G25" s="111">
        <v>0</v>
      </c>
      <c r="H25" s="112"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hidden="1" customHeight="1" x14ac:dyDescent="0.2">
      <c r="A26" s="108"/>
      <c r="B26" s="109"/>
      <c r="C26" s="110"/>
      <c r="D26" s="111"/>
      <c r="E26" s="111"/>
      <c r="F26" s="111"/>
      <c r="G26" s="111"/>
      <c r="H26" s="112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08" t="s">
        <v>14</v>
      </c>
      <c r="B27" s="109"/>
      <c r="C27" s="110"/>
      <c r="D27" s="113"/>
      <c r="E27" s="113"/>
      <c r="F27" s="113"/>
      <c r="G27" s="113"/>
      <c r="H27" s="114"/>
      <c r="I27" s="152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hidden="1" customHeight="1" x14ac:dyDescent="0.25">
      <c r="A28" s="103">
        <v>0</v>
      </c>
      <c r="B28" s="104">
        <v>0</v>
      </c>
      <c r="C28" s="105">
        <v>0</v>
      </c>
      <c r="D28" s="106">
        <v>0</v>
      </c>
      <c r="E28" s="106">
        <v>0</v>
      </c>
      <c r="F28" s="106">
        <v>0</v>
      </c>
      <c r="G28" s="106">
        <v>0</v>
      </c>
      <c r="H28" s="107">
        <v>0</v>
      </c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hidden="1" customHeight="1" x14ac:dyDescent="0.25">
      <c r="A29" s="103">
        <v>0</v>
      </c>
      <c r="B29" s="104">
        <v>0</v>
      </c>
      <c r="C29" s="105">
        <v>0</v>
      </c>
      <c r="D29" s="106">
        <v>0</v>
      </c>
      <c r="E29" s="106">
        <v>0</v>
      </c>
      <c r="F29" s="106">
        <v>0</v>
      </c>
      <c r="G29" s="106">
        <v>0</v>
      </c>
      <c r="H29" s="107">
        <v>0</v>
      </c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5">
      <c r="A30" s="103" t="s">
        <v>372</v>
      </c>
      <c r="B30" s="104">
        <v>250</v>
      </c>
      <c r="C30" s="105" t="s">
        <v>373</v>
      </c>
      <c r="D30" s="106">
        <v>26.7</v>
      </c>
      <c r="E30" s="106">
        <v>147</v>
      </c>
      <c r="F30" s="106">
        <v>32.4</v>
      </c>
      <c r="G30" s="106">
        <v>375</v>
      </c>
      <c r="H30" s="107">
        <v>16.350114893617018</v>
      </c>
      <c r="I30" s="150">
        <v>46</v>
      </c>
      <c r="J30" s="11"/>
      <c r="K30" s="37" t="str">
        <f t="shared" si="2"/>
        <v>Жаркое из птицы по-домашнему</v>
      </c>
      <c r="M30" s="24">
        <f t="shared" si="11"/>
        <v>26.7</v>
      </c>
      <c r="N30" s="24">
        <f t="shared" si="9"/>
        <v>147</v>
      </c>
      <c r="O30" s="24">
        <f t="shared" si="9"/>
        <v>32.4</v>
      </c>
      <c r="P30" s="24">
        <f t="shared" si="9"/>
        <v>375</v>
      </c>
      <c r="IA30" s="12"/>
      <c r="IB30" s="6">
        <f>[1]основа!AM26</f>
        <v>42551</v>
      </c>
    </row>
    <row r="31" spans="1:236" ht="0.75" customHeight="1" x14ac:dyDescent="0.25">
      <c r="A31" s="103" t="s">
        <v>231</v>
      </c>
      <c r="B31" s="104" t="s">
        <v>197</v>
      </c>
      <c r="C31" s="105" t="s">
        <v>189</v>
      </c>
      <c r="D31" s="106">
        <v>4.2</v>
      </c>
      <c r="E31" s="106">
        <v>9</v>
      </c>
      <c r="F31" s="106">
        <v>29.2</v>
      </c>
      <c r="G31" s="106">
        <v>218</v>
      </c>
      <c r="H31" s="107">
        <v>6.8591404255319155</v>
      </c>
      <c r="I31" s="150">
        <v>12</v>
      </c>
      <c r="J31" s="11"/>
      <c r="K31" s="37" t="str">
        <f t="shared" si="2"/>
        <v>Пюре картофельное</v>
      </c>
      <c r="M31" s="24">
        <f t="shared" si="11"/>
        <v>4.2</v>
      </c>
      <c r="N31" s="24">
        <f t="shared" si="9"/>
        <v>9</v>
      </c>
      <c r="O31" s="24">
        <f t="shared" si="9"/>
        <v>29.2</v>
      </c>
      <c r="P31" s="24">
        <f t="shared" si="9"/>
        <v>218</v>
      </c>
      <c r="IA31" s="12"/>
      <c r="IB31" s="6">
        <f>[1]основа!AM27</f>
        <v>42551</v>
      </c>
    </row>
    <row r="32" spans="1:236" ht="15" customHeight="1" x14ac:dyDescent="0.25">
      <c r="A32" s="103" t="s">
        <v>348</v>
      </c>
      <c r="B32" s="104">
        <v>200</v>
      </c>
      <c r="C32" s="105" t="s">
        <v>258</v>
      </c>
      <c r="D32" s="106">
        <v>0.1</v>
      </c>
      <c r="E32" s="106">
        <v>0</v>
      </c>
      <c r="F32" s="106">
        <v>9.1</v>
      </c>
      <c r="G32" s="106">
        <v>35</v>
      </c>
      <c r="H32" s="107">
        <v>4.3600000000000003</v>
      </c>
      <c r="I32" s="150">
        <v>3.5</v>
      </c>
      <c r="J32" s="11"/>
      <c r="K32" s="37" t="str">
        <f t="shared" si="2"/>
        <v xml:space="preserve">Чай с сахаром </v>
      </c>
      <c r="M32" s="24">
        <f t="shared" si="11"/>
        <v>0.1</v>
      </c>
      <c r="N32" s="24">
        <f t="shared" si="9"/>
        <v>0</v>
      </c>
      <c r="O32" s="24">
        <f t="shared" si="9"/>
        <v>9.1</v>
      </c>
      <c r="P32" s="24">
        <f t="shared" si="9"/>
        <v>35</v>
      </c>
      <c r="IA32" s="12"/>
      <c r="IB32" s="6">
        <f>[1]основа!AM28</f>
        <v>42551</v>
      </c>
    </row>
    <row r="33" spans="1:236" ht="15" customHeight="1" x14ac:dyDescent="0.25">
      <c r="A33" s="103" t="s">
        <v>74</v>
      </c>
      <c r="B33" s="104" t="s">
        <v>198</v>
      </c>
      <c r="C33" s="105">
        <v>0</v>
      </c>
      <c r="D33" s="106">
        <v>3.5</v>
      </c>
      <c r="E33" s="106">
        <v>1.5</v>
      </c>
      <c r="F33" s="106">
        <v>24.9</v>
      </c>
      <c r="G33" s="106">
        <v>131</v>
      </c>
      <c r="H33" s="107">
        <v>2.2000000000000002</v>
      </c>
      <c r="I33" s="150">
        <v>3</v>
      </c>
      <c r="J33" s="11"/>
      <c r="K33" s="37" t="str">
        <f t="shared" si="2"/>
        <v>Хлеб пшеничный</v>
      </c>
      <c r="M33" s="24">
        <f t="shared" si="11"/>
        <v>3.5</v>
      </c>
      <c r="N33" s="24">
        <f t="shared" si="9"/>
        <v>1.5</v>
      </c>
      <c r="O33" s="24">
        <f t="shared" si="9"/>
        <v>24.9</v>
      </c>
      <c r="P33" s="24">
        <f t="shared" si="9"/>
        <v>131</v>
      </c>
      <c r="IA33" s="12"/>
      <c r="IB33" s="6">
        <f>[1]основа!AM29</f>
        <v>42551</v>
      </c>
    </row>
    <row r="34" spans="1:236" ht="15" hidden="1" customHeight="1" x14ac:dyDescent="0.25">
      <c r="A34" s="103">
        <v>0</v>
      </c>
      <c r="B34" s="104">
        <v>0</v>
      </c>
      <c r="C34" s="105">
        <v>0</v>
      </c>
      <c r="D34" s="106">
        <v>0</v>
      </c>
      <c r="E34" s="106">
        <v>0</v>
      </c>
      <c r="F34" s="106">
        <v>0</v>
      </c>
      <c r="G34" s="106">
        <v>0</v>
      </c>
      <c r="H34" s="107">
        <v>0</v>
      </c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hidden="1" customHeight="1" x14ac:dyDescent="0.25">
      <c r="A35" s="103">
        <v>0</v>
      </c>
      <c r="B35" s="104">
        <v>0</v>
      </c>
      <c r="C35" s="105">
        <v>0</v>
      </c>
      <c r="D35" s="106">
        <v>0</v>
      </c>
      <c r="E35" s="106">
        <v>0</v>
      </c>
      <c r="F35" s="106">
        <v>0</v>
      </c>
      <c r="G35" s="106">
        <v>0</v>
      </c>
      <c r="H35" s="107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8" customHeight="1" x14ac:dyDescent="0.2">
      <c r="A36" s="108" t="s">
        <v>15</v>
      </c>
      <c r="B36" s="109"/>
      <c r="C36" s="110"/>
      <c r="D36" s="111">
        <v>30.3</v>
      </c>
      <c r="E36" s="111">
        <v>148.5</v>
      </c>
      <c r="F36" s="111">
        <v>66.400000000000006</v>
      </c>
      <c r="G36" s="111">
        <v>541</v>
      </c>
      <c r="H36" s="112">
        <v>29.769255319148932</v>
      </c>
      <c r="I36" s="155">
        <v>52.5</v>
      </c>
      <c r="J36" s="11"/>
      <c r="K36" s="38">
        <f>х!E29</f>
        <v>1</v>
      </c>
      <c r="M36" s="28">
        <f>SUM(M28:M35)</f>
        <v>34.5</v>
      </c>
      <c r="N36" s="28">
        <f t="shared" ref="N36:P36" si="12">SUM(N28:N35)</f>
        <v>157.5</v>
      </c>
      <c r="O36" s="28">
        <f t="shared" si="12"/>
        <v>95.6</v>
      </c>
      <c r="P36" s="28">
        <f t="shared" si="12"/>
        <v>759</v>
      </c>
      <c r="IA36" s="12"/>
      <c r="IB36" s="6">
        <f>[1]основа!AM32</f>
        <v>42551</v>
      </c>
    </row>
    <row r="37" spans="1:236" ht="15" customHeight="1" x14ac:dyDescent="0.2">
      <c r="A37" s="108"/>
      <c r="B37" s="109"/>
      <c r="C37" s="110"/>
      <c r="D37" s="111"/>
      <c r="E37" s="111"/>
      <c r="F37" s="111"/>
      <c r="G37" s="111"/>
      <c r="H37" s="112"/>
      <c r="I37" s="155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hidden="1" customHeight="1" x14ac:dyDescent="0.2">
      <c r="A38" s="108" t="s">
        <v>16</v>
      </c>
      <c r="B38" s="109"/>
      <c r="C38" s="110"/>
      <c r="D38" s="113"/>
      <c r="E38" s="113"/>
      <c r="F38" s="113"/>
      <c r="G38" s="113"/>
      <c r="H38" s="114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hidden="1" customHeight="1" x14ac:dyDescent="0.25">
      <c r="A42" s="103">
        <v>0</v>
      </c>
      <c r="B42" s="104">
        <v>0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07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5">
      <c r="A43" s="103">
        <v>0</v>
      </c>
      <c r="B43" s="104">
        <v>0</v>
      </c>
      <c r="C43" s="105">
        <v>0</v>
      </c>
      <c r="D43" s="106">
        <v>0</v>
      </c>
      <c r="E43" s="106">
        <v>0</v>
      </c>
      <c r="F43" s="106">
        <v>0</v>
      </c>
      <c r="G43" s="106">
        <v>0</v>
      </c>
      <c r="H43" s="107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hidden="1" customHeight="1" x14ac:dyDescent="0.2">
      <c r="A44" s="108" t="s">
        <v>17</v>
      </c>
      <c r="B44" s="109"/>
      <c r="C44" s="110"/>
      <c r="D44" s="111">
        <v>0</v>
      </c>
      <c r="E44" s="111">
        <v>0</v>
      </c>
      <c r="F44" s="111">
        <v>0</v>
      </c>
      <c r="G44" s="111">
        <v>0</v>
      </c>
      <c r="H44" s="112"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hidden="1" customHeight="1" x14ac:dyDescent="0.2">
      <c r="A45" s="108"/>
      <c r="B45" s="109"/>
      <c r="C45" s="110"/>
      <c r="D45" s="111"/>
      <c r="E45" s="111"/>
      <c r="F45" s="111"/>
      <c r="G45" s="111"/>
      <c r="H45" s="112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hidden="1" customHeight="1" x14ac:dyDescent="0.2">
      <c r="A46" s="108" t="s">
        <v>18</v>
      </c>
      <c r="B46" s="109"/>
      <c r="C46" s="110"/>
      <c r="D46" s="113"/>
      <c r="E46" s="113"/>
      <c r="F46" s="113"/>
      <c r="G46" s="113"/>
      <c r="H46" s="114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hidden="1" customHeight="1" x14ac:dyDescent="0.25">
      <c r="A52" s="103">
        <v>0</v>
      </c>
      <c r="B52" s="104">
        <v>0</v>
      </c>
      <c r="C52" s="105">
        <v>0</v>
      </c>
      <c r="D52" s="106">
        <v>0</v>
      </c>
      <c r="E52" s="106">
        <v>0</v>
      </c>
      <c r="F52" s="106">
        <v>0</v>
      </c>
      <c r="G52" s="106">
        <v>0</v>
      </c>
      <c r="H52" s="107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5">
      <c r="A53" s="103">
        <v>0</v>
      </c>
      <c r="B53" s="104">
        <v>0</v>
      </c>
      <c r="C53" s="105">
        <v>0</v>
      </c>
      <c r="D53" s="106">
        <v>0</v>
      </c>
      <c r="E53" s="106">
        <v>0</v>
      </c>
      <c r="F53" s="106">
        <v>0</v>
      </c>
      <c r="G53" s="106">
        <v>0</v>
      </c>
      <c r="H53" s="107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hidden="1" customHeight="1" x14ac:dyDescent="0.2">
      <c r="A54" s="108" t="s">
        <v>19</v>
      </c>
      <c r="B54" s="109"/>
      <c r="C54" s="110"/>
      <c r="D54" s="111">
        <v>0</v>
      </c>
      <c r="E54" s="111">
        <v>0</v>
      </c>
      <c r="F54" s="111">
        <v>0</v>
      </c>
      <c r="G54" s="111">
        <v>0</v>
      </c>
      <c r="H54" s="112">
        <v>0</v>
      </c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hidden="1" customHeight="1" x14ac:dyDescent="0.2">
      <c r="A55" s="108"/>
      <c r="B55" s="109"/>
      <c r="C55" s="110"/>
      <c r="D55" s="113"/>
      <c r="E55" s="111"/>
      <c r="F55" s="113"/>
      <c r="G55" s="113"/>
      <c r="H55" s="114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hidden="1" customHeight="1" x14ac:dyDescent="0.2">
      <c r="A56" s="108" t="s">
        <v>20</v>
      </c>
      <c r="B56" s="109"/>
      <c r="C56" s="110"/>
      <c r="D56" s="113"/>
      <c r="E56" s="113"/>
      <c r="F56" s="113"/>
      <c r="G56" s="113"/>
      <c r="H56" s="114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>
        <v>0</v>
      </c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hidden="1" customHeight="1" x14ac:dyDescent="0.25">
      <c r="A58" s="103">
        <v>0</v>
      </c>
      <c r="B58" s="104">
        <v>0</v>
      </c>
      <c r="C58" s="105">
        <v>0</v>
      </c>
      <c r="D58" s="106">
        <v>0</v>
      </c>
      <c r="E58" s="106">
        <v>0</v>
      </c>
      <c r="F58" s="106">
        <v>0</v>
      </c>
      <c r="G58" s="106">
        <v>0</v>
      </c>
      <c r="H58" s="107">
        <v>0</v>
      </c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hidden="1" customHeight="1" x14ac:dyDescent="0.25">
      <c r="A59" s="103">
        <v>0</v>
      </c>
      <c r="B59" s="104">
        <v>0</v>
      </c>
      <c r="C59" s="105">
        <v>0</v>
      </c>
      <c r="D59" s="106">
        <v>0</v>
      </c>
      <c r="E59" s="106">
        <v>0</v>
      </c>
      <c r="F59" s="106">
        <v>0</v>
      </c>
      <c r="G59" s="106">
        <v>0</v>
      </c>
      <c r="H59" s="107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hidden="1" customHeight="1" x14ac:dyDescent="0.2">
      <c r="A60" s="108" t="s">
        <v>21</v>
      </c>
      <c r="B60" s="109"/>
      <c r="C60" s="110"/>
      <c r="D60" s="111">
        <v>0</v>
      </c>
      <c r="E60" s="111">
        <v>0</v>
      </c>
      <c r="F60" s="111">
        <v>0</v>
      </c>
      <c r="G60" s="111">
        <v>0</v>
      </c>
      <c r="H60" s="115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hidden="1" customHeight="1" x14ac:dyDescent="0.2">
      <c r="A61" s="108"/>
      <c r="B61" s="109"/>
      <c r="C61" s="110"/>
      <c r="D61" s="116"/>
      <c r="E61" s="116"/>
      <c r="F61" s="116"/>
      <c r="G61" s="116"/>
      <c r="H61" s="117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8" customHeight="1" x14ac:dyDescent="0.2">
      <c r="A62" s="108" t="s">
        <v>22</v>
      </c>
      <c r="B62" s="109"/>
      <c r="C62" s="110"/>
      <c r="D62" s="111">
        <v>43.19</v>
      </c>
      <c r="E62" s="111">
        <v>166.61</v>
      </c>
      <c r="F62" s="111">
        <v>93.56</v>
      </c>
      <c r="G62" s="111">
        <v>863.34</v>
      </c>
      <c r="H62" s="115">
        <v>46.445055319148935</v>
      </c>
      <c r="I62" s="121">
        <f>I54+I44+I36+I25+I19+I60</f>
        <v>79.5</v>
      </c>
      <c r="J62" s="11"/>
      <c r="K62" s="38">
        <f>х!E55</f>
        <v>1</v>
      </c>
      <c r="M62" s="28">
        <f>M60+M54+M44+M36+M25+M19</f>
        <v>49.39</v>
      </c>
      <c r="N62" s="28">
        <f t="shared" ref="N62:P62" si="25">N60+N54+N44+N36+N25+N19</f>
        <v>176.36</v>
      </c>
      <c r="O62" s="28">
        <f t="shared" si="25"/>
        <v>135.76</v>
      </c>
      <c r="P62" s="28">
        <f t="shared" si="25"/>
        <v>1148.8399999999999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hidden="1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hidden="1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hidden="1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hidden="1" x14ac:dyDescent="0.2">
      <c r="K68" s="38">
        <f>х!E61</f>
        <v>0</v>
      </c>
      <c r="IA68" s="12"/>
      <c r="IB68" s="6">
        <f>[1]основа!AM73</f>
        <v>42551</v>
      </c>
    </row>
    <row r="69" spans="1:236" hidden="1" x14ac:dyDescent="0.2">
      <c r="K69" s="38">
        <f>х!E62</f>
        <v>0</v>
      </c>
      <c r="IA69" s="12"/>
      <c r="IB69" s="6">
        <f>[1]основа!AM74</f>
        <v>42551</v>
      </c>
    </row>
    <row r="70" spans="1:236" ht="18.75" hidden="1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Картофель тушёный по-домашнему"/>
        <filter val="Напиток из вишни"/>
        <filter val="Омлет натуральный с маслом сливочным"/>
        <filter val="Рыба, тушёная с овощами"/>
        <filter val="Хлеб пшеничный"/>
        <filter val="Чай с сахаром и молок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B2:B5 B7:B70 C2:P70">
    <cfRule type="cellIs" dxfId="21024" priority="893" operator="equal">
      <formula>0</formula>
    </cfRule>
  </conditionalFormatting>
  <conditionalFormatting sqref="D6">
    <cfRule type="cellIs" dxfId="21023" priority="892" operator="equal">
      <formula>0</formula>
    </cfRule>
  </conditionalFormatting>
  <conditionalFormatting sqref="D6">
    <cfRule type="cellIs" dxfId="21022" priority="891" operator="equal">
      <formula>0</formula>
    </cfRule>
  </conditionalFormatting>
  <conditionalFormatting sqref="A2:A4">
    <cfRule type="cellIs" dxfId="21021" priority="890" operator="equal">
      <formula>0</formula>
    </cfRule>
  </conditionalFormatting>
  <conditionalFormatting sqref="A65:A67">
    <cfRule type="cellIs" dxfId="21020" priority="889" operator="equal">
      <formula>0</formula>
    </cfRule>
  </conditionalFormatting>
  <conditionalFormatting sqref="A12:H59">
    <cfRule type="cellIs" dxfId="21019" priority="888" stopIfTrue="1" operator="equal">
      <formula>0</formula>
    </cfRule>
  </conditionalFormatting>
  <conditionalFormatting sqref="A19:H21">
    <cfRule type="cellIs" dxfId="21018" priority="887" stopIfTrue="1" operator="equal">
      <formula>0</formula>
    </cfRule>
  </conditionalFormatting>
  <conditionalFormatting sqref="A19:H21">
    <cfRule type="cellIs" dxfId="21017" priority="886" stopIfTrue="1" operator="equal">
      <formula>0</formula>
    </cfRule>
  </conditionalFormatting>
  <conditionalFormatting sqref="A25:H27">
    <cfRule type="cellIs" dxfId="21016" priority="885" stopIfTrue="1" operator="equal">
      <formula>0</formula>
    </cfRule>
  </conditionalFormatting>
  <conditionalFormatting sqref="A25:H27">
    <cfRule type="cellIs" dxfId="21015" priority="884" stopIfTrue="1" operator="equal">
      <formula>0</formula>
    </cfRule>
  </conditionalFormatting>
  <conditionalFormatting sqref="A36:H38">
    <cfRule type="cellIs" dxfId="21014" priority="883" stopIfTrue="1" operator="equal">
      <formula>0</formula>
    </cfRule>
  </conditionalFormatting>
  <conditionalFormatting sqref="A44:H46">
    <cfRule type="cellIs" dxfId="21013" priority="882" stopIfTrue="1" operator="equal">
      <formula>0</formula>
    </cfRule>
  </conditionalFormatting>
  <conditionalFormatting sqref="A44:H46">
    <cfRule type="cellIs" dxfId="21012" priority="881" stopIfTrue="1" operator="equal">
      <formula>0</formula>
    </cfRule>
  </conditionalFormatting>
  <conditionalFormatting sqref="A54:H56">
    <cfRule type="cellIs" dxfId="21011" priority="880" stopIfTrue="1" operator="equal">
      <formula>0</formula>
    </cfRule>
  </conditionalFormatting>
  <conditionalFormatting sqref="A12:H62">
    <cfRule type="expression" dxfId="21010" priority="879" stopIfTrue="1">
      <formula>$IT13&lt;$IS$2</formula>
    </cfRule>
  </conditionalFormatting>
  <conditionalFormatting sqref="A6">
    <cfRule type="cellIs" dxfId="21009" priority="878" operator="equal">
      <formula>0</formula>
    </cfRule>
  </conditionalFormatting>
  <conditionalFormatting sqref="A12:H59">
    <cfRule type="cellIs" dxfId="21008" priority="877" stopIfTrue="1" operator="equal">
      <formula>0</formula>
    </cfRule>
  </conditionalFormatting>
  <conditionalFormatting sqref="A19:H21">
    <cfRule type="cellIs" dxfId="21007" priority="876" stopIfTrue="1" operator="equal">
      <formula>0</formula>
    </cfRule>
  </conditionalFormatting>
  <conditionalFormatting sqref="A19:H21">
    <cfRule type="cellIs" dxfId="21006" priority="875" stopIfTrue="1" operator="equal">
      <formula>0</formula>
    </cfRule>
  </conditionalFormatting>
  <conditionalFormatting sqref="A25:H27">
    <cfRule type="cellIs" dxfId="21005" priority="874" stopIfTrue="1" operator="equal">
      <formula>0</formula>
    </cfRule>
  </conditionalFormatting>
  <conditionalFormatting sqref="A25:H27">
    <cfRule type="cellIs" dxfId="21004" priority="873" stopIfTrue="1" operator="equal">
      <formula>0</formula>
    </cfRule>
  </conditionalFormatting>
  <conditionalFormatting sqref="A36:H38">
    <cfRule type="cellIs" dxfId="21003" priority="872" stopIfTrue="1" operator="equal">
      <formula>0</formula>
    </cfRule>
  </conditionalFormatting>
  <conditionalFormatting sqref="A44:H46">
    <cfRule type="cellIs" dxfId="21002" priority="871" stopIfTrue="1" operator="equal">
      <formula>0</formula>
    </cfRule>
  </conditionalFormatting>
  <conditionalFormatting sqref="A44:H46">
    <cfRule type="cellIs" dxfId="21001" priority="870" stopIfTrue="1" operator="equal">
      <formula>0</formula>
    </cfRule>
  </conditionalFormatting>
  <conditionalFormatting sqref="A54:H56">
    <cfRule type="cellIs" dxfId="21000" priority="869" stopIfTrue="1" operator="equal">
      <formula>0</formula>
    </cfRule>
  </conditionalFormatting>
  <conditionalFormatting sqref="A12:H62">
    <cfRule type="expression" dxfId="20999" priority="868" stopIfTrue="1">
      <formula>$IT13&lt;$IS$2</formula>
    </cfRule>
  </conditionalFormatting>
  <conditionalFormatting sqref="K8:K70">
    <cfRule type="cellIs" dxfId="20998" priority="867" operator="equal">
      <formula>0</formula>
    </cfRule>
  </conditionalFormatting>
  <conditionalFormatting sqref="A2:G4">
    <cfRule type="cellIs" dxfId="20997" priority="866" operator="equal">
      <formula>0</formula>
    </cfRule>
  </conditionalFormatting>
  <conditionalFormatting sqref="A2:A4">
    <cfRule type="cellIs" dxfId="20996" priority="865" operator="equal">
      <formula>0</formula>
    </cfRule>
  </conditionalFormatting>
  <conditionalFormatting sqref="A3:A4">
    <cfRule type="expression" dxfId="20995" priority="864" stopIfTrue="1">
      <formula>$IT4&lt;$IS$4</formula>
    </cfRule>
  </conditionalFormatting>
  <conditionalFormatting sqref="A3:A4">
    <cfRule type="expression" dxfId="20994" priority="863" stopIfTrue="1">
      <formula>$IT4&lt;$IS$4</formula>
    </cfRule>
  </conditionalFormatting>
  <conditionalFormatting sqref="A3:G3">
    <cfRule type="expression" dxfId="20993" priority="862" stopIfTrue="1">
      <formula>$IT6&lt;$IS$4</formula>
    </cfRule>
  </conditionalFormatting>
  <conditionalFormatting sqref="A12:G59">
    <cfRule type="cellIs" dxfId="20992" priority="861" stopIfTrue="1" operator="equal">
      <formula>0</formula>
    </cfRule>
  </conditionalFormatting>
  <conditionalFormatting sqref="A19:G21">
    <cfRule type="cellIs" dxfId="20991" priority="860" stopIfTrue="1" operator="equal">
      <formula>0</formula>
    </cfRule>
  </conditionalFormatting>
  <conditionalFormatting sqref="A19:G21">
    <cfRule type="cellIs" dxfId="20990" priority="859" stopIfTrue="1" operator="equal">
      <formula>0</formula>
    </cfRule>
  </conditionalFormatting>
  <conditionalFormatting sqref="A19:G21">
    <cfRule type="cellIs" dxfId="20989" priority="858" stopIfTrue="1" operator="equal">
      <formula>0</formula>
    </cfRule>
  </conditionalFormatting>
  <conditionalFormatting sqref="A25:G27">
    <cfRule type="cellIs" dxfId="20988" priority="857" stopIfTrue="1" operator="equal">
      <formula>0</formula>
    </cfRule>
  </conditionalFormatting>
  <conditionalFormatting sqref="A25:G27">
    <cfRule type="cellIs" dxfId="20987" priority="856" stopIfTrue="1" operator="equal">
      <formula>0</formula>
    </cfRule>
  </conditionalFormatting>
  <conditionalFormatting sqref="A36:G38">
    <cfRule type="cellIs" dxfId="20986" priority="855" stopIfTrue="1" operator="equal">
      <formula>0</formula>
    </cfRule>
  </conditionalFormatting>
  <conditionalFormatting sqref="A44:G46">
    <cfRule type="cellIs" dxfId="20985" priority="854" stopIfTrue="1" operator="equal">
      <formula>0</formula>
    </cfRule>
  </conditionalFormatting>
  <conditionalFormatting sqref="A44:G46">
    <cfRule type="cellIs" dxfId="20984" priority="853" stopIfTrue="1" operator="equal">
      <formula>0</formula>
    </cfRule>
  </conditionalFormatting>
  <conditionalFormatting sqref="A54:G56">
    <cfRule type="cellIs" dxfId="20983" priority="852" stopIfTrue="1" operator="equal">
      <formula>0</formula>
    </cfRule>
  </conditionalFormatting>
  <conditionalFormatting sqref="A12:G62">
    <cfRule type="expression" dxfId="20982" priority="851" stopIfTrue="1">
      <formula>$IT13&lt;$IS$2</formula>
    </cfRule>
  </conditionalFormatting>
  <conditionalFormatting sqref="A28:G28">
    <cfRule type="cellIs" dxfId="20981" priority="850" stopIfTrue="1" operator="equal">
      <formula>0</formula>
    </cfRule>
  </conditionalFormatting>
  <conditionalFormatting sqref="A28:G28">
    <cfRule type="expression" dxfId="20980" priority="849" stopIfTrue="1">
      <formula>$IT29&lt;$IS$2</formula>
    </cfRule>
  </conditionalFormatting>
  <conditionalFormatting sqref="A36:G36">
    <cfRule type="cellIs" dxfId="20979" priority="848" stopIfTrue="1" operator="equal">
      <formula>0</formula>
    </cfRule>
  </conditionalFormatting>
  <conditionalFormatting sqref="A36:G36">
    <cfRule type="cellIs" dxfId="20978" priority="847" stopIfTrue="1" operator="equal">
      <formula>0</formula>
    </cfRule>
  </conditionalFormatting>
  <conditionalFormatting sqref="A36:G36">
    <cfRule type="expression" dxfId="20977" priority="846" stopIfTrue="1">
      <formula>$IT37&lt;$IS$2</formula>
    </cfRule>
  </conditionalFormatting>
  <conditionalFormatting sqref="A62:G62">
    <cfRule type="expression" dxfId="20976" priority="845" stopIfTrue="1">
      <formula>$IT63&lt;$IS$2</formula>
    </cfRule>
  </conditionalFormatting>
  <conditionalFormatting sqref="H12:H59">
    <cfRule type="cellIs" dxfId="20975" priority="844" stopIfTrue="1" operator="equal">
      <formula>0</formula>
    </cfRule>
  </conditionalFormatting>
  <conditionalFormatting sqref="H19:H21">
    <cfRule type="cellIs" dxfId="20974" priority="843" stopIfTrue="1" operator="equal">
      <formula>0</formula>
    </cfRule>
  </conditionalFormatting>
  <conditionalFormatting sqref="H19:H21">
    <cfRule type="cellIs" dxfId="20973" priority="842" stopIfTrue="1" operator="equal">
      <formula>0</formula>
    </cfRule>
  </conditionalFormatting>
  <conditionalFormatting sqref="H19:H21">
    <cfRule type="cellIs" dxfId="20972" priority="841" stopIfTrue="1" operator="equal">
      <formula>0</formula>
    </cfRule>
  </conditionalFormatting>
  <conditionalFormatting sqref="H25:H27">
    <cfRule type="cellIs" dxfId="20971" priority="840" stopIfTrue="1" operator="equal">
      <formula>0</formula>
    </cfRule>
  </conditionalFormatting>
  <conditionalFormatting sqref="H25:H27">
    <cfRule type="cellIs" dxfId="20970" priority="839" stopIfTrue="1" operator="equal">
      <formula>0</formula>
    </cfRule>
  </conditionalFormatting>
  <conditionalFormatting sqref="H36:H38">
    <cfRule type="cellIs" dxfId="20969" priority="838" stopIfTrue="1" operator="equal">
      <formula>0</formula>
    </cfRule>
  </conditionalFormatting>
  <conditionalFormatting sqref="H44:H46">
    <cfRule type="cellIs" dxfId="20968" priority="837" stopIfTrue="1" operator="equal">
      <formula>0</formula>
    </cfRule>
  </conditionalFormatting>
  <conditionalFormatting sqref="H44:H46">
    <cfRule type="cellIs" dxfId="20967" priority="836" stopIfTrue="1" operator="equal">
      <formula>0</formula>
    </cfRule>
  </conditionalFormatting>
  <conditionalFormatting sqref="H54:H56">
    <cfRule type="cellIs" dxfId="20966" priority="835" stopIfTrue="1" operator="equal">
      <formula>0</formula>
    </cfRule>
  </conditionalFormatting>
  <conditionalFormatting sqref="H12:H62">
    <cfRule type="expression" dxfId="20965" priority="834" stopIfTrue="1">
      <formula>$IT13&lt;$IS$2</formula>
    </cfRule>
  </conditionalFormatting>
  <conditionalFormatting sqref="A39:G40">
    <cfRule type="cellIs" dxfId="20964" priority="833" stopIfTrue="1" operator="equal">
      <formula>0</formula>
    </cfRule>
  </conditionalFormatting>
  <conditionalFormatting sqref="A39:G40">
    <cfRule type="expression" dxfId="20963" priority="832" stopIfTrue="1">
      <formula>$IT40&lt;$IS$2</formula>
    </cfRule>
  </conditionalFormatting>
  <conditionalFormatting sqref="A44:G44">
    <cfRule type="cellIs" dxfId="20962" priority="831" stopIfTrue="1" operator="equal">
      <formula>0</formula>
    </cfRule>
  </conditionalFormatting>
  <conditionalFormatting sqref="A44:G44">
    <cfRule type="cellIs" dxfId="20961" priority="830" stopIfTrue="1" operator="equal">
      <formula>0</formula>
    </cfRule>
  </conditionalFormatting>
  <conditionalFormatting sqref="A44:G44">
    <cfRule type="cellIs" dxfId="20960" priority="829" stopIfTrue="1" operator="equal">
      <formula>0</formula>
    </cfRule>
  </conditionalFormatting>
  <conditionalFormatting sqref="A44:G44">
    <cfRule type="expression" dxfId="20959" priority="828" stopIfTrue="1">
      <formula>$IT45&lt;$IS$2</formula>
    </cfRule>
  </conditionalFormatting>
  <conditionalFormatting sqref="A62:G62">
    <cfRule type="expression" dxfId="20958" priority="827" stopIfTrue="1">
      <formula>$IT63&lt;$IS$2</formula>
    </cfRule>
  </conditionalFormatting>
  <conditionalFormatting sqref="A12:G59">
    <cfRule type="cellIs" dxfId="20957" priority="826" stopIfTrue="1" operator="equal">
      <formula>0</formula>
    </cfRule>
  </conditionalFormatting>
  <conditionalFormatting sqref="A19:G21">
    <cfRule type="cellIs" dxfId="20956" priority="825" stopIfTrue="1" operator="equal">
      <formula>0</formula>
    </cfRule>
  </conditionalFormatting>
  <conditionalFormatting sqref="A19:G21">
    <cfRule type="cellIs" dxfId="20955" priority="824" stopIfTrue="1" operator="equal">
      <formula>0</formula>
    </cfRule>
  </conditionalFormatting>
  <conditionalFormatting sqref="A19:G21">
    <cfRule type="cellIs" dxfId="20954" priority="823" stopIfTrue="1" operator="equal">
      <formula>0</formula>
    </cfRule>
  </conditionalFormatting>
  <conditionalFormatting sqref="A25:G27">
    <cfRule type="cellIs" dxfId="20953" priority="822" stopIfTrue="1" operator="equal">
      <formula>0</formula>
    </cfRule>
  </conditionalFormatting>
  <conditionalFormatting sqref="A25:G27">
    <cfRule type="cellIs" dxfId="20952" priority="821" stopIfTrue="1" operator="equal">
      <formula>0</formula>
    </cfRule>
  </conditionalFormatting>
  <conditionalFormatting sqref="A36:G38">
    <cfRule type="cellIs" dxfId="20951" priority="820" stopIfTrue="1" operator="equal">
      <formula>0</formula>
    </cfRule>
  </conditionalFormatting>
  <conditionalFormatting sqref="A44:G46">
    <cfRule type="cellIs" dxfId="20950" priority="819" stopIfTrue="1" operator="equal">
      <formula>0</formula>
    </cfRule>
  </conditionalFormatting>
  <conditionalFormatting sqref="A44:G46">
    <cfRule type="cellIs" dxfId="20949" priority="818" stopIfTrue="1" operator="equal">
      <formula>0</formula>
    </cfRule>
  </conditionalFormatting>
  <conditionalFormatting sqref="A54:G56">
    <cfRule type="cellIs" dxfId="20948" priority="817" stopIfTrue="1" operator="equal">
      <formula>0</formula>
    </cfRule>
  </conditionalFormatting>
  <conditionalFormatting sqref="A12:G62">
    <cfRule type="expression" dxfId="20947" priority="816" stopIfTrue="1">
      <formula>$IT13&lt;$IS$2</formula>
    </cfRule>
  </conditionalFormatting>
  <conditionalFormatting sqref="A12:H62">
    <cfRule type="cellIs" dxfId="20946" priority="815" operator="equal">
      <formula>0</formula>
    </cfRule>
  </conditionalFormatting>
  <conditionalFormatting sqref="A12:H70">
    <cfRule type="cellIs" dxfId="20945" priority="814" operator="equal">
      <formula>0</formula>
    </cfRule>
  </conditionalFormatting>
  <conditionalFormatting sqref="A65:A67">
    <cfRule type="cellIs" dxfId="20944" priority="813" operator="equal">
      <formula>0</formula>
    </cfRule>
  </conditionalFormatting>
  <conditionalFormatting sqref="A12:H59">
    <cfRule type="cellIs" dxfId="20943" priority="812" stopIfTrue="1" operator="equal">
      <formula>0</formula>
    </cfRule>
  </conditionalFormatting>
  <conditionalFormatting sqref="A19:C21">
    <cfRule type="cellIs" dxfId="20942" priority="811" stopIfTrue="1" operator="equal">
      <formula>0</formula>
    </cfRule>
  </conditionalFormatting>
  <conditionalFormatting sqref="A19:H21">
    <cfRule type="cellIs" dxfId="20941" priority="810" stopIfTrue="1" operator="equal">
      <formula>0</formula>
    </cfRule>
  </conditionalFormatting>
  <conditionalFormatting sqref="A25:H27">
    <cfRule type="cellIs" dxfId="20940" priority="809" stopIfTrue="1" operator="equal">
      <formula>0</formula>
    </cfRule>
  </conditionalFormatting>
  <conditionalFormatting sqref="A36:H38">
    <cfRule type="cellIs" dxfId="20939" priority="808" stopIfTrue="1" operator="equal">
      <formula>0</formula>
    </cfRule>
  </conditionalFormatting>
  <conditionalFormatting sqref="A44:H46">
    <cfRule type="cellIs" dxfId="20938" priority="807" stopIfTrue="1" operator="equal">
      <formula>0</formula>
    </cfRule>
  </conditionalFormatting>
  <conditionalFormatting sqref="A54:H56">
    <cfRule type="cellIs" dxfId="20937" priority="806" stopIfTrue="1" operator="equal">
      <formula>0</formula>
    </cfRule>
  </conditionalFormatting>
  <conditionalFormatting sqref="A12:H62">
    <cfRule type="expression" dxfId="20936" priority="805" stopIfTrue="1">
      <formula>$IT13&lt;$IS$2</formula>
    </cfRule>
  </conditionalFormatting>
  <conditionalFormatting sqref="A12:H59">
    <cfRule type="cellIs" dxfId="20935" priority="804" stopIfTrue="1" operator="equal">
      <formula>0</formula>
    </cfRule>
  </conditionalFormatting>
  <conditionalFormatting sqref="A19:C21">
    <cfRule type="cellIs" dxfId="20934" priority="803" stopIfTrue="1" operator="equal">
      <formula>0</formula>
    </cfRule>
  </conditionalFormatting>
  <conditionalFormatting sqref="A19:H21">
    <cfRule type="cellIs" dxfId="20933" priority="802" stopIfTrue="1" operator="equal">
      <formula>0</formula>
    </cfRule>
  </conditionalFormatting>
  <conditionalFormatting sqref="A25:H27">
    <cfRule type="cellIs" dxfId="20932" priority="801" stopIfTrue="1" operator="equal">
      <formula>0</formula>
    </cfRule>
  </conditionalFormatting>
  <conditionalFormatting sqref="A36:H38">
    <cfRule type="cellIs" dxfId="20931" priority="800" stopIfTrue="1" operator="equal">
      <formula>0</formula>
    </cfRule>
  </conditionalFormatting>
  <conditionalFormatting sqref="A44:H46">
    <cfRule type="cellIs" dxfId="20930" priority="799" stopIfTrue="1" operator="equal">
      <formula>0</formula>
    </cfRule>
  </conditionalFormatting>
  <conditionalFormatting sqref="A54:H56">
    <cfRule type="cellIs" dxfId="20929" priority="798" stopIfTrue="1" operator="equal">
      <formula>0</formula>
    </cfRule>
  </conditionalFormatting>
  <conditionalFormatting sqref="A12:H62">
    <cfRule type="expression" dxfId="20928" priority="797" stopIfTrue="1">
      <formula>$IT13&lt;$IS$2</formula>
    </cfRule>
  </conditionalFormatting>
  <conditionalFormatting sqref="A12:G29">
    <cfRule type="cellIs" dxfId="20927" priority="796" stopIfTrue="1" operator="equal">
      <formula>0</formula>
    </cfRule>
  </conditionalFormatting>
  <conditionalFormatting sqref="A12:G31">
    <cfRule type="expression" dxfId="20926" priority="795" stopIfTrue="1">
      <formula>$IT13&lt;$IS$2</formula>
    </cfRule>
  </conditionalFormatting>
  <conditionalFormatting sqref="A17:G18">
    <cfRule type="cellIs" dxfId="20925" priority="794" stopIfTrue="1" operator="equal">
      <formula>0</formula>
    </cfRule>
  </conditionalFormatting>
  <conditionalFormatting sqref="A17:G18">
    <cfRule type="cellIs" dxfId="20924" priority="793" stopIfTrue="1" operator="equal">
      <formula>0</formula>
    </cfRule>
  </conditionalFormatting>
  <conditionalFormatting sqref="A19:G19">
    <cfRule type="cellIs" dxfId="20923" priority="792" stopIfTrue="1" operator="equal">
      <formula>0</formula>
    </cfRule>
  </conditionalFormatting>
  <conditionalFormatting sqref="A19:G19">
    <cfRule type="cellIs" dxfId="20922" priority="791" stopIfTrue="1" operator="equal">
      <formula>0</formula>
    </cfRule>
  </conditionalFormatting>
  <conditionalFormatting sqref="A27:G29">
    <cfRule type="cellIs" dxfId="20921" priority="790" stopIfTrue="1" operator="equal">
      <formula>0</formula>
    </cfRule>
  </conditionalFormatting>
  <conditionalFormatting sqref="A12:G59">
    <cfRule type="cellIs" dxfId="20920" priority="789" stopIfTrue="1" operator="equal">
      <formula>0</formula>
    </cfRule>
  </conditionalFormatting>
  <conditionalFormatting sqref="A19:G21">
    <cfRule type="cellIs" dxfId="20919" priority="788" stopIfTrue="1" operator="equal">
      <formula>0</formula>
    </cfRule>
  </conditionalFormatting>
  <conditionalFormatting sqref="A19:G21">
    <cfRule type="cellIs" dxfId="20918" priority="787" stopIfTrue="1" operator="equal">
      <formula>0</formula>
    </cfRule>
  </conditionalFormatting>
  <conditionalFormatting sqref="A25:G27">
    <cfRule type="cellIs" dxfId="20917" priority="786" stopIfTrue="1" operator="equal">
      <formula>0</formula>
    </cfRule>
  </conditionalFormatting>
  <conditionalFormatting sqref="A25:G27">
    <cfRule type="cellIs" dxfId="20916" priority="785" stopIfTrue="1" operator="equal">
      <formula>0</formula>
    </cfRule>
  </conditionalFormatting>
  <conditionalFormatting sqref="A36:G38">
    <cfRule type="cellIs" dxfId="20915" priority="784" stopIfTrue="1" operator="equal">
      <formula>0</formula>
    </cfRule>
  </conditionalFormatting>
  <conditionalFormatting sqref="A44:G46">
    <cfRule type="cellIs" dxfId="20914" priority="783" stopIfTrue="1" operator="equal">
      <formula>0</formula>
    </cfRule>
  </conditionalFormatting>
  <conditionalFormatting sqref="A44:G46">
    <cfRule type="cellIs" dxfId="20913" priority="782" stopIfTrue="1" operator="equal">
      <formula>0</formula>
    </cfRule>
  </conditionalFormatting>
  <conditionalFormatting sqref="A54:G56">
    <cfRule type="cellIs" dxfId="20912" priority="781" stopIfTrue="1" operator="equal">
      <formula>0</formula>
    </cfRule>
  </conditionalFormatting>
  <conditionalFormatting sqref="A12:G62">
    <cfRule type="expression" dxfId="20911" priority="780" stopIfTrue="1">
      <formula>$IT13&lt;$IS$2</formula>
    </cfRule>
  </conditionalFormatting>
  <conditionalFormatting sqref="A28:G28">
    <cfRule type="cellIs" dxfId="20910" priority="779" stopIfTrue="1" operator="equal">
      <formula>0</formula>
    </cfRule>
  </conditionalFormatting>
  <conditionalFormatting sqref="A28:G28">
    <cfRule type="expression" dxfId="20909" priority="778" stopIfTrue="1">
      <formula>$IT29&lt;$IS$2</formula>
    </cfRule>
  </conditionalFormatting>
  <conditionalFormatting sqref="A36:G36">
    <cfRule type="cellIs" dxfId="20908" priority="777" stopIfTrue="1" operator="equal">
      <formula>0</formula>
    </cfRule>
  </conditionalFormatting>
  <conditionalFormatting sqref="A36:G36">
    <cfRule type="cellIs" dxfId="20907" priority="776" stopIfTrue="1" operator="equal">
      <formula>0</formula>
    </cfRule>
  </conditionalFormatting>
  <conditionalFormatting sqref="A36:G36">
    <cfRule type="expression" dxfId="20906" priority="775" stopIfTrue="1">
      <formula>$IT37&lt;$IS$2</formula>
    </cfRule>
  </conditionalFormatting>
  <conditionalFormatting sqref="A62:G62">
    <cfRule type="expression" dxfId="20905" priority="774" stopIfTrue="1">
      <formula>$IT63&lt;$IS$2</formula>
    </cfRule>
  </conditionalFormatting>
  <conditionalFormatting sqref="H12:H36">
    <cfRule type="cellIs" dxfId="20904" priority="773" stopIfTrue="1" operator="equal">
      <formula>0</formula>
    </cfRule>
  </conditionalFormatting>
  <conditionalFormatting sqref="H19:H21">
    <cfRule type="cellIs" dxfId="20903" priority="772" stopIfTrue="1" operator="equal">
      <formula>0</formula>
    </cfRule>
  </conditionalFormatting>
  <conditionalFormatting sqref="H19:H21">
    <cfRule type="cellIs" dxfId="20902" priority="771" stopIfTrue="1" operator="equal">
      <formula>0</formula>
    </cfRule>
  </conditionalFormatting>
  <conditionalFormatting sqref="H25:H27">
    <cfRule type="cellIs" dxfId="20901" priority="770" stopIfTrue="1" operator="equal">
      <formula>0</formula>
    </cfRule>
  </conditionalFormatting>
  <conditionalFormatting sqref="H25:H27">
    <cfRule type="cellIs" dxfId="20900" priority="769" stopIfTrue="1" operator="equal">
      <formula>0</formula>
    </cfRule>
  </conditionalFormatting>
  <conditionalFormatting sqref="H36">
    <cfRule type="cellIs" dxfId="20899" priority="768" stopIfTrue="1" operator="equal">
      <formula>0</formula>
    </cfRule>
  </conditionalFormatting>
  <conditionalFormatting sqref="H12:H36">
    <cfRule type="expression" dxfId="20898" priority="767" stopIfTrue="1">
      <formula>$IT13&lt;$IS$2</formula>
    </cfRule>
  </conditionalFormatting>
  <conditionalFormatting sqref="A39:H40">
    <cfRule type="cellIs" dxfId="20897" priority="766" stopIfTrue="1" operator="equal">
      <formula>0</formula>
    </cfRule>
  </conditionalFormatting>
  <conditionalFormatting sqref="A39:H40">
    <cfRule type="expression" dxfId="20896" priority="765" stopIfTrue="1">
      <formula>$IT40&lt;$IS$2</formula>
    </cfRule>
  </conditionalFormatting>
  <conditionalFormatting sqref="H12:H59">
    <cfRule type="cellIs" dxfId="20895" priority="764" stopIfTrue="1" operator="equal">
      <formula>0</formula>
    </cfRule>
  </conditionalFormatting>
  <conditionalFormatting sqref="H19:H21">
    <cfRule type="cellIs" dxfId="20894" priority="763" stopIfTrue="1" operator="equal">
      <formula>0</formula>
    </cfRule>
  </conditionalFormatting>
  <conditionalFormatting sqref="H19:H21">
    <cfRule type="cellIs" dxfId="20893" priority="762" stopIfTrue="1" operator="equal">
      <formula>0</formula>
    </cfRule>
  </conditionalFormatting>
  <conditionalFormatting sqref="H25:H27">
    <cfRule type="cellIs" dxfId="20892" priority="761" stopIfTrue="1" operator="equal">
      <formula>0</formula>
    </cfRule>
  </conditionalFormatting>
  <conditionalFormatting sqref="H25:H27">
    <cfRule type="cellIs" dxfId="20891" priority="760" stopIfTrue="1" operator="equal">
      <formula>0</formula>
    </cfRule>
  </conditionalFormatting>
  <conditionalFormatting sqref="H36:H38">
    <cfRule type="cellIs" dxfId="20890" priority="759" stopIfTrue="1" operator="equal">
      <formula>0</formula>
    </cfRule>
  </conditionalFormatting>
  <conditionalFormatting sqref="H44:H46">
    <cfRule type="cellIs" dxfId="20889" priority="758" stopIfTrue="1" operator="equal">
      <formula>0</formula>
    </cfRule>
  </conditionalFormatting>
  <conditionalFormatting sqref="H44:H46">
    <cfRule type="cellIs" dxfId="20888" priority="757" stopIfTrue="1" operator="equal">
      <formula>0</formula>
    </cfRule>
  </conditionalFormatting>
  <conditionalFormatting sqref="H54:H56">
    <cfRule type="cellIs" dxfId="20887" priority="756" stopIfTrue="1" operator="equal">
      <formula>0</formula>
    </cfRule>
  </conditionalFormatting>
  <conditionalFormatting sqref="H12:H62">
    <cfRule type="expression" dxfId="20886" priority="755" stopIfTrue="1">
      <formula>$IT13&lt;$IS$2</formula>
    </cfRule>
  </conditionalFormatting>
  <conditionalFormatting sqref="A44:G44">
    <cfRule type="cellIs" dxfId="20885" priority="754" stopIfTrue="1" operator="equal">
      <formula>0</formula>
    </cfRule>
  </conditionalFormatting>
  <conditionalFormatting sqref="A44:G44">
    <cfRule type="cellIs" dxfId="20884" priority="753" stopIfTrue="1" operator="equal">
      <formula>0</formula>
    </cfRule>
  </conditionalFormatting>
  <conditionalFormatting sqref="A44:G44">
    <cfRule type="cellIs" dxfId="20883" priority="752" stopIfTrue="1" operator="equal">
      <formula>0</formula>
    </cfRule>
  </conditionalFormatting>
  <conditionalFormatting sqref="A44:G44">
    <cfRule type="expression" dxfId="20882" priority="751" stopIfTrue="1">
      <formula>$IT45&lt;$IS$2</formula>
    </cfRule>
  </conditionalFormatting>
  <conditionalFormatting sqref="A62:G62">
    <cfRule type="expression" dxfId="20881" priority="750" stopIfTrue="1">
      <formula>$IT63&lt;$IS$2</formula>
    </cfRule>
  </conditionalFormatting>
  <conditionalFormatting sqref="A12:G40">
    <cfRule type="cellIs" dxfId="20880" priority="749" stopIfTrue="1" operator="equal">
      <formula>0</formula>
    </cfRule>
  </conditionalFormatting>
  <conditionalFormatting sqref="A19:G21">
    <cfRule type="cellIs" dxfId="20879" priority="748" stopIfTrue="1" operator="equal">
      <formula>0</formula>
    </cfRule>
  </conditionalFormatting>
  <conditionalFormatting sqref="A19:G21">
    <cfRule type="cellIs" dxfId="20878" priority="747" stopIfTrue="1" operator="equal">
      <formula>0</formula>
    </cfRule>
  </conditionalFormatting>
  <conditionalFormatting sqref="A25:G27">
    <cfRule type="cellIs" dxfId="20877" priority="746" stopIfTrue="1" operator="equal">
      <formula>0</formula>
    </cfRule>
  </conditionalFormatting>
  <conditionalFormatting sqref="A25:G27">
    <cfRule type="cellIs" dxfId="20876" priority="745" stopIfTrue="1" operator="equal">
      <formula>0</formula>
    </cfRule>
  </conditionalFormatting>
  <conditionalFormatting sqref="A36:G38">
    <cfRule type="cellIs" dxfId="20875" priority="744" stopIfTrue="1" operator="equal">
      <formula>0</formula>
    </cfRule>
  </conditionalFormatting>
  <conditionalFormatting sqref="A12:G40">
    <cfRule type="expression" dxfId="20874" priority="743" stopIfTrue="1">
      <formula>$IT13&lt;$IS$2</formula>
    </cfRule>
  </conditionalFormatting>
  <conditionalFormatting sqref="A62:G62">
    <cfRule type="expression" dxfId="20873" priority="742" stopIfTrue="1">
      <formula>$IT63&lt;$IS$2</formula>
    </cfRule>
  </conditionalFormatting>
  <conditionalFormatting sqref="A12:H62">
    <cfRule type="cellIs" dxfId="20872" priority="741" operator="equal">
      <formula>0</formula>
    </cfRule>
  </conditionalFormatting>
  <conditionalFormatting sqref="K8:K70">
    <cfRule type="cellIs" dxfId="20871" priority="740" operator="equal">
      <formula>0</formula>
    </cfRule>
  </conditionalFormatting>
  <conditionalFormatting sqref="A12:H59">
    <cfRule type="cellIs" dxfId="20870" priority="739" stopIfTrue="1" operator="equal">
      <formula>0</formula>
    </cfRule>
  </conditionalFormatting>
  <conditionalFormatting sqref="A19:H21">
    <cfRule type="cellIs" dxfId="20869" priority="738" stopIfTrue="1" operator="equal">
      <formula>0</formula>
    </cfRule>
  </conditionalFormatting>
  <conditionalFormatting sqref="A19:H21">
    <cfRule type="cellIs" dxfId="20868" priority="737" stopIfTrue="1" operator="equal">
      <formula>0</formula>
    </cfRule>
  </conditionalFormatting>
  <conditionalFormatting sqref="A25:H27">
    <cfRule type="cellIs" dxfId="20867" priority="736" stopIfTrue="1" operator="equal">
      <formula>0</formula>
    </cfRule>
  </conditionalFormatting>
  <conditionalFormatting sqref="A25:H27">
    <cfRule type="cellIs" dxfId="20866" priority="735" stopIfTrue="1" operator="equal">
      <formula>0</formula>
    </cfRule>
  </conditionalFormatting>
  <conditionalFormatting sqref="A36:H38">
    <cfRule type="cellIs" dxfId="20865" priority="734" stopIfTrue="1" operator="equal">
      <formula>0</formula>
    </cfRule>
  </conditionalFormatting>
  <conditionalFormatting sqref="A44:H46">
    <cfRule type="cellIs" dxfId="20864" priority="733" stopIfTrue="1" operator="equal">
      <formula>0</formula>
    </cfRule>
  </conditionalFormatting>
  <conditionalFormatting sqref="A44:H46">
    <cfRule type="cellIs" dxfId="20863" priority="732" stopIfTrue="1" operator="equal">
      <formula>0</formula>
    </cfRule>
  </conditionalFormatting>
  <conditionalFormatting sqref="A54:H56">
    <cfRule type="cellIs" dxfId="20862" priority="731" stopIfTrue="1" operator="equal">
      <formula>0</formula>
    </cfRule>
  </conditionalFormatting>
  <conditionalFormatting sqref="A12:H62">
    <cfRule type="expression" dxfId="20861" priority="730" stopIfTrue="1">
      <formula>$IT13&lt;$IS$2</formula>
    </cfRule>
  </conditionalFormatting>
  <conditionalFormatting sqref="A12:H59">
    <cfRule type="cellIs" dxfId="20860" priority="729" stopIfTrue="1" operator="equal">
      <formula>0</formula>
    </cfRule>
  </conditionalFormatting>
  <conditionalFormatting sqref="A19:H21">
    <cfRule type="cellIs" dxfId="20859" priority="728" stopIfTrue="1" operator="equal">
      <formula>0</formula>
    </cfRule>
  </conditionalFormatting>
  <conditionalFormatting sqref="A25:H27">
    <cfRule type="cellIs" dxfId="20858" priority="727" stopIfTrue="1" operator="equal">
      <formula>0</formula>
    </cfRule>
  </conditionalFormatting>
  <conditionalFormatting sqref="A36:H38">
    <cfRule type="cellIs" dxfId="20857" priority="726" stopIfTrue="1" operator="equal">
      <formula>0</formula>
    </cfRule>
  </conditionalFormatting>
  <conditionalFormatting sqref="A44:H46">
    <cfRule type="cellIs" dxfId="20856" priority="725" stopIfTrue="1" operator="equal">
      <formula>0</formula>
    </cfRule>
  </conditionalFormatting>
  <conditionalFormatting sqref="A54:H56">
    <cfRule type="cellIs" dxfId="20855" priority="724" stopIfTrue="1" operator="equal">
      <formula>0</formula>
    </cfRule>
  </conditionalFormatting>
  <conditionalFormatting sqref="A12:H62">
    <cfRule type="expression" dxfId="20854" priority="723" stopIfTrue="1">
      <formula>$IT13&lt;$IS$2</formula>
    </cfRule>
  </conditionalFormatting>
  <conditionalFormatting sqref="A12:H59">
    <cfRule type="cellIs" dxfId="20853" priority="722" stopIfTrue="1" operator="equal">
      <formula>0</formula>
    </cfRule>
  </conditionalFormatting>
  <conditionalFormatting sqref="A19:H21">
    <cfRule type="cellIs" dxfId="20852" priority="721" stopIfTrue="1" operator="equal">
      <formula>0</formula>
    </cfRule>
  </conditionalFormatting>
  <conditionalFormatting sqref="A19:H21">
    <cfRule type="cellIs" dxfId="20851" priority="720" stopIfTrue="1" operator="equal">
      <formula>0</formula>
    </cfRule>
  </conditionalFormatting>
  <conditionalFormatting sqref="A25:H27">
    <cfRule type="cellIs" dxfId="20850" priority="719" stopIfTrue="1" operator="equal">
      <formula>0</formula>
    </cfRule>
  </conditionalFormatting>
  <conditionalFormatting sqref="A25:H27">
    <cfRule type="cellIs" dxfId="20849" priority="718" stopIfTrue="1" operator="equal">
      <formula>0</formula>
    </cfRule>
  </conditionalFormatting>
  <conditionalFormatting sqref="A36:H38">
    <cfRule type="cellIs" dxfId="20848" priority="717" stopIfTrue="1" operator="equal">
      <formula>0</formula>
    </cfRule>
  </conditionalFormatting>
  <conditionalFormatting sqref="A44:H46">
    <cfRule type="cellIs" dxfId="20847" priority="716" stopIfTrue="1" operator="equal">
      <formula>0</formula>
    </cfRule>
  </conditionalFormatting>
  <conditionalFormatting sqref="A44:H46">
    <cfRule type="cellIs" dxfId="20846" priority="715" stopIfTrue="1" operator="equal">
      <formula>0</formula>
    </cfRule>
  </conditionalFormatting>
  <conditionalFormatting sqref="A54:H56">
    <cfRule type="cellIs" dxfId="20845" priority="714" stopIfTrue="1" operator="equal">
      <formula>0</formula>
    </cfRule>
  </conditionalFormatting>
  <conditionalFormatting sqref="A12:H62">
    <cfRule type="expression" dxfId="20844" priority="713" stopIfTrue="1">
      <formula>$IT13&lt;$IS$2</formula>
    </cfRule>
  </conditionalFormatting>
  <conditionalFormatting sqref="A12:H59">
    <cfRule type="cellIs" dxfId="20843" priority="712" stopIfTrue="1" operator="equal">
      <formula>0</formula>
    </cfRule>
  </conditionalFormatting>
  <conditionalFormatting sqref="A19:H21">
    <cfRule type="cellIs" dxfId="20842" priority="711" stopIfTrue="1" operator="equal">
      <formula>0</formula>
    </cfRule>
  </conditionalFormatting>
  <conditionalFormatting sqref="A19:H21">
    <cfRule type="cellIs" dxfId="20841" priority="710" stopIfTrue="1" operator="equal">
      <formula>0</formula>
    </cfRule>
  </conditionalFormatting>
  <conditionalFormatting sqref="A25:H27">
    <cfRule type="cellIs" dxfId="20840" priority="709" stopIfTrue="1" operator="equal">
      <formula>0</formula>
    </cfRule>
  </conditionalFormatting>
  <conditionalFormatting sqref="A25:H27">
    <cfRule type="cellIs" dxfId="20839" priority="708" stopIfTrue="1" operator="equal">
      <formula>0</formula>
    </cfRule>
  </conditionalFormatting>
  <conditionalFormatting sqref="A36:H38">
    <cfRule type="cellIs" dxfId="20838" priority="707" stopIfTrue="1" operator="equal">
      <formula>0</formula>
    </cfRule>
  </conditionalFormatting>
  <conditionalFormatting sqref="A44:H46">
    <cfRule type="cellIs" dxfId="20837" priority="706" stopIfTrue="1" operator="equal">
      <formula>0</formula>
    </cfRule>
  </conditionalFormatting>
  <conditionalFormatting sqref="A44:H46">
    <cfRule type="cellIs" dxfId="20836" priority="705" stopIfTrue="1" operator="equal">
      <formula>0</formula>
    </cfRule>
  </conditionalFormatting>
  <conditionalFormatting sqref="A54:H56">
    <cfRule type="cellIs" dxfId="20835" priority="704" stopIfTrue="1" operator="equal">
      <formula>0</formula>
    </cfRule>
  </conditionalFormatting>
  <conditionalFormatting sqref="A12:H62">
    <cfRule type="expression" dxfId="20834" priority="703" stopIfTrue="1">
      <formula>$IT13&lt;$IS$2</formula>
    </cfRule>
  </conditionalFormatting>
  <conditionalFormatting sqref="A44">
    <cfRule type="cellIs" dxfId="20833" priority="702" operator="equal">
      <formula>0</formula>
    </cfRule>
  </conditionalFormatting>
  <conditionalFormatting sqref="A44">
    <cfRule type="cellIs" dxfId="20832" priority="701" stopIfTrue="1" operator="equal">
      <formula>0</formula>
    </cfRule>
  </conditionalFormatting>
  <conditionalFormatting sqref="A44">
    <cfRule type="cellIs" dxfId="20831" priority="700" stopIfTrue="1" operator="equal">
      <formula>0</formula>
    </cfRule>
  </conditionalFormatting>
  <conditionalFormatting sqref="A44">
    <cfRule type="expression" dxfId="20830" priority="699" stopIfTrue="1">
      <formula>$IT45&lt;$IS$2</formula>
    </cfRule>
  </conditionalFormatting>
  <conditionalFormatting sqref="A44">
    <cfRule type="cellIs" dxfId="20829" priority="698" stopIfTrue="1" operator="equal">
      <formula>0</formula>
    </cfRule>
  </conditionalFormatting>
  <conditionalFormatting sqref="A44">
    <cfRule type="cellIs" dxfId="20828" priority="697" stopIfTrue="1" operator="equal">
      <formula>0</formula>
    </cfRule>
  </conditionalFormatting>
  <conditionalFormatting sqref="A44">
    <cfRule type="expression" dxfId="20827" priority="696" stopIfTrue="1">
      <formula>$IT45&lt;$IS$2</formula>
    </cfRule>
  </conditionalFormatting>
  <conditionalFormatting sqref="A44">
    <cfRule type="cellIs" dxfId="20826" priority="695" stopIfTrue="1" operator="equal">
      <formula>0</formula>
    </cfRule>
  </conditionalFormatting>
  <conditionalFormatting sqref="A44">
    <cfRule type="cellIs" dxfId="20825" priority="694" stopIfTrue="1" operator="equal">
      <formula>0</formula>
    </cfRule>
  </conditionalFormatting>
  <conditionalFormatting sqref="A44">
    <cfRule type="expression" dxfId="20824" priority="693" stopIfTrue="1">
      <formula>$IT45&lt;$IS$2</formula>
    </cfRule>
  </conditionalFormatting>
  <conditionalFormatting sqref="A44">
    <cfRule type="cellIs" dxfId="20823" priority="692" stopIfTrue="1" operator="equal">
      <formula>0</formula>
    </cfRule>
  </conditionalFormatting>
  <conditionalFormatting sqref="A44">
    <cfRule type="cellIs" dxfId="20822" priority="691" stopIfTrue="1" operator="equal">
      <formula>0</formula>
    </cfRule>
  </conditionalFormatting>
  <conditionalFormatting sqref="A44">
    <cfRule type="expression" dxfId="20821" priority="690" stopIfTrue="1">
      <formula>$IT45&lt;$IS$2</formula>
    </cfRule>
  </conditionalFormatting>
  <conditionalFormatting sqref="A44">
    <cfRule type="cellIs" dxfId="20820" priority="689" stopIfTrue="1" operator="equal">
      <formula>0</formula>
    </cfRule>
  </conditionalFormatting>
  <conditionalFormatting sqref="A44">
    <cfRule type="cellIs" dxfId="20819" priority="688" stopIfTrue="1" operator="equal">
      <formula>0</formula>
    </cfRule>
  </conditionalFormatting>
  <conditionalFormatting sqref="A44">
    <cfRule type="expression" dxfId="20818" priority="687" stopIfTrue="1">
      <formula>$IT45&lt;$IS$2</formula>
    </cfRule>
  </conditionalFormatting>
  <conditionalFormatting sqref="A44">
    <cfRule type="cellIs" dxfId="20817" priority="686" operator="equal">
      <formula>0</formula>
    </cfRule>
  </conditionalFormatting>
  <conditionalFormatting sqref="A44">
    <cfRule type="cellIs" dxfId="20816" priority="685" stopIfTrue="1" operator="equal">
      <formula>0</formula>
    </cfRule>
  </conditionalFormatting>
  <conditionalFormatting sqref="A44">
    <cfRule type="cellIs" dxfId="20815" priority="684" stopIfTrue="1" operator="equal">
      <formula>0</formula>
    </cfRule>
  </conditionalFormatting>
  <conditionalFormatting sqref="A44">
    <cfRule type="expression" dxfId="20814" priority="683" stopIfTrue="1">
      <formula>$IT45&lt;$IS$2</formula>
    </cfRule>
  </conditionalFormatting>
  <conditionalFormatting sqref="A44">
    <cfRule type="cellIs" dxfId="20813" priority="682" stopIfTrue="1" operator="equal">
      <formula>0</formula>
    </cfRule>
  </conditionalFormatting>
  <conditionalFormatting sqref="A44">
    <cfRule type="cellIs" dxfId="20812" priority="681" stopIfTrue="1" operator="equal">
      <formula>0</formula>
    </cfRule>
  </conditionalFormatting>
  <conditionalFormatting sqref="A44">
    <cfRule type="expression" dxfId="20811" priority="680" stopIfTrue="1">
      <formula>$IT45&lt;$IS$2</formula>
    </cfRule>
  </conditionalFormatting>
  <conditionalFormatting sqref="A12:H59">
    <cfRule type="cellIs" dxfId="20810" priority="679" stopIfTrue="1" operator="equal">
      <formula>0</formula>
    </cfRule>
  </conditionalFormatting>
  <conditionalFormatting sqref="A19:H21">
    <cfRule type="cellIs" dxfId="20809" priority="678" stopIfTrue="1" operator="equal">
      <formula>0</formula>
    </cfRule>
  </conditionalFormatting>
  <conditionalFormatting sqref="A19:H21">
    <cfRule type="cellIs" dxfId="20808" priority="677" stopIfTrue="1" operator="equal">
      <formula>0</formula>
    </cfRule>
  </conditionalFormatting>
  <conditionalFormatting sqref="A25:H27">
    <cfRule type="cellIs" dxfId="20807" priority="676" stopIfTrue="1" operator="equal">
      <formula>0</formula>
    </cfRule>
  </conditionalFormatting>
  <conditionalFormatting sqref="A25:H27">
    <cfRule type="cellIs" dxfId="20806" priority="675" stopIfTrue="1" operator="equal">
      <formula>0</formula>
    </cfRule>
  </conditionalFormatting>
  <conditionalFormatting sqref="A36:H38">
    <cfRule type="cellIs" dxfId="20805" priority="674" stopIfTrue="1" operator="equal">
      <formula>0</formula>
    </cfRule>
  </conditionalFormatting>
  <conditionalFormatting sqref="A44:H46">
    <cfRule type="cellIs" dxfId="20804" priority="673" stopIfTrue="1" operator="equal">
      <formula>0</formula>
    </cfRule>
  </conditionalFormatting>
  <conditionalFormatting sqref="A44:H46">
    <cfRule type="cellIs" dxfId="20803" priority="672" stopIfTrue="1" operator="equal">
      <formula>0</formula>
    </cfRule>
  </conditionalFormatting>
  <conditionalFormatting sqref="A54:H56">
    <cfRule type="cellIs" dxfId="20802" priority="671" stopIfTrue="1" operator="equal">
      <formula>0</formula>
    </cfRule>
  </conditionalFormatting>
  <conditionalFormatting sqref="A12:H62">
    <cfRule type="expression" dxfId="20801" priority="670" stopIfTrue="1">
      <formula>$IT13&lt;$IS$2</formula>
    </cfRule>
  </conditionalFormatting>
  <conditionalFormatting sqref="A12:H59">
    <cfRule type="cellIs" dxfId="20800" priority="669" stopIfTrue="1" operator="equal">
      <formula>0</formula>
    </cfRule>
  </conditionalFormatting>
  <conditionalFormatting sqref="A19:H21">
    <cfRule type="cellIs" dxfId="20799" priority="668" stopIfTrue="1" operator="equal">
      <formula>0</formula>
    </cfRule>
  </conditionalFormatting>
  <conditionalFormatting sqref="A19:H21">
    <cfRule type="cellIs" dxfId="20798" priority="667" stopIfTrue="1" operator="equal">
      <formula>0</formula>
    </cfRule>
  </conditionalFormatting>
  <conditionalFormatting sqref="A25:H27">
    <cfRule type="cellIs" dxfId="20797" priority="666" stopIfTrue="1" operator="equal">
      <formula>0</formula>
    </cfRule>
  </conditionalFormatting>
  <conditionalFormatting sqref="A25:H27">
    <cfRule type="cellIs" dxfId="20796" priority="665" stopIfTrue="1" operator="equal">
      <formula>0</formula>
    </cfRule>
  </conditionalFormatting>
  <conditionalFormatting sqref="A36:H38">
    <cfRule type="cellIs" dxfId="20795" priority="664" stopIfTrue="1" operator="equal">
      <formula>0</formula>
    </cfRule>
  </conditionalFormatting>
  <conditionalFormatting sqref="A44:H46">
    <cfRule type="cellIs" dxfId="20794" priority="663" stopIfTrue="1" operator="equal">
      <formula>0</formula>
    </cfRule>
  </conditionalFormatting>
  <conditionalFormatting sqref="A44:H46">
    <cfRule type="cellIs" dxfId="20793" priority="662" stopIfTrue="1" operator="equal">
      <formula>0</formula>
    </cfRule>
  </conditionalFormatting>
  <conditionalFormatting sqref="A54:H56">
    <cfRule type="cellIs" dxfId="20792" priority="661" stopIfTrue="1" operator="equal">
      <formula>0</formula>
    </cfRule>
  </conditionalFormatting>
  <conditionalFormatting sqref="A12:H62">
    <cfRule type="expression" dxfId="20791" priority="660" stopIfTrue="1">
      <formula>$IT13&lt;$IS$2</formula>
    </cfRule>
  </conditionalFormatting>
  <conditionalFormatting sqref="A12:H59">
    <cfRule type="cellIs" dxfId="20790" priority="659" stopIfTrue="1" operator="equal">
      <formula>0</formula>
    </cfRule>
  </conditionalFormatting>
  <conditionalFormatting sqref="A19:H21">
    <cfRule type="cellIs" dxfId="20789" priority="658" stopIfTrue="1" operator="equal">
      <formula>0</formula>
    </cfRule>
  </conditionalFormatting>
  <conditionalFormatting sqref="A19:H21">
    <cfRule type="cellIs" dxfId="20788" priority="657" stopIfTrue="1" operator="equal">
      <formula>0</formula>
    </cfRule>
  </conditionalFormatting>
  <conditionalFormatting sqref="A25:H27">
    <cfRule type="cellIs" dxfId="20787" priority="656" stopIfTrue="1" operator="equal">
      <formula>0</formula>
    </cfRule>
  </conditionalFormatting>
  <conditionalFormatting sqref="A25:H27">
    <cfRule type="cellIs" dxfId="20786" priority="655" stopIfTrue="1" operator="equal">
      <formula>0</formula>
    </cfRule>
  </conditionalFormatting>
  <conditionalFormatting sqref="A36:H38">
    <cfRule type="cellIs" dxfId="20785" priority="654" stopIfTrue="1" operator="equal">
      <formula>0</formula>
    </cfRule>
  </conditionalFormatting>
  <conditionalFormatting sqref="A44:H46">
    <cfRule type="cellIs" dxfId="20784" priority="653" stopIfTrue="1" operator="equal">
      <formula>0</formula>
    </cfRule>
  </conditionalFormatting>
  <conditionalFormatting sqref="A44:H46">
    <cfRule type="cellIs" dxfId="20783" priority="652" stopIfTrue="1" operator="equal">
      <formula>0</formula>
    </cfRule>
  </conditionalFormatting>
  <conditionalFormatting sqref="A54:H56">
    <cfRule type="cellIs" dxfId="20782" priority="651" stopIfTrue="1" operator="equal">
      <formula>0</formula>
    </cfRule>
  </conditionalFormatting>
  <conditionalFormatting sqref="A12:H62">
    <cfRule type="expression" dxfId="20781" priority="650" stopIfTrue="1">
      <formula>$IT13&lt;$IS$2</formula>
    </cfRule>
  </conditionalFormatting>
  <conditionalFormatting sqref="A12:H59">
    <cfRule type="cellIs" dxfId="20780" priority="649" stopIfTrue="1" operator="equal">
      <formula>0</formula>
    </cfRule>
  </conditionalFormatting>
  <conditionalFormatting sqref="A19:H21">
    <cfRule type="cellIs" dxfId="20779" priority="648" stopIfTrue="1" operator="equal">
      <formula>0</formula>
    </cfRule>
  </conditionalFormatting>
  <conditionalFormatting sqref="A19:H21">
    <cfRule type="cellIs" dxfId="20778" priority="647" stopIfTrue="1" operator="equal">
      <formula>0</formula>
    </cfRule>
  </conditionalFormatting>
  <conditionalFormatting sqref="A25:H27">
    <cfRule type="cellIs" dxfId="20777" priority="646" stopIfTrue="1" operator="equal">
      <formula>0</formula>
    </cfRule>
  </conditionalFormatting>
  <conditionalFormatting sqref="A25:H27">
    <cfRule type="cellIs" dxfId="20776" priority="645" stopIfTrue="1" operator="equal">
      <formula>0</formula>
    </cfRule>
  </conditionalFormatting>
  <conditionalFormatting sqref="A36:H38">
    <cfRule type="cellIs" dxfId="20775" priority="644" stopIfTrue="1" operator="equal">
      <formula>0</formula>
    </cfRule>
  </conditionalFormatting>
  <conditionalFormatting sqref="A44:H46">
    <cfRule type="cellIs" dxfId="20774" priority="643" stopIfTrue="1" operator="equal">
      <formula>0</formula>
    </cfRule>
  </conditionalFormatting>
  <conditionalFormatting sqref="A44:H46">
    <cfRule type="cellIs" dxfId="20773" priority="642" stopIfTrue="1" operator="equal">
      <formula>0</formula>
    </cfRule>
  </conditionalFormatting>
  <conditionalFormatting sqref="A54:H56">
    <cfRule type="cellIs" dxfId="20772" priority="641" stopIfTrue="1" operator="equal">
      <formula>0</formula>
    </cfRule>
  </conditionalFormatting>
  <conditionalFormatting sqref="A12:H62">
    <cfRule type="expression" dxfId="20771" priority="640" stopIfTrue="1">
      <formula>$IT13&lt;$IS$2</formula>
    </cfRule>
  </conditionalFormatting>
  <conditionalFormatting sqref="D16">
    <cfRule type="cellIs" dxfId="20770" priority="639" operator="equal">
      <formula>0</formula>
    </cfRule>
  </conditionalFormatting>
  <conditionalFormatting sqref="D16">
    <cfRule type="cellIs" dxfId="20769" priority="638" stopIfTrue="1" operator="equal">
      <formula>0</formula>
    </cfRule>
  </conditionalFormatting>
  <conditionalFormatting sqref="D16">
    <cfRule type="expression" dxfId="20768" priority="637" stopIfTrue="1">
      <formula>$IT17&lt;$IS$2</formula>
    </cfRule>
  </conditionalFormatting>
  <conditionalFormatting sqref="D16">
    <cfRule type="cellIs" dxfId="20767" priority="636" stopIfTrue="1" operator="equal">
      <formula>0</formula>
    </cfRule>
  </conditionalFormatting>
  <conditionalFormatting sqref="D16">
    <cfRule type="expression" dxfId="20766" priority="635" stopIfTrue="1">
      <formula>$IT17&lt;$IS$2</formula>
    </cfRule>
  </conditionalFormatting>
  <conditionalFormatting sqref="D16">
    <cfRule type="cellIs" dxfId="20765" priority="634" stopIfTrue="1" operator="equal">
      <formula>0</formula>
    </cfRule>
  </conditionalFormatting>
  <conditionalFormatting sqref="D16">
    <cfRule type="expression" dxfId="20764" priority="633" stopIfTrue="1">
      <formula>$IT17&lt;$IS$2</formula>
    </cfRule>
  </conditionalFormatting>
  <conditionalFormatting sqref="D16">
    <cfRule type="cellIs" dxfId="20763" priority="632" stopIfTrue="1" operator="equal">
      <formula>0</formula>
    </cfRule>
  </conditionalFormatting>
  <conditionalFormatting sqref="D16">
    <cfRule type="expression" dxfId="20762" priority="631" stopIfTrue="1">
      <formula>$IT17&lt;$IS$2</formula>
    </cfRule>
  </conditionalFormatting>
  <conditionalFormatting sqref="D16">
    <cfRule type="cellIs" dxfId="20761" priority="630" stopIfTrue="1" operator="equal">
      <formula>0</formula>
    </cfRule>
  </conditionalFormatting>
  <conditionalFormatting sqref="D16">
    <cfRule type="expression" dxfId="20760" priority="629" stopIfTrue="1">
      <formula>$IT17&lt;$IS$2</formula>
    </cfRule>
  </conditionalFormatting>
  <conditionalFormatting sqref="D16">
    <cfRule type="cellIs" dxfId="20759" priority="628" operator="equal">
      <formula>0</formula>
    </cfRule>
  </conditionalFormatting>
  <conditionalFormatting sqref="D16">
    <cfRule type="cellIs" dxfId="20758" priority="627" stopIfTrue="1" operator="equal">
      <formula>0</formula>
    </cfRule>
  </conditionalFormatting>
  <conditionalFormatting sqref="D16">
    <cfRule type="expression" dxfId="20757" priority="626" stopIfTrue="1">
      <formula>$IT17&lt;$IS$2</formula>
    </cfRule>
  </conditionalFormatting>
  <conditionalFormatting sqref="D16">
    <cfRule type="cellIs" dxfId="20756" priority="625" stopIfTrue="1" operator="equal">
      <formula>0</formula>
    </cfRule>
  </conditionalFormatting>
  <conditionalFormatting sqref="D16">
    <cfRule type="expression" dxfId="20755" priority="624" stopIfTrue="1">
      <formula>$IT17&lt;$IS$2</formula>
    </cfRule>
  </conditionalFormatting>
  <conditionalFormatting sqref="D16">
    <cfRule type="cellIs" dxfId="20754" priority="623" stopIfTrue="1" operator="equal">
      <formula>0</formula>
    </cfRule>
  </conditionalFormatting>
  <conditionalFormatting sqref="D16">
    <cfRule type="expression" dxfId="20753" priority="622" stopIfTrue="1">
      <formula>$IT17&lt;$IS$2</formula>
    </cfRule>
  </conditionalFormatting>
  <conditionalFormatting sqref="D16">
    <cfRule type="cellIs" dxfId="20752" priority="621" stopIfTrue="1" operator="equal">
      <formula>0</formula>
    </cfRule>
  </conditionalFormatting>
  <conditionalFormatting sqref="D16">
    <cfRule type="expression" dxfId="20751" priority="620" stopIfTrue="1">
      <formula>$IT17&lt;$IS$2</formula>
    </cfRule>
  </conditionalFormatting>
  <conditionalFormatting sqref="D16">
    <cfRule type="cellIs" dxfId="20750" priority="619" stopIfTrue="1" operator="equal">
      <formula>0</formula>
    </cfRule>
  </conditionalFormatting>
  <conditionalFormatting sqref="D16">
    <cfRule type="expression" dxfId="20749" priority="618" stopIfTrue="1">
      <formula>$IT17&lt;$IS$2</formula>
    </cfRule>
  </conditionalFormatting>
  <conditionalFormatting sqref="D16">
    <cfRule type="cellIs" dxfId="20748" priority="617" stopIfTrue="1" operator="equal">
      <formula>0</formula>
    </cfRule>
  </conditionalFormatting>
  <conditionalFormatting sqref="D16">
    <cfRule type="expression" dxfId="20747" priority="616" stopIfTrue="1">
      <formula>$IT17&lt;$IS$2</formula>
    </cfRule>
  </conditionalFormatting>
  <conditionalFormatting sqref="D16">
    <cfRule type="cellIs" dxfId="20746" priority="615" stopIfTrue="1" operator="equal">
      <formula>0</formula>
    </cfRule>
  </conditionalFormatting>
  <conditionalFormatting sqref="D16">
    <cfRule type="expression" dxfId="20745" priority="614" stopIfTrue="1">
      <formula>$IT17&lt;$IS$2</formula>
    </cfRule>
  </conditionalFormatting>
  <conditionalFormatting sqref="D33">
    <cfRule type="cellIs" dxfId="20744" priority="613" operator="equal">
      <formula>0</formula>
    </cfRule>
  </conditionalFormatting>
  <conditionalFormatting sqref="D33">
    <cfRule type="cellIs" dxfId="20743" priority="612" operator="equal">
      <formula>0</formula>
    </cfRule>
  </conditionalFormatting>
  <conditionalFormatting sqref="D33">
    <cfRule type="cellIs" dxfId="20742" priority="611" stopIfTrue="1" operator="equal">
      <formula>0</formula>
    </cfRule>
  </conditionalFormatting>
  <conditionalFormatting sqref="D33">
    <cfRule type="expression" dxfId="20741" priority="610" stopIfTrue="1">
      <formula>$IT34&lt;$IS$2</formula>
    </cfRule>
  </conditionalFormatting>
  <conditionalFormatting sqref="D33">
    <cfRule type="cellIs" dxfId="20740" priority="609" stopIfTrue="1" operator="equal">
      <formula>0</formula>
    </cfRule>
  </conditionalFormatting>
  <conditionalFormatting sqref="D33">
    <cfRule type="expression" dxfId="20739" priority="608" stopIfTrue="1">
      <formula>$IT34&lt;$IS$2</formula>
    </cfRule>
  </conditionalFormatting>
  <conditionalFormatting sqref="D33">
    <cfRule type="cellIs" dxfId="20738" priority="607" stopIfTrue="1" operator="equal">
      <formula>0</formula>
    </cfRule>
  </conditionalFormatting>
  <conditionalFormatting sqref="D33">
    <cfRule type="expression" dxfId="20737" priority="606" stopIfTrue="1">
      <formula>$IT34&lt;$IS$2</formula>
    </cfRule>
  </conditionalFormatting>
  <conditionalFormatting sqref="D33">
    <cfRule type="cellIs" dxfId="20736" priority="605" stopIfTrue="1" operator="equal">
      <formula>0</formula>
    </cfRule>
  </conditionalFormatting>
  <conditionalFormatting sqref="D33">
    <cfRule type="expression" dxfId="20735" priority="604" stopIfTrue="1">
      <formula>$IT34&lt;$IS$2</formula>
    </cfRule>
  </conditionalFormatting>
  <conditionalFormatting sqref="D33">
    <cfRule type="cellIs" dxfId="20734" priority="603" operator="equal">
      <formula>0</formula>
    </cfRule>
  </conditionalFormatting>
  <conditionalFormatting sqref="D33">
    <cfRule type="cellIs" dxfId="20733" priority="602" stopIfTrue="1" operator="equal">
      <formula>0</formula>
    </cfRule>
  </conditionalFormatting>
  <conditionalFormatting sqref="D33">
    <cfRule type="expression" dxfId="20732" priority="601" stopIfTrue="1">
      <formula>$IT34&lt;$IS$2</formula>
    </cfRule>
  </conditionalFormatting>
  <conditionalFormatting sqref="D33">
    <cfRule type="cellIs" dxfId="20731" priority="600" stopIfTrue="1" operator="equal">
      <formula>0</formula>
    </cfRule>
  </conditionalFormatting>
  <conditionalFormatting sqref="D33">
    <cfRule type="expression" dxfId="20730" priority="599" stopIfTrue="1">
      <formula>$IT34&lt;$IS$2</formula>
    </cfRule>
  </conditionalFormatting>
  <conditionalFormatting sqref="D33">
    <cfRule type="cellIs" dxfId="20729" priority="598" stopIfTrue="1" operator="equal">
      <formula>0</formula>
    </cfRule>
  </conditionalFormatting>
  <conditionalFormatting sqref="D33">
    <cfRule type="expression" dxfId="20728" priority="597" stopIfTrue="1">
      <formula>$IT34&lt;$IS$2</formula>
    </cfRule>
  </conditionalFormatting>
  <conditionalFormatting sqref="A34">
    <cfRule type="cellIs" dxfId="20727" priority="596" operator="equal">
      <formula>0</formula>
    </cfRule>
  </conditionalFormatting>
  <conditionalFormatting sqref="A34">
    <cfRule type="cellIs" dxfId="20726" priority="595" stopIfTrue="1" operator="equal">
      <formula>0</formula>
    </cfRule>
  </conditionalFormatting>
  <conditionalFormatting sqref="A34">
    <cfRule type="expression" dxfId="20725" priority="594" stopIfTrue="1">
      <formula>$IT35&lt;$IS$2</formula>
    </cfRule>
  </conditionalFormatting>
  <conditionalFormatting sqref="A34">
    <cfRule type="cellIs" dxfId="20724" priority="593" stopIfTrue="1" operator="equal">
      <formula>0</formula>
    </cfRule>
  </conditionalFormatting>
  <conditionalFormatting sqref="A34">
    <cfRule type="expression" dxfId="20723" priority="592" stopIfTrue="1">
      <formula>$IT35&lt;$IS$2</formula>
    </cfRule>
  </conditionalFormatting>
  <conditionalFormatting sqref="A34">
    <cfRule type="cellIs" dxfId="20722" priority="591" stopIfTrue="1" operator="equal">
      <formula>0</formula>
    </cfRule>
  </conditionalFormatting>
  <conditionalFormatting sqref="A34">
    <cfRule type="expression" dxfId="20721" priority="590" stopIfTrue="1">
      <formula>$IT35&lt;$IS$2</formula>
    </cfRule>
  </conditionalFormatting>
  <conditionalFormatting sqref="A34">
    <cfRule type="cellIs" dxfId="20720" priority="589" stopIfTrue="1" operator="equal">
      <formula>0</formula>
    </cfRule>
  </conditionalFormatting>
  <conditionalFormatting sqref="A34">
    <cfRule type="expression" dxfId="20719" priority="588" stopIfTrue="1">
      <formula>$IT35&lt;$IS$2</formula>
    </cfRule>
  </conditionalFormatting>
  <conditionalFormatting sqref="A34">
    <cfRule type="cellIs" dxfId="20718" priority="587" operator="equal">
      <formula>0</formula>
    </cfRule>
  </conditionalFormatting>
  <conditionalFormatting sqref="A34">
    <cfRule type="cellIs" dxfId="20717" priority="586" stopIfTrue="1" operator="equal">
      <formula>0</formula>
    </cfRule>
  </conditionalFormatting>
  <conditionalFormatting sqref="A34">
    <cfRule type="expression" dxfId="20716" priority="585" stopIfTrue="1">
      <formula>$IT35&lt;$IS$2</formula>
    </cfRule>
  </conditionalFormatting>
  <conditionalFormatting sqref="A34">
    <cfRule type="cellIs" dxfId="20715" priority="584" stopIfTrue="1" operator="equal">
      <formula>0</formula>
    </cfRule>
  </conditionalFormatting>
  <conditionalFormatting sqref="A34">
    <cfRule type="expression" dxfId="20714" priority="583" stopIfTrue="1">
      <formula>$IT35&lt;$IS$2</formula>
    </cfRule>
  </conditionalFormatting>
  <conditionalFormatting sqref="A34">
    <cfRule type="cellIs" dxfId="20713" priority="582" stopIfTrue="1" operator="equal">
      <formula>0</formula>
    </cfRule>
  </conditionalFormatting>
  <conditionalFormatting sqref="A34">
    <cfRule type="expression" dxfId="20712" priority="581" stopIfTrue="1">
      <formula>$IT35&lt;$IS$2</formula>
    </cfRule>
  </conditionalFormatting>
  <conditionalFormatting sqref="A34">
    <cfRule type="cellIs" dxfId="20711" priority="580" stopIfTrue="1" operator="equal">
      <formula>0</formula>
    </cfRule>
  </conditionalFormatting>
  <conditionalFormatting sqref="A34">
    <cfRule type="expression" dxfId="20710" priority="579" stopIfTrue="1">
      <formula>$IT35&lt;$IS$2</formula>
    </cfRule>
  </conditionalFormatting>
  <conditionalFormatting sqref="A34">
    <cfRule type="cellIs" dxfId="20709" priority="578" stopIfTrue="1" operator="equal">
      <formula>0</formula>
    </cfRule>
  </conditionalFormatting>
  <conditionalFormatting sqref="A34">
    <cfRule type="expression" dxfId="20708" priority="577" stopIfTrue="1">
      <formula>$IT35&lt;$IS$2</formula>
    </cfRule>
  </conditionalFormatting>
  <conditionalFormatting sqref="A34">
    <cfRule type="cellIs" dxfId="20707" priority="576" stopIfTrue="1" operator="equal">
      <formula>0</formula>
    </cfRule>
  </conditionalFormatting>
  <conditionalFormatting sqref="A34">
    <cfRule type="expression" dxfId="20706" priority="575" stopIfTrue="1">
      <formula>$IT35&lt;$IS$2</formula>
    </cfRule>
  </conditionalFormatting>
  <conditionalFormatting sqref="A34">
    <cfRule type="cellIs" dxfId="20705" priority="574" stopIfTrue="1" operator="equal">
      <formula>0</formula>
    </cfRule>
  </conditionalFormatting>
  <conditionalFormatting sqref="A34">
    <cfRule type="expression" dxfId="20704" priority="573" stopIfTrue="1">
      <formula>$IT35&lt;$IS$2</formula>
    </cfRule>
  </conditionalFormatting>
  <conditionalFormatting sqref="A17">
    <cfRule type="cellIs" dxfId="20703" priority="572" operator="equal">
      <formula>0</formula>
    </cfRule>
  </conditionalFormatting>
  <conditionalFormatting sqref="A17">
    <cfRule type="cellIs" dxfId="20702" priority="571" stopIfTrue="1" operator="equal">
      <formula>0</formula>
    </cfRule>
  </conditionalFormatting>
  <conditionalFormatting sqref="A17">
    <cfRule type="expression" dxfId="20701" priority="570" stopIfTrue="1">
      <formula>$IT18&lt;$IS$2</formula>
    </cfRule>
  </conditionalFormatting>
  <conditionalFormatting sqref="A17">
    <cfRule type="cellIs" dxfId="20700" priority="569" stopIfTrue="1" operator="equal">
      <formula>0</formula>
    </cfRule>
  </conditionalFormatting>
  <conditionalFormatting sqref="A17">
    <cfRule type="expression" dxfId="20699" priority="568" stopIfTrue="1">
      <formula>$IT18&lt;$IS$2</formula>
    </cfRule>
  </conditionalFormatting>
  <conditionalFormatting sqref="A17">
    <cfRule type="cellIs" dxfId="20698" priority="567" stopIfTrue="1" operator="equal">
      <formula>0</formula>
    </cfRule>
  </conditionalFormatting>
  <conditionalFormatting sqref="A17">
    <cfRule type="expression" dxfId="20697" priority="566" stopIfTrue="1">
      <formula>$IT18&lt;$IS$2</formula>
    </cfRule>
  </conditionalFormatting>
  <conditionalFormatting sqref="A17">
    <cfRule type="cellIs" dxfId="20696" priority="565" stopIfTrue="1" operator="equal">
      <formula>0</formula>
    </cfRule>
  </conditionalFormatting>
  <conditionalFormatting sqref="A17">
    <cfRule type="expression" dxfId="20695" priority="564" stopIfTrue="1">
      <formula>$IT18&lt;$IS$2</formula>
    </cfRule>
  </conditionalFormatting>
  <conditionalFormatting sqref="A17">
    <cfRule type="cellIs" dxfId="20694" priority="563" operator="equal">
      <formula>0</formula>
    </cfRule>
  </conditionalFormatting>
  <conditionalFormatting sqref="A17">
    <cfRule type="cellIs" dxfId="20693" priority="562" operator="equal">
      <formula>0</formula>
    </cfRule>
  </conditionalFormatting>
  <conditionalFormatting sqref="A17">
    <cfRule type="cellIs" dxfId="20692" priority="561" stopIfTrue="1" operator="equal">
      <formula>0</formula>
    </cfRule>
  </conditionalFormatting>
  <conditionalFormatting sqref="A17">
    <cfRule type="expression" dxfId="20691" priority="560" stopIfTrue="1">
      <formula>$IT18&lt;$IS$2</formula>
    </cfRule>
  </conditionalFormatting>
  <conditionalFormatting sqref="A17">
    <cfRule type="cellIs" dxfId="20690" priority="559" stopIfTrue="1" operator="equal">
      <formula>0</formula>
    </cfRule>
  </conditionalFormatting>
  <conditionalFormatting sqref="A17">
    <cfRule type="expression" dxfId="20689" priority="558" stopIfTrue="1">
      <formula>$IT18&lt;$IS$2</formula>
    </cfRule>
  </conditionalFormatting>
  <conditionalFormatting sqref="A17">
    <cfRule type="cellIs" dxfId="20688" priority="557" stopIfTrue="1" operator="equal">
      <formula>0</formula>
    </cfRule>
  </conditionalFormatting>
  <conditionalFormatting sqref="A17">
    <cfRule type="expression" dxfId="20687" priority="556" stopIfTrue="1">
      <formula>$IT18&lt;$IS$2</formula>
    </cfRule>
  </conditionalFormatting>
  <conditionalFormatting sqref="A17">
    <cfRule type="cellIs" dxfId="20686" priority="555" stopIfTrue="1" operator="equal">
      <formula>0</formula>
    </cfRule>
  </conditionalFormatting>
  <conditionalFormatting sqref="A17">
    <cfRule type="cellIs" dxfId="20685" priority="554" stopIfTrue="1" operator="equal">
      <formula>0</formula>
    </cfRule>
  </conditionalFormatting>
  <conditionalFormatting sqref="A17">
    <cfRule type="cellIs" dxfId="20684" priority="553" stopIfTrue="1" operator="equal">
      <formula>0</formula>
    </cfRule>
  </conditionalFormatting>
  <conditionalFormatting sqref="A17">
    <cfRule type="expression" dxfId="20683" priority="552" stopIfTrue="1">
      <formula>$IT18&lt;$IS$2</formula>
    </cfRule>
  </conditionalFormatting>
  <conditionalFormatting sqref="A17">
    <cfRule type="cellIs" dxfId="20682" priority="551" stopIfTrue="1" operator="equal">
      <formula>0</formula>
    </cfRule>
  </conditionalFormatting>
  <conditionalFormatting sqref="A17">
    <cfRule type="expression" dxfId="20681" priority="550" stopIfTrue="1">
      <formula>$IT18&lt;$IS$2</formula>
    </cfRule>
  </conditionalFormatting>
  <conditionalFormatting sqref="A17">
    <cfRule type="cellIs" dxfId="20680" priority="549" operator="equal">
      <formula>0</formula>
    </cfRule>
  </conditionalFormatting>
  <conditionalFormatting sqref="A17">
    <cfRule type="cellIs" dxfId="20679" priority="548" stopIfTrue="1" operator="equal">
      <formula>0</formula>
    </cfRule>
  </conditionalFormatting>
  <conditionalFormatting sqref="A17">
    <cfRule type="expression" dxfId="20678" priority="547" stopIfTrue="1">
      <formula>$IT18&lt;$IS$2</formula>
    </cfRule>
  </conditionalFormatting>
  <conditionalFormatting sqref="A17">
    <cfRule type="cellIs" dxfId="20677" priority="546" stopIfTrue="1" operator="equal">
      <formula>0</formula>
    </cfRule>
  </conditionalFormatting>
  <conditionalFormatting sqref="A17">
    <cfRule type="expression" dxfId="20676" priority="545" stopIfTrue="1">
      <formula>$IT18&lt;$IS$2</formula>
    </cfRule>
  </conditionalFormatting>
  <conditionalFormatting sqref="A17">
    <cfRule type="cellIs" dxfId="20675" priority="544" stopIfTrue="1" operator="equal">
      <formula>0</formula>
    </cfRule>
  </conditionalFormatting>
  <conditionalFormatting sqref="A17">
    <cfRule type="expression" dxfId="20674" priority="543" stopIfTrue="1">
      <formula>$IT18&lt;$IS$2</formula>
    </cfRule>
  </conditionalFormatting>
  <conditionalFormatting sqref="A17">
    <cfRule type="cellIs" dxfId="20673" priority="542" stopIfTrue="1" operator="equal">
      <formula>0</formula>
    </cfRule>
  </conditionalFormatting>
  <conditionalFormatting sqref="A17">
    <cfRule type="expression" dxfId="20672" priority="541" stopIfTrue="1">
      <formula>$IT18&lt;$IS$2</formula>
    </cfRule>
  </conditionalFormatting>
  <conditionalFormatting sqref="A17">
    <cfRule type="cellIs" dxfId="20671" priority="540" stopIfTrue="1" operator="equal">
      <formula>0</formula>
    </cfRule>
  </conditionalFormatting>
  <conditionalFormatting sqref="A17">
    <cfRule type="expression" dxfId="20670" priority="539" stopIfTrue="1">
      <formula>$IT18&lt;$IS$2</formula>
    </cfRule>
  </conditionalFormatting>
  <conditionalFormatting sqref="A17">
    <cfRule type="cellIs" dxfId="20669" priority="538" stopIfTrue="1" operator="equal">
      <formula>0</formula>
    </cfRule>
  </conditionalFormatting>
  <conditionalFormatting sqref="A17">
    <cfRule type="expression" dxfId="20668" priority="537" stopIfTrue="1">
      <formula>$IT18&lt;$IS$2</formula>
    </cfRule>
  </conditionalFormatting>
  <conditionalFormatting sqref="A17">
    <cfRule type="cellIs" dxfId="20667" priority="536" stopIfTrue="1" operator="equal">
      <formula>0</formula>
    </cfRule>
  </conditionalFormatting>
  <conditionalFormatting sqref="A17">
    <cfRule type="expression" dxfId="20666" priority="535" stopIfTrue="1">
      <formula>$IT18&lt;$IS$2</formula>
    </cfRule>
  </conditionalFormatting>
  <conditionalFormatting sqref="D34:G34">
    <cfRule type="cellIs" dxfId="20665" priority="534" operator="equal">
      <formula>0</formula>
    </cfRule>
  </conditionalFormatting>
  <conditionalFormatting sqref="D34:G34">
    <cfRule type="cellIs" dxfId="20664" priority="533" stopIfTrue="1" operator="equal">
      <formula>0</formula>
    </cfRule>
  </conditionalFormatting>
  <conditionalFormatting sqref="D34:G34">
    <cfRule type="expression" dxfId="20663" priority="532" stopIfTrue="1">
      <formula>$IT35&lt;$IS$2</formula>
    </cfRule>
  </conditionalFormatting>
  <conditionalFormatting sqref="D34:G34">
    <cfRule type="cellIs" dxfId="20662" priority="531" stopIfTrue="1" operator="equal">
      <formula>0</formula>
    </cfRule>
  </conditionalFormatting>
  <conditionalFormatting sqref="D34:G34">
    <cfRule type="expression" dxfId="20661" priority="530" stopIfTrue="1">
      <formula>$IT35&lt;$IS$2</formula>
    </cfRule>
  </conditionalFormatting>
  <conditionalFormatting sqref="D34:G34">
    <cfRule type="cellIs" dxfId="20660" priority="529" stopIfTrue="1" operator="equal">
      <formula>0</formula>
    </cfRule>
  </conditionalFormatting>
  <conditionalFormatting sqref="D34:G34">
    <cfRule type="expression" dxfId="20659" priority="528" stopIfTrue="1">
      <formula>$IT35&lt;$IS$2</formula>
    </cfRule>
  </conditionalFormatting>
  <conditionalFormatting sqref="D34:G34">
    <cfRule type="cellIs" dxfId="20658" priority="527" stopIfTrue="1" operator="equal">
      <formula>0</formula>
    </cfRule>
  </conditionalFormatting>
  <conditionalFormatting sqref="D34:G34">
    <cfRule type="expression" dxfId="20657" priority="526" stopIfTrue="1">
      <formula>$IT35&lt;$IS$2</formula>
    </cfRule>
  </conditionalFormatting>
  <conditionalFormatting sqref="D34:G34">
    <cfRule type="cellIs" dxfId="20656" priority="525" operator="equal">
      <formula>0</formula>
    </cfRule>
  </conditionalFormatting>
  <conditionalFormatting sqref="D34:G34">
    <cfRule type="cellIs" dxfId="20655" priority="524" operator="equal">
      <formula>0</formula>
    </cfRule>
  </conditionalFormatting>
  <conditionalFormatting sqref="D34:G34">
    <cfRule type="cellIs" dxfId="20654" priority="523" stopIfTrue="1" operator="equal">
      <formula>0</formula>
    </cfRule>
  </conditionalFormatting>
  <conditionalFormatting sqref="D34:G34">
    <cfRule type="expression" dxfId="20653" priority="522" stopIfTrue="1">
      <formula>$IT35&lt;$IS$2</formula>
    </cfRule>
  </conditionalFormatting>
  <conditionalFormatting sqref="D34:G34">
    <cfRule type="cellIs" dxfId="20652" priority="521" stopIfTrue="1" operator="equal">
      <formula>0</formula>
    </cfRule>
  </conditionalFormatting>
  <conditionalFormatting sqref="D34:G34">
    <cfRule type="expression" dxfId="20651" priority="520" stopIfTrue="1">
      <formula>$IT35&lt;$IS$2</formula>
    </cfRule>
  </conditionalFormatting>
  <conditionalFormatting sqref="D34:G34">
    <cfRule type="cellIs" dxfId="20650" priority="519" stopIfTrue="1" operator="equal">
      <formula>0</formula>
    </cfRule>
  </conditionalFormatting>
  <conditionalFormatting sqref="D34:G34">
    <cfRule type="expression" dxfId="20649" priority="518" stopIfTrue="1">
      <formula>$IT35&lt;$IS$2</formula>
    </cfRule>
  </conditionalFormatting>
  <conditionalFormatting sqref="D34:G34">
    <cfRule type="cellIs" dxfId="20648" priority="517" stopIfTrue="1" operator="equal">
      <formula>0</formula>
    </cfRule>
  </conditionalFormatting>
  <conditionalFormatting sqref="D34:G34">
    <cfRule type="expression" dxfId="20647" priority="516" stopIfTrue="1">
      <formula>$IT35&lt;$IS$2</formula>
    </cfRule>
  </conditionalFormatting>
  <conditionalFormatting sqref="D34:G34">
    <cfRule type="cellIs" dxfId="20646" priority="515" operator="equal">
      <formula>0</formula>
    </cfRule>
  </conditionalFormatting>
  <conditionalFormatting sqref="D34:G34">
    <cfRule type="cellIs" dxfId="20645" priority="514" stopIfTrue="1" operator="equal">
      <formula>0</formula>
    </cfRule>
  </conditionalFormatting>
  <conditionalFormatting sqref="D34:G34">
    <cfRule type="expression" dxfId="20644" priority="513" stopIfTrue="1">
      <formula>$IT35&lt;$IS$2</formula>
    </cfRule>
  </conditionalFormatting>
  <conditionalFormatting sqref="D34:G34">
    <cfRule type="cellIs" dxfId="20643" priority="512" stopIfTrue="1" operator="equal">
      <formula>0</formula>
    </cfRule>
  </conditionalFormatting>
  <conditionalFormatting sqref="D34:G34">
    <cfRule type="expression" dxfId="20642" priority="511" stopIfTrue="1">
      <formula>$IT35&lt;$IS$2</formula>
    </cfRule>
  </conditionalFormatting>
  <conditionalFormatting sqref="D34:G34">
    <cfRule type="cellIs" dxfId="20641" priority="510" stopIfTrue="1" operator="equal">
      <formula>0</formula>
    </cfRule>
  </conditionalFormatting>
  <conditionalFormatting sqref="D34:G34">
    <cfRule type="expression" dxfId="20640" priority="509" stopIfTrue="1">
      <formula>$IT35&lt;$IS$2</formula>
    </cfRule>
  </conditionalFormatting>
  <conditionalFormatting sqref="D34:G34">
    <cfRule type="cellIs" dxfId="20639" priority="508" stopIfTrue="1" operator="equal">
      <formula>0</formula>
    </cfRule>
  </conditionalFormatting>
  <conditionalFormatting sqref="D34:G34">
    <cfRule type="expression" dxfId="20638" priority="507" stopIfTrue="1">
      <formula>$IT35&lt;$IS$2</formula>
    </cfRule>
  </conditionalFormatting>
  <conditionalFormatting sqref="D34:G34">
    <cfRule type="cellIs" dxfId="20637" priority="506" stopIfTrue="1" operator="equal">
      <formula>0</formula>
    </cfRule>
  </conditionalFormatting>
  <conditionalFormatting sqref="D34:G34">
    <cfRule type="expression" dxfId="20636" priority="505" stopIfTrue="1">
      <formula>$IT35&lt;$IS$2</formula>
    </cfRule>
  </conditionalFormatting>
  <conditionalFormatting sqref="D34:G34">
    <cfRule type="cellIs" dxfId="20635" priority="504" stopIfTrue="1" operator="equal">
      <formula>0</formula>
    </cfRule>
  </conditionalFormatting>
  <conditionalFormatting sqref="D34:G34">
    <cfRule type="expression" dxfId="20634" priority="503" stopIfTrue="1">
      <formula>$IT35&lt;$IS$2</formula>
    </cfRule>
  </conditionalFormatting>
  <conditionalFormatting sqref="A12:H59">
    <cfRule type="cellIs" dxfId="20633" priority="502" stopIfTrue="1" operator="equal">
      <formula>0</formula>
    </cfRule>
  </conditionalFormatting>
  <conditionalFormatting sqref="A19:H21">
    <cfRule type="cellIs" dxfId="20632" priority="501" stopIfTrue="1" operator="equal">
      <formula>0</formula>
    </cfRule>
  </conditionalFormatting>
  <conditionalFormatting sqref="A19:H21">
    <cfRule type="cellIs" dxfId="20631" priority="500" stopIfTrue="1" operator="equal">
      <formula>0</formula>
    </cfRule>
  </conditionalFormatting>
  <conditionalFormatting sqref="A25:H27">
    <cfRule type="cellIs" dxfId="20630" priority="499" stopIfTrue="1" operator="equal">
      <formula>0</formula>
    </cfRule>
  </conditionalFormatting>
  <conditionalFormatting sqref="A25:H27">
    <cfRule type="cellIs" dxfId="20629" priority="498" stopIfTrue="1" operator="equal">
      <formula>0</formula>
    </cfRule>
  </conditionalFormatting>
  <conditionalFormatting sqref="A36:H38">
    <cfRule type="cellIs" dxfId="20628" priority="497" stopIfTrue="1" operator="equal">
      <formula>0</formula>
    </cfRule>
  </conditionalFormatting>
  <conditionalFormatting sqref="A44:H46">
    <cfRule type="cellIs" dxfId="20627" priority="496" stopIfTrue="1" operator="equal">
      <formula>0</formula>
    </cfRule>
  </conditionalFormatting>
  <conditionalFormatting sqref="A44:H46">
    <cfRule type="cellIs" dxfId="20626" priority="495" stopIfTrue="1" operator="equal">
      <formula>0</formula>
    </cfRule>
  </conditionalFormatting>
  <conditionalFormatting sqref="A54:H56">
    <cfRule type="cellIs" dxfId="20625" priority="494" stopIfTrue="1" operator="equal">
      <formula>0</formula>
    </cfRule>
  </conditionalFormatting>
  <conditionalFormatting sqref="A12:H62">
    <cfRule type="expression" dxfId="20624" priority="493" stopIfTrue="1">
      <formula>$IT13&lt;$IS$2</formula>
    </cfRule>
  </conditionalFormatting>
  <conditionalFormatting sqref="A12:H59">
    <cfRule type="cellIs" dxfId="20623" priority="492" stopIfTrue="1" operator="equal">
      <formula>0</formula>
    </cfRule>
  </conditionalFormatting>
  <conditionalFormatting sqref="A19:H21">
    <cfRule type="cellIs" dxfId="20622" priority="491" stopIfTrue="1" operator="equal">
      <formula>0</formula>
    </cfRule>
  </conditionalFormatting>
  <conditionalFormatting sqref="A19:H21">
    <cfRule type="cellIs" dxfId="20621" priority="490" stopIfTrue="1" operator="equal">
      <formula>0</formula>
    </cfRule>
  </conditionalFormatting>
  <conditionalFormatting sqref="A25:H27">
    <cfRule type="cellIs" dxfId="20620" priority="489" stopIfTrue="1" operator="equal">
      <formula>0</formula>
    </cfRule>
  </conditionalFormatting>
  <conditionalFormatting sqref="A25:H27">
    <cfRule type="cellIs" dxfId="20619" priority="488" stopIfTrue="1" operator="equal">
      <formula>0</formula>
    </cfRule>
  </conditionalFormatting>
  <conditionalFormatting sqref="A36:H38">
    <cfRule type="cellIs" dxfId="20618" priority="487" stopIfTrue="1" operator="equal">
      <formula>0</formula>
    </cfRule>
  </conditionalFormatting>
  <conditionalFormatting sqref="A44:H46">
    <cfRule type="cellIs" dxfId="20617" priority="486" stopIfTrue="1" operator="equal">
      <formula>0</formula>
    </cfRule>
  </conditionalFormatting>
  <conditionalFormatting sqref="A44:H46">
    <cfRule type="cellIs" dxfId="20616" priority="485" stopIfTrue="1" operator="equal">
      <formula>0</formula>
    </cfRule>
  </conditionalFormatting>
  <conditionalFormatting sqref="A54:H56">
    <cfRule type="cellIs" dxfId="20615" priority="484" stopIfTrue="1" operator="equal">
      <formula>0</formula>
    </cfRule>
  </conditionalFormatting>
  <conditionalFormatting sqref="A12:H62">
    <cfRule type="expression" dxfId="20614" priority="483" stopIfTrue="1">
      <formula>$IT13&lt;$IS$2</formula>
    </cfRule>
  </conditionalFormatting>
  <conditionalFormatting sqref="A12:H59">
    <cfRule type="cellIs" dxfId="20613" priority="482" stopIfTrue="1" operator="equal">
      <formula>0</formula>
    </cfRule>
  </conditionalFormatting>
  <conditionalFormatting sqref="A19:H21">
    <cfRule type="cellIs" dxfId="20612" priority="481" stopIfTrue="1" operator="equal">
      <formula>0</formula>
    </cfRule>
  </conditionalFormatting>
  <conditionalFormatting sqref="A19:H21">
    <cfRule type="cellIs" dxfId="20611" priority="480" stopIfTrue="1" operator="equal">
      <formula>0</formula>
    </cfRule>
  </conditionalFormatting>
  <conditionalFormatting sqref="A25:H27">
    <cfRule type="cellIs" dxfId="20610" priority="479" stopIfTrue="1" operator="equal">
      <formula>0</formula>
    </cfRule>
  </conditionalFormatting>
  <conditionalFormatting sqref="A25:H27">
    <cfRule type="cellIs" dxfId="20609" priority="478" stopIfTrue="1" operator="equal">
      <formula>0</formula>
    </cfRule>
  </conditionalFormatting>
  <conditionalFormatting sqref="A36:H38">
    <cfRule type="cellIs" dxfId="20608" priority="477" stopIfTrue="1" operator="equal">
      <formula>0</formula>
    </cfRule>
  </conditionalFormatting>
  <conditionalFormatting sqref="A44:H46">
    <cfRule type="cellIs" dxfId="20607" priority="476" stopIfTrue="1" operator="equal">
      <formula>0</formula>
    </cfRule>
  </conditionalFormatting>
  <conditionalFormatting sqref="A44:H46">
    <cfRule type="cellIs" dxfId="20606" priority="475" stopIfTrue="1" operator="equal">
      <formula>0</formula>
    </cfRule>
  </conditionalFormatting>
  <conditionalFormatting sqref="A54:H56">
    <cfRule type="cellIs" dxfId="20605" priority="474" stopIfTrue="1" operator="equal">
      <formula>0</formula>
    </cfRule>
  </conditionalFormatting>
  <conditionalFormatting sqref="A12:H62">
    <cfRule type="expression" dxfId="20604" priority="473" stopIfTrue="1">
      <formula>$IT13&lt;$IS$2</formula>
    </cfRule>
  </conditionalFormatting>
  <conditionalFormatting sqref="A14:H14">
    <cfRule type="cellIs" dxfId="20603" priority="472" stopIfTrue="1" operator="equal">
      <formula>0</formula>
    </cfRule>
  </conditionalFormatting>
  <conditionalFormatting sqref="A14:H14">
    <cfRule type="expression" dxfId="20602" priority="471" stopIfTrue="1">
      <formula>$IW15&lt;$IV$2</formula>
    </cfRule>
  </conditionalFormatting>
  <conditionalFormatting sqref="A16:H16">
    <cfRule type="cellIs" dxfId="20601" priority="470" stopIfTrue="1" operator="equal">
      <formula>0</formula>
    </cfRule>
  </conditionalFormatting>
  <conditionalFormatting sqref="A16:H16">
    <cfRule type="expression" dxfId="20600" priority="469" stopIfTrue="1">
      <formula>$IW17&lt;$IV$2</formula>
    </cfRule>
  </conditionalFormatting>
  <conditionalFormatting sqref="A33:H33">
    <cfRule type="cellIs" dxfId="20599" priority="468" stopIfTrue="1" operator="equal">
      <formula>0</formula>
    </cfRule>
  </conditionalFormatting>
  <conditionalFormatting sqref="A33:H33">
    <cfRule type="expression" dxfId="20598" priority="467" stopIfTrue="1">
      <formula>$IW34&lt;$IV$2</formula>
    </cfRule>
  </conditionalFormatting>
  <conditionalFormatting sqref="H19">
    <cfRule type="cellIs" dxfId="20597" priority="466" operator="equal">
      <formula>0</formula>
    </cfRule>
  </conditionalFormatting>
  <conditionalFormatting sqref="H19">
    <cfRule type="cellIs" dxfId="20596" priority="465" operator="equal">
      <formula>0</formula>
    </cfRule>
  </conditionalFormatting>
  <conditionalFormatting sqref="H19">
    <cfRule type="cellIs" dxfId="20595" priority="464" operator="equal">
      <formula>0</formula>
    </cfRule>
  </conditionalFormatting>
  <conditionalFormatting sqref="H19">
    <cfRule type="cellIs" dxfId="20594" priority="463" stopIfTrue="1" operator="equal">
      <formula>0</formula>
    </cfRule>
  </conditionalFormatting>
  <conditionalFormatting sqref="H19">
    <cfRule type="cellIs" dxfId="20593" priority="462" stopIfTrue="1" operator="equal">
      <formula>0</formula>
    </cfRule>
  </conditionalFormatting>
  <conditionalFormatting sqref="H19">
    <cfRule type="expression" dxfId="20592" priority="461" stopIfTrue="1">
      <formula>$IT20&lt;$IS$2</formula>
    </cfRule>
  </conditionalFormatting>
  <conditionalFormatting sqref="H19">
    <cfRule type="cellIs" dxfId="20591" priority="460" stopIfTrue="1" operator="equal">
      <formula>0</formula>
    </cfRule>
  </conditionalFormatting>
  <conditionalFormatting sqref="H19">
    <cfRule type="cellIs" dxfId="20590" priority="459" stopIfTrue="1" operator="equal">
      <formula>0</formula>
    </cfRule>
  </conditionalFormatting>
  <conditionalFormatting sqref="H19">
    <cfRule type="expression" dxfId="20589" priority="458" stopIfTrue="1">
      <formula>$IT20&lt;$IS$2</formula>
    </cfRule>
  </conditionalFormatting>
  <conditionalFormatting sqref="H19">
    <cfRule type="cellIs" dxfId="20588" priority="457" stopIfTrue="1" operator="equal">
      <formula>0</formula>
    </cfRule>
  </conditionalFormatting>
  <conditionalFormatting sqref="H19">
    <cfRule type="cellIs" dxfId="20587" priority="456" stopIfTrue="1" operator="equal">
      <formula>0</formula>
    </cfRule>
  </conditionalFormatting>
  <conditionalFormatting sqref="H19">
    <cfRule type="cellIs" dxfId="20586" priority="455" stopIfTrue="1" operator="equal">
      <formula>0</formula>
    </cfRule>
  </conditionalFormatting>
  <conditionalFormatting sqref="H19">
    <cfRule type="expression" dxfId="20585" priority="454" stopIfTrue="1">
      <formula>$IT20&lt;$IS$2</formula>
    </cfRule>
  </conditionalFormatting>
  <conditionalFormatting sqref="H19">
    <cfRule type="cellIs" dxfId="20584" priority="453" stopIfTrue="1" operator="equal">
      <formula>0</formula>
    </cfRule>
  </conditionalFormatting>
  <conditionalFormatting sqref="H19">
    <cfRule type="cellIs" dxfId="20583" priority="452" stopIfTrue="1" operator="equal">
      <formula>0</formula>
    </cfRule>
  </conditionalFormatting>
  <conditionalFormatting sqref="H19">
    <cfRule type="cellIs" dxfId="20582" priority="451" stopIfTrue="1" operator="equal">
      <formula>0</formula>
    </cfRule>
  </conditionalFormatting>
  <conditionalFormatting sqref="H19">
    <cfRule type="expression" dxfId="20581" priority="450" stopIfTrue="1">
      <formula>$IT20&lt;$IS$2</formula>
    </cfRule>
  </conditionalFormatting>
  <conditionalFormatting sqref="H19">
    <cfRule type="cellIs" dxfId="20580" priority="449" operator="equal">
      <formula>0</formula>
    </cfRule>
  </conditionalFormatting>
  <conditionalFormatting sqref="H36">
    <cfRule type="cellIs" dxfId="20579" priority="448" operator="equal">
      <formula>0</formula>
    </cfRule>
  </conditionalFormatting>
  <conditionalFormatting sqref="H36">
    <cfRule type="cellIs" dxfId="20578" priority="447" operator="equal">
      <formula>0</formula>
    </cfRule>
  </conditionalFormatting>
  <conditionalFormatting sqref="H36">
    <cfRule type="cellIs" dxfId="20577" priority="446" operator="equal">
      <formula>0</formula>
    </cfRule>
  </conditionalFormatting>
  <conditionalFormatting sqref="H36">
    <cfRule type="cellIs" dxfId="20576" priority="445" stopIfTrue="1" operator="equal">
      <formula>0</formula>
    </cfRule>
  </conditionalFormatting>
  <conditionalFormatting sqref="H36">
    <cfRule type="cellIs" dxfId="20575" priority="444" stopIfTrue="1" operator="equal">
      <formula>0</formula>
    </cfRule>
  </conditionalFormatting>
  <conditionalFormatting sqref="H36">
    <cfRule type="expression" dxfId="20574" priority="443" stopIfTrue="1">
      <formula>$IT37&lt;$IS$2</formula>
    </cfRule>
  </conditionalFormatting>
  <conditionalFormatting sqref="H36">
    <cfRule type="cellIs" dxfId="20573" priority="442" stopIfTrue="1" operator="equal">
      <formula>0</formula>
    </cfRule>
  </conditionalFormatting>
  <conditionalFormatting sqref="H36">
    <cfRule type="cellIs" dxfId="20572" priority="441" stopIfTrue="1" operator="equal">
      <formula>0</formula>
    </cfRule>
  </conditionalFormatting>
  <conditionalFormatting sqref="H36">
    <cfRule type="expression" dxfId="20571" priority="440" stopIfTrue="1">
      <formula>$IT37&lt;$IS$2</formula>
    </cfRule>
  </conditionalFormatting>
  <conditionalFormatting sqref="H36">
    <cfRule type="cellIs" dxfId="20570" priority="439" stopIfTrue="1" operator="equal">
      <formula>0</formula>
    </cfRule>
  </conditionalFormatting>
  <conditionalFormatting sqref="H36">
    <cfRule type="cellIs" dxfId="20569" priority="438" stopIfTrue="1" operator="equal">
      <formula>0</formula>
    </cfRule>
  </conditionalFormatting>
  <conditionalFormatting sqref="H36">
    <cfRule type="expression" dxfId="20568" priority="437" stopIfTrue="1">
      <formula>$IT37&lt;$IS$2</formula>
    </cfRule>
  </conditionalFormatting>
  <conditionalFormatting sqref="H36">
    <cfRule type="cellIs" dxfId="20567" priority="436" stopIfTrue="1" operator="equal">
      <formula>0</formula>
    </cfRule>
  </conditionalFormatting>
  <conditionalFormatting sqref="H36">
    <cfRule type="cellIs" dxfId="20566" priority="435" stopIfTrue="1" operator="equal">
      <formula>0</formula>
    </cfRule>
  </conditionalFormatting>
  <conditionalFormatting sqref="H36">
    <cfRule type="expression" dxfId="20565" priority="434" stopIfTrue="1">
      <formula>$IT37&lt;$IS$2</formula>
    </cfRule>
  </conditionalFormatting>
  <conditionalFormatting sqref="H36">
    <cfRule type="cellIs" dxfId="20564" priority="433" operator="equal">
      <formula>0</formula>
    </cfRule>
  </conditionalFormatting>
  <conditionalFormatting sqref="H62">
    <cfRule type="cellIs" dxfId="20563" priority="432" operator="equal">
      <formula>0</formula>
    </cfRule>
  </conditionalFormatting>
  <conditionalFormatting sqref="H62">
    <cfRule type="cellIs" dxfId="20562" priority="431" operator="equal">
      <formula>0</formula>
    </cfRule>
  </conditionalFormatting>
  <conditionalFormatting sqref="H62">
    <cfRule type="cellIs" dxfId="20561" priority="430" operator="equal">
      <formula>0</formula>
    </cfRule>
  </conditionalFormatting>
  <conditionalFormatting sqref="H62">
    <cfRule type="expression" dxfId="20560" priority="429" stopIfTrue="1">
      <formula>$IT63&lt;$IS$2</formula>
    </cfRule>
  </conditionalFormatting>
  <conditionalFormatting sqref="H62">
    <cfRule type="expression" dxfId="20559" priority="428" stopIfTrue="1">
      <formula>$IT63&lt;$IS$2</formula>
    </cfRule>
  </conditionalFormatting>
  <conditionalFormatting sqref="H62">
    <cfRule type="expression" dxfId="20558" priority="427" stopIfTrue="1">
      <formula>$IT63&lt;$IS$2</formula>
    </cfRule>
  </conditionalFormatting>
  <conditionalFormatting sqref="H62">
    <cfRule type="cellIs" dxfId="20557" priority="426" operator="equal">
      <formula>0</formula>
    </cfRule>
  </conditionalFormatting>
  <conditionalFormatting sqref="A15:H15">
    <cfRule type="cellIs" dxfId="20556" priority="425" stopIfTrue="1" operator="equal">
      <formula>0</formula>
    </cfRule>
  </conditionalFormatting>
  <conditionalFormatting sqref="A15:H15">
    <cfRule type="expression" dxfId="20555" priority="424" stopIfTrue="1">
      <formula>$IW16&lt;$IV$2</formula>
    </cfRule>
  </conditionalFormatting>
  <conditionalFormatting sqref="A30:I30">
    <cfRule type="cellIs" dxfId="20554" priority="423" stopIfTrue="1" operator="equal">
      <formula>0</formula>
    </cfRule>
  </conditionalFormatting>
  <conditionalFormatting sqref="A30:I30">
    <cfRule type="expression" dxfId="20553" priority="422" stopIfTrue="1">
      <formula>$IW31&lt;$IV$2</formula>
    </cfRule>
  </conditionalFormatting>
  <conditionalFormatting sqref="I30">
    <cfRule type="cellIs" dxfId="20552" priority="421" stopIfTrue="1" operator="equal">
      <formula>0</formula>
    </cfRule>
  </conditionalFormatting>
  <conditionalFormatting sqref="I30">
    <cfRule type="expression" dxfId="20551" priority="420" stopIfTrue="1">
      <formula>$IW31&lt;$IV$2</formula>
    </cfRule>
  </conditionalFormatting>
  <conditionalFormatting sqref="A32:H32">
    <cfRule type="cellIs" dxfId="20550" priority="419" stopIfTrue="1" operator="equal">
      <formula>0</formula>
    </cfRule>
  </conditionalFormatting>
  <conditionalFormatting sqref="A32:H32">
    <cfRule type="expression" dxfId="20549" priority="418" stopIfTrue="1">
      <formula>$IW33&lt;$IV$2</formula>
    </cfRule>
  </conditionalFormatting>
  <conditionalFormatting sqref="A30:H30">
    <cfRule type="cellIs" dxfId="20548" priority="417" stopIfTrue="1" operator="equal">
      <formula>0</formula>
    </cfRule>
  </conditionalFormatting>
  <conditionalFormatting sqref="A30:H30">
    <cfRule type="expression" dxfId="20547" priority="416" stopIfTrue="1">
      <formula>$IW31&lt;$IV$2</formula>
    </cfRule>
  </conditionalFormatting>
  <conditionalFormatting sqref="A32:H32">
    <cfRule type="cellIs" dxfId="20546" priority="415" stopIfTrue="1" operator="equal">
      <formula>0</formula>
    </cfRule>
  </conditionalFormatting>
  <conditionalFormatting sqref="A32:H32">
    <cfRule type="expression" dxfId="20545" priority="414" stopIfTrue="1">
      <formula>$IW33&lt;$IV$2</formula>
    </cfRule>
  </conditionalFormatting>
  <conditionalFormatting sqref="A29:H29">
    <cfRule type="cellIs" dxfId="20544" priority="413" stopIfTrue="1" operator="equal">
      <formula>0</formula>
    </cfRule>
  </conditionalFormatting>
  <conditionalFormatting sqref="A29:H29">
    <cfRule type="expression" dxfId="20543" priority="412" stopIfTrue="1">
      <formula>$IW30&lt;$IV$2</formula>
    </cfRule>
  </conditionalFormatting>
  <conditionalFormatting sqref="A13:H13">
    <cfRule type="cellIs" dxfId="20542" priority="411" operator="equal">
      <formula>0</formula>
    </cfRule>
  </conditionalFormatting>
  <conditionalFormatting sqref="A13:H13">
    <cfRule type="cellIs" dxfId="20541" priority="410" stopIfTrue="1" operator="equal">
      <formula>0</formula>
    </cfRule>
  </conditionalFormatting>
  <conditionalFormatting sqref="A13:H13">
    <cfRule type="expression" dxfId="20540" priority="409" stopIfTrue="1">
      <formula>$IT14&lt;$IS$2</formula>
    </cfRule>
  </conditionalFormatting>
  <conditionalFormatting sqref="A13:H13">
    <cfRule type="cellIs" dxfId="20539" priority="408" stopIfTrue="1" operator="equal">
      <formula>0</formula>
    </cfRule>
  </conditionalFormatting>
  <conditionalFormatting sqref="A13:H13">
    <cfRule type="expression" dxfId="20538" priority="407" stopIfTrue="1">
      <formula>$IT14&lt;$IS$2</formula>
    </cfRule>
  </conditionalFormatting>
  <conditionalFormatting sqref="A13:G13">
    <cfRule type="cellIs" dxfId="20537" priority="406" stopIfTrue="1" operator="equal">
      <formula>0</formula>
    </cfRule>
  </conditionalFormatting>
  <conditionalFormatting sqref="A13:G13">
    <cfRule type="expression" dxfId="20536" priority="405" stopIfTrue="1">
      <formula>$IT14&lt;$IS$2</formula>
    </cfRule>
  </conditionalFormatting>
  <conditionalFormatting sqref="A13:G13">
    <cfRule type="cellIs" dxfId="20535" priority="404" stopIfTrue="1" operator="equal">
      <formula>0</formula>
    </cfRule>
  </conditionalFormatting>
  <conditionalFormatting sqref="A13:G13">
    <cfRule type="expression" dxfId="20534" priority="403" stopIfTrue="1">
      <formula>$IT14&lt;$IS$2</formula>
    </cfRule>
  </conditionalFormatting>
  <conditionalFormatting sqref="H13">
    <cfRule type="cellIs" dxfId="20533" priority="402" stopIfTrue="1" operator="equal">
      <formula>0</formula>
    </cfRule>
  </conditionalFormatting>
  <conditionalFormatting sqref="H13">
    <cfRule type="expression" dxfId="20532" priority="401" stopIfTrue="1">
      <formula>$IT14&lt;$IS$2</formula>
    </cfRule>
  </conditionalFormatting>
  <conditionalFormatting sqref="H13">
    <cfRule type="cellIs" dxfId="20531" priority="400" stopIfTrue="1" operator="equal">
      <formula>0</formula>
    </cfRule>
  </conditionalFormatting>
  <conditionalFormatting sqref="H13">
    <cfRule type="expression" dxfId="20530" priority="399" stopIfTrue="1">
      <formula>$IT14&lt;$IS$2</formula>
    </cfRule>
  </conditionalFormatting>
  <conditionalFormatting sqref="A13:G13">
    <cfRule type="cellIs" dxfId="20529" priority="398" stopIfTrue="1" operator="equal">
      <formula>0</formula>
    </cfRule>
  </conditionalFormatting>
  <conditionalFormatting sqref="A13:G13">
    <cfRule type="expression" dxfId="20528" priority="397" stopIfTrue="1">
      <formula>$IT14&lt;$IS$2</formula>
    </cfRule>
  </conditionalFormatting>
  <conditionalFormatting sqref="A13:H13">
    <cfRule type="cellIs" dxfId="20527" priority="396" operator="equal">
      <formula>0</formula>
    </cfRule>
  </conditionalFormatting>
  <conditionalFormatting sqref="A13:H13">
    <cfRule type="cellIs" dxfId="20526" priority="395" stopIfTrue="1" operator="equal">
      <formula>0</formula>
    </cfRule>
  </conditionalFormatting>
  <conditionalFormatting sqref="A13:H13">
    <cfRule type="expression" dxfId="20525" priority="394" stopIfTrue="1">
      <formula>$IT14&lt;$IS$2</formula>
    </cfRule>
  </conditionalFormatting>
  <conditionalFormatting sqref="A13:H13">
    <cfRule type="cellIs" dxfId="20524" priority="393" stopIfTrue="1" operator="equal">
      <formula>0</formula>
    </cfRule>
  </conditionalFormatting>
  <conditionalFormatting sqref="A13:H13">
    <cfRule type="expression" dxfId="20523" priority="392" stopIfTrue="1">
      <formula>$IT14&lt;$IS$2</formula>
    </cfRule>
  </conditionalFormatting>
  <conditionalFormatting sqref="A13:H13">
    <cfRule type="cellIs" dxfId="20522" priority="391" stopIfTrue="1" operator="equal">
      <formula>0</formula>
    </cfRule>
  </conditionalFormatting>
  <conditionalFormatting sqref="A13:H13">
    <cfRule type="expression" dxfId="20521" priority="390" stopIfTrue="1">
      <formula>$IT14&lt;$IS$2</formula>
    </cfRule>
  </conditionalFormatting>
  <conditionalFormatting sqref="A13:H13">
    <cfRule type="cellIs" dxfId="20520" priority="389" stopIfTrue="1" operator="equal">
      <formula>0</formula>
    </cfRule>
  </conditionalFormatting>
  <conditionalFormatting sqref="A13:H13">
    <cfRule type="expression" dxfId="20519" priority="388" stopIfTrue="1">
      <formula>$IT14&lt;$IS$2</formula>
    </cfRule>
  </conditionalFormatting>
  <conditionalFormatting sqref="A13:H13">
    <cfRule type="cellIs" dxfId="20518" priority="387" stopIfTrue="1" operator="equal">
      <formula>0</formula>
    </cfRule>
  </conditionalFormatting>
  <conditionalFormatting sqref="A13:H13">
    <cfRule type="expression" dxfId="20517" priority="386" stopIfTrue="1">
      <formula>$IT14&lt;$IS$2</formula>
    </cfRule>
  </conditionalFormatting>
  <conditionalFormatting sqref="A13:H13">
    <cfRule type="cellIs" dxfId="20516" priority="385" stopIfTrue="1" operator="equal">
      <formula>0</formula>
    </cfRule>
  </conditionalFormatting>
  <conditionalFormatting sqref="A13:H13">
    <cfRule type="expression" dxfId="20515" priority="384" stopIfTrue="1">
      <formula>$IT14&lt;$IS$2</formula>
    </cfRule>
  </conditionalFormatting>
  <conditionalFormatting sqref="A13:H13">
    <cfRule type="cellIs" dxfId="20514" priority="383" stopIfTrue="1" operator="equal">
      <formula>0</formula>
    </cfRule>
  </conditionalFormatting>
  <conditionalFormatting sqref="A13:H13">
    <cfRule type="expression" dxfId="20513" priority="382" stopIfTrue="1">
      <formula>$IT14&lt;$IS$2</formula>
    </cfRule>
  </conditionalFormatting>
  <conditionalFormatting sqref="A13:H13">
    <cfRule type="cellIs" dxfId="20512" priority="381" stopIfTrue="1" operator="equal">
      <formula>0</formula>
    </cfRule>
  </conditionalFormatting>
  <conditionalFormatting sqref="A13:H13">
    <cfRule type="expression" dxfId="20511" priority="380" stopIfTrue="1">
      <formula>$IT14&lt;$IS$2</formula>
    </cfRule>
  </conditionalFormatting>
  <conditionalFormatting sqref="A13:H13">
    <cfRule type="cellIs" dxfId="20510" priority="379" stopIfTrue="1" operator="equal">
      <formula>0</formula>
    </cfRule>
  </conditionalFormatting>
  <conditionalFormatting sqref="A13:H13">
    <cfRule type="expression" dxfId="20509" priority="378" stopIfTrue="1">
      <formula>$IT14&lt;$IS$2</formula>
    </cfRule>
  </conditionalFormatting>
  <conditionalFormatting sqref="A13:H13">
    <cfRule type="cellIs" dxfId="20508" priority="377" stopIfTrue="1" operator="equal">
      <formula>0</formula>
    </cfRule>
  </conditionalFormatting>
  <conditionalFormatting sqref="A13:H13">
    <cfRule type="expression" dxfId="20507" priority="376" stopIfTrue="1">
      <formula>$IT14&lt;$IS$2</formula>
    </cfRule>
  </conditionalFormatting>
  <conditionalFormatting sqref="A13:H13">
    <cfRule type="cellIs" dxfId="20506" priority="375" stopIfTrue="1" operator="equal">
      <formula>0</formula>
    </cfRule>
  </conditionalFormatting>
  <conditionalFormatting sqref="A13:H13">
    <cfRule type="expression" dxfId="20505" priority="374" stopIfTrue="1">
      <formula>$IT14&lt;$IS$2</formula>
    </cfRule>
  </conditionalFormatting>
  <conditionalFormatting sqref="A13:H13">
    <cfRule type="cellIs" dxfId="20504" priority="373" stopIfTrue="1" operator="equal">
      <formula>0</formula>
    </cfRule>
  </conditionalFormatting>
  <conditionalFormatting sqref="A13:H13">
    <cfRule type="expression" dxfId="20503" priority="372" stopIfTrue="1">
      <formula>$IW14&lt;$IV$2</formula>
    </cfRule>
  </conditionalFormatting>
  <conditionalFormatting sqref="A12:H59">
    <cfRule type="cellIs" dxfId="20502" priority="371" stopIfTrue="1" operator="equal">
      <formula>0</formula>
    </cfRule>
  </conditionalFormatting>
  <conditionalFormatting sqref="A19:H21">
    <cfRule type="cellIs" dxfId="20501" priority="370" stopIfTrue="1" operator="equal">
      <formula>0</formula>
    </cfRule>
  </conditionalFormatting>
  <conditionalFormatting sqref="A19:H21">
    <cfRule type="cellIs" dxfId="20500" priority="369" stopIfTrue="1" operator="equal">
      <formula>0</formula>
    </cfRule>
  </conditionalFormatting>
  <conditionalFormatting sqref="A25:H27">
    <cfRule type="cellIs" dxfId="20499" priority="368" stopIfTrue="1" operator="equal">
      <formula>0</formula>
    </cfRule>
  </conditionalFormatting>
  <conditionalFormatting sqref="A25:H27">
    <cfRule type="cellIs" dxfId="20498" priority="367" stopIfTrue="1" operator="equal">
      <formula>0</formula>
    </cfRule>
  </conditionalFormatting>
  <conditionalFormatting sqref="A36:H38">
    <cfRule type="cellIs" dxfId="20497" priority="366" stopIfTrue="1" operator="equal">
      <formula>0</formula>
    </cfRule>
  </conditionalFormatting>
  <conditionalFormatting sqref="A44:H46">
    <cfRule type="cellIs" dxfId="20496" priority="365" stopIfTrue="1" operator="equal">
      <formula>0</formula>
    </cfRule>
  </conditionalFormatting>
  <conditionalFormatting sqref="A44:H46">
    <cfRule type="cellIs" dxfId="20495" priority="364" stopIfTrue="1" operator="equal">
      <formula>0</formula>
    </cfRule>
  </conditionalFormatting>
  <conditionalFormatting sqref="A54:H56">
    <cfRule type="cellIs" dxfId="20494" priority="363" stopIfTrue="1" operator="equal">
      <formula>0</formula>
    </cfRule>
  </conditionalFormatting>
  <conditionalFormatting sqref="A12:H62">
    <cfRule type="expression" dxfId="20493" priority="362" stopIfTrue="1">
      <formula>$IT13&lt;$IS$2</formula>
    </cfRule>
  </conditionalFormatting>
  <conditionalFormatting sqref="A12:H59">
    <cfRule type="cellIs" dxfId="20492" priority="361" stopIfTrue="1" operator="equal">
      <formula>0</formula>
    </cfRule>
  </conditionalFormatting>
  <conditionalFormatting sqref="A19:H21">
    <cfRule type="cellIs" dxfId="20491" priority="360" stopIfTrue="1" operator="equal">
      <formula>0</formula>
    </cfRule>
  </conditionalFormatting>
  <conditionalFormatting sqref="A19:H21">
    <cfRule type="cellIs" dxfId="20490" priority="359" stopIfTrue="1" operator="equal">
      <formula>0</formula>
    </cfRule>
  </conditionalFormatting>
  <conditionalFormatting sqref="A25:H27">
    <cfRule type="cellIs" dxfId="20489" priority="358" stopIfTrue="1" operator="equal">
      <formula>0</formula>
    </cfRule>
  </conditionalFormatting>
  <conditionalFormatting sqref="A25:H27">
    <cfRule type="cellIs" dxfId="20488" priority="357" stopIfTrue="1" operator="equal">
      <formula>0</formula>
    </cfRule>
  </conditionalFormatting>
  <conditionalFormatting sqref="A36:H38">
    <cfRule type="cellIs" dxfId="20487" priority="356" stopIfTrue="1" operator="equal">
      <formula>0</formula>
    </cfRule>
  </conditionalFormatting>
  <conditionalFormatting sqref="A44:H46">
    <cfRule type="cellIs" dxfId="20486" priority="355" stopIfTrue="1" operator="equal">
      <formula>0</formula>
    </cfRule>
  </conditionalFormatting>
  <conditionalFormatting sqref="A44:H46">
    <cfRule type="cellIs" dxfId="20485" priority="354" stopIfTrue="1" operator="equal">
      <formula>0</formula>
    </cfRule>
  </conditionalFormatting>
  <conditionalFormatting sqref="A54:H56">
    <cfRule type="cellIs" dxfId="20484" priority="353" stopIfTrue="1" operator="equal">
      <formula>0</formula>
    </cfRule>
  </conditionalFormatting>
  <conditionalFormatting sqref="A12:H62">
    <cfRule type="expression" dxfId="20483" priority="352" stopIfTrue="1">
      <formula>$IT13&lt;$IS$2</formula>
    </cfRule>
  </conditionalFormatting>
  <conditionalFormatting sqref="I16">
    <cfRule type="cellIs" dxfId="20482" priority="351" operator="equal">
      <formula>0</formula>
    </cfRule>
  </conditionalFormatting>
  <conditionalFormatting sqref="I33">
    <cfRule type="cellIs" dxfId="20481" priority="350" operator="equal">
      <formula>0</formula>
    </cfRule>
  </conditionalFormatting>
  <conditionalFormatting sqref="I14:I15">
    <cfRule type="cellIs" dxfId="20480" priority="349" operator="equal">
      <formula>0</formula>
    </cfRule>
  </conditionalFormatting>
  <conditionalFormatting sqref="I32">
    <cfRule type="cellIs" dxfId="20479" priority="348" operator="equal">
      <formula>0</formula>
    </cfRule>
  </conditionalFormatting>
  <conditionalFormatting sqref="A12:H59">
    <cfRule type="cellIs" dxfId="20478" priority="347" stopIfTrue="1" operator="equal">
      <formula>0</formula>
    </cfRule>
  </conditionalFormatting>
  <conditionalFormatting sqref="A19:H21">
    <cfRule type="cellIs" dxfId="20477" priority="346" stopIfTrue="1" operator="equal">
      <formula>0</formula>
    </cfRule>
  </conditionalFormatting>
  <conditionalFormatting sqref="A19:H21">
    <cfRule type="cellIs" dxfId="20476" priority="345" stopIfTrue="1" operator="equal">
      <formula>0</formula>
    </cfRule>
  </conditionalFormatting>
  <conditionalFormatting sqref="A25:H27">
    <cfRule type="cellIs" dxfId="20475" priority="344" stopIfTrue="1" operator="equal">
      <formula>0</formula>
    </cfRule>
  </conditionalFormatting>
  <conditionalFormatting sqref="A25:H27">
    <cfRule type="cellIs" dxfId="20474" priority="343" stopIfTrue="1" operator="equal">
      <formula>0</formula>
    </cfRule>
  </conditionalFormatting>
  <conditionalFormatting sqref="A36:H38">
    <cfRule type="cellIs" dxfId="20473" priority="342" stopIfTrue="1" operator="equal">
      <formula>0</formula>
    </cfRule>
  </conditionalFormatting>
  <conditionalFormatting sqref="A44:H46">
    <cfRule type="cellIs" dxfId="20472" priority="341" stopIfTrue="1" operator="equal">
      <formula>0</formula>
    </cfRule>
  </conditionalFormatting>
  <conditionalFormatting sqref="A44:H46">
    <cfRule type="cellIs" dxfId="20471" priority="340" stopIfTrue="1" operator="equal">
      <formula>0</formula>
    </cfRule>
  </conditionalFormatting>
  <conditionalFormatting sqref="A54:H56">
    <cfRule type="cellIs" dxfId="20470" priority="339" stopIfTrue="1" operator="equal">
      <formula>0</formula>
    </cfRule>
  </conditionalFormatting>
  <conditionalFormatting sqref="A12:H62">
    <cfRule type="expression" dxfId="20469" priority="338" stopIfTrue="1">
      <formula>$IT13&lt;$IS$2</formula>
    </cfRule>
  </conditionalFormatting>
  <conditionalFormatting sqref="A32">
    <cfRule type="cellIs" dxfId="20468" priority="337" operator="equal">
      <formula>0</formula>
    </cfRule>
  </conditionalFormatting>
  <conditionalFormatting sqref="A32">
    <cfRule type="cellIs" dxfId="20467" priority="336" stopIfTrue="1" operator="equal">
      <formula>0</formula>
    </cfRule>
  </conditionalFormatting>
  <conditionalFormatting sqref="A32">
    <cfRule type="expression" dxfId="20466" priority="335" stopIfTrue="1">
      <formula>$IT33&lt;$IS$2</formula>
    </cfRule>
  </conditionalFormatting>
  <conditionalFormatting sqref="A32">
    <cfRule type="cellIs" dxfId="20465" priority="334" stopIfTrue="1" operator="equal">
      <formula>0</formula>
    </cfRule>
  </conditionalFormatting>
  <conditionalFormatting sqref="A32">
    <cfRule type="expression" dxfId="20464" priority="333" stopIfTrue="1">
      <formula>$IT33&lt;$IS$2</formula>
    </cfRule>
  </conditionalFormatting>
  <conditionalFormatting sqref="A32">
    <cfRule type="cellIs" dxfId="20463" priority="332" stopIfTrue="1" operator="equal">
      <formula>0</formula>
    </cfRule>
  </conditionalFormatting>
  <conditionalFormatting sqref="A32">
    <cfRule type="expression" dxfId="20462" priority="331" stopIfTrue="1">
      <formula>$IT33&lt;$IS$2</formula>
    </cfRule>
  </conditionalFormatting>
  <conditionalFormatting sqref="A32">
    <cfRule type="cellIs" dxfId="20461" priority="330" stopIfTrue="1" operator="equal">
      <formula>0</formula>
    </cfRule>
  </conditionalFormatting>
  <conditionalFormatting sqref="A32">
    <cfRule type="expression" dxfId="20460" priority="329" stopIfTrue="1">
      <formula>$IT33&lt;$IS$2</formula>
    </cfRule>
  </conditionalFormatting>
  <conditionalFormatting sqref="A32">
    <cfRule type="cellIs" dxfId="20459" priority="328" operator="equal">
      <formula>0</formula>
    </cfRule>
  </conditionalFormatting>
  <conditionalFormatting sqref="A32">
    <cfRule type="cellIs" dxfId="20458" priority="327" operator="equal">
      <formula>0</formula>
    </cfRule>
  </conditionalFormatting>
  <conditionalFormatting sqref="A32">
    <cfRule type="cellIs" dxfId="20457" priority="326" stopIfTrue="1" operator="equal">
      <formula>0</formula>
    </cfRule>
  </conditionalFormatting>
  <conditionalFormatting sqref="A32">
    <cfRule type="expression" dxfId="20456" priority="325" stopIfTrue="1">
      <formula>$IT33&lt;$IS$2</formula>
    </cfRule>
  </conditionalFormatting>
  <conditionalFormatting sqref="A32">
    <cfRule type="cellIs" dxfId="20455" priority="324" stopIfTrue="1" operator="equal">
      <formula>0</formula>
    </cfRule>
  </conditionalFormatting>
  <conditionalFormatting sqref="A32">
    <cfRule type="expression" dxfId="20454" priority="323" stopIfTrue="1">
      <formula>$IT33&lt;$IS$2</formula>
    </cfRule>
  </conditionalFormatting>
  <conditionalFormatting sqref="A32">
    <cfRule type="cellIs" dxfId="20453" priority="322" stopIfTrue="1" operator="equal">
      <formula>0</formula>
    </cfRule>
  </conditionalFormatting>
  <conditionalFormatting sqref="A32">
    <cfRule type="expression" dxfId="20452" priority="321" stopIfTrue="1">
      <formula>$IT33&lt;$IS$2</formula>
    </cfRule>
  </conditionalFormatting>
  <conditionalFormatting sqref="A32">
    <cfRule type="cellIs" dxfId="20451" priority="320" stopIfTrue="1" operator="equal">
      <formula>0</formula>
    </cfRule>
  </conditionalFormatting>
  <conditionalFormatting sqref="A32">
    <cfRule type="expression" dxfId="20450" priority="319" stopIfTrue="1">
      <formula>$IT33&lt;$IS$2</formula>
    </cfRule>
  </conditionalFormatting>
  <conditionalFormatting sqref="A32">
    <cfRule type="cellIs" dxfId="20449" priority="318" operator="equal">
      <formula>0</formula>
    </cfRule>
  </conditionalFormatting>
  <conditionalFormatting sqref="A32">
    <cfRule type="cellIs" dxfId="20448" priority="317" stopIfTrue="1" operator="equal">
      <formula>0</formula>
    </cfRule>
  </conditionalFormatting>
  <conditionalFormatting sqref="A32">
    <cfRule type="expression" dxfId="20447" priority="316" stopIfTrue="1">
      <formula>$IT33&lt;$IS$2</formula>
    </cfRule>
  </conditionalFormatting>
  <conditionalFormatting sqref="A32">
    <cfRule type="cellIs" dxfId="20446" priority="315" stopIfTrue="1" operator="equal">
      <formula>0</formula>
    </cfRule>
  </conditionalFormatting>
  <conditionalFormatting sqref="A32">
    <cfRule type="expression" dxfId="20445" priority="314" stopIfTrue="1">
      <formula>$IT33&lt;$IS$2</formula>
    </cfRule>
  </conditionalFormatting>
  <conditionalFormatting sqref="A32">
    <cfRule type="cellIs" dxfId="20444" priority="313" stopIfTrue="1" operator="equal">
      <formula>0</formula>
    </cfRule>
  </conditionalFormatting>
  <conditionalFormatting sqref="A32">
    <cfRule type="expression" dxfId="20443" priority="312" stopIfTrue="1">
      <formula>$IT33&lt;$IS$2</formula>
    </cfRule>
  </conditionalFormatting>
  <conditionalFormatting sqref="A32">
    <cfRule type="cellIs" dxfId="20442" priority="311" stopIfTrue="1" operator="equal">
      <formula>0</formula>
    </cfRule>
  </conditionalFormatting>
  <conditionalFormatting sqref="A32">
    <cfRule type="expression" dxfId="20441" priority="310" stopIfTrue="1">
      <formula>$IT33&lt;$IS$2</formula>
    </cfRule>
  </conditionalFormatting>
  <conditionalFormatting sqref="A32">
    <cfRule type="cellIs" dxfId="20440" priority="309" stopIfTrue="1" operator="equal">
      <formula>0</formula>
    </cfRule>
  </conditionalFormatting>
  <conditionalFormatting sqref="A32">
    <cfRule type="expression" dxfId="20439" priority="308" stopIfTrue="1">
      <formula>$IT33&lt;$IS$2</formula>
    </cfRule>
  </conditionalFormatting>
  <conditionalFormatting sqref="A32">
    <cfRule type="cellIs" dxfId="20438" priority="307" stopIfTrue="1" operator="equal">
      <formula>0</formula>
    </cfRule>
  </conditionalFormatting>
  <conditionalFormatting sqref="A32">
    <cfRule type="expression" dxfId="20437" priority="306" stopIfTrue="1">
      <formula>$IT33&lt;$IS$2</formula>
    </cfRule>
  </conditionalFormatting>
  <conditionalFormatting sqref="A32">
    <cfRule type="cellIs" dxfId="20436" priority="305" stopIfTrue="1" operator="equal">
      <formula>0</formula>
    </cfRule>
  </conditionalFormatting>
  <conditionalFormatting sqref="A32">
    <cfRule type="expression" dxfId="20435" priority="304" stopIfTrue="1">
      <formula>$IT33&lt;$IS$2</formula>
    </cfRule>
  </conditionalFormatting>
  <conditionalFormatting sqref="A32">
    <cfRule type="cellIs" dxfId="20434" priority="303" stopIfTrue="1" operator="equal">
      <formula>0</formula>
    </cfRule>
  </conditionalFormatting>
  <conditionalFormatting sqref="A32">
    <cfRule type="expression" dxfId="20433" priority="302" stopIfTrue="1">
      <formula>$IT33&lt;$IS$2</formula>
    </cfRule>
  </conditionalFormatting>
  <conditionalFormatting sqref="A32">
    <cfRule type="cellIs" dxfId="20432" priority="301" stopIfTrue="1" operator="equal">
      <formula>0</formula>
    </cfRule>
  </conditionalFormatting>
  <conditionalFormatting sqref="A32">
    <cfRule type="expression" dxfId="20431" priority="300" stopIfTrue="1">
      <formula>$IT33&lt;$IS$2</formula>
    </cfRule>
  </conditionalFormatting>
  <conditionalFormatting sqref="A32">
    <cfRule type="cellIs" dxfId="20430" priority="299" stopIfTrue="1" operator="equal">
      <formula>0</formula>
    </cfRule>
  </conditionalFormatting>
  <conditionalFormatting sqref="A32">
    <cfRule type="expression" dxfId="20429" priority="298" stopIfTrue="1">
      <formula>$IT33&lt;$IS$2</formula>
    </cfRule>
  </conditionalFormatting>
  <conditionalFormatting sqref="A32">
    <cfRule type="cellIs" dxfId="20428" priority="297" stopIfTrue="1" operator="equal">
      <formula>0</formula>
    </cfRule>
  </conditionalFormatting>
  <conditionalFormatting sqref="A32">
    <cfRule type="expression" dxfId="20427" priority="296" stopIfTrue="1">
      <formula>$IT33&lt;$IS$2</formula>
    </cfRule>
  </conditionalFormatting>
  <conditionalFormatting sqref="A32">
    <cfRule type="cellIs" dxfId="20426" priority="295" stopIfTrue="1" operator="equal">
      <formula>0</formula>
    </cfRule>
  </conditionalFormatting>
  <conditionalFormatting sqref="A32">
    <cfRule type="expression" dxfId="20425" priority="294" stopIfTrue="1">
      <formula>$IW33&lt;$IV$2</formula>
    </cfRule>
  </conditionalFormatting>
  <conditionalFormatting sqref="A32">
    <cfRule type="cellIs" dxfId="20424" priority="293" stopIfTrue="1" operator="equal">
      <formula>0</formula>
    </cfRule>
  </conditionalFormatting>
  <conditionalFormatting sqref="A32">
    <cfRule type="expression" dxfId="20423" priority="292" stopIfTrue="1">
      <formula>$IT33&lt;$IS$2</formula>
    </cfRule>
  </conditionalFormatting>
  <conditionalFormatting sqref="A32">
    <cfRule type="cellIs" dxfId="20422" priority="291" stopIfTrue="1" operator="equal">
      <formula>0</formula>
    </cfRule>
  </conditionalFormatting>
  <conditionalFormatting sqref="A32">
    <cfRule type="expression" dxfId="20421" priority="290" stopIfTrue="1">
      <formula>$IT33&lt;$IS$2</formula>
    </cfRule>
  </conditionalFormatting>
  <conditionalFormatting sqref="A32">
    <cfRule type="cellIs" dxfId="20420" priority="289" stopIfTrue="1" operator="equal">
      <formula>0</formula>
    </cfRule>
  </conditionalFormatting>
  <conditionalFormatting sqref="A32">
    <cfRule type="expression" dxfId="20419" priority="288" stopIfTrue="1">
      <formula>$IT33&lt;$IS$2</formula>
    </cfRule>
  </conditionalFormatting>
  <conditionalFormatting sqref="A32">
    <cfRule type="cellIs" dxfId="20418" priority="287" stopIfTrue="1" operator="equal">
      <formula>0</formula>
    </cfRule>
  </conditionalFormatting>
  <conditionalFormatting sqref="A32">
    <cfRule type="expression" dxfId="20417" priority="286" stopIfTrue="1">
      <formula>$IT33&lt;$IS$2</formula>
    </cfRule>
  </conditionalFormatting>
  <conditionalFormatting sqref="D30:G30">
    <cfRule type="cellIs" dxfId="20416" priority="285" operator="equal">
      <formula>0</formula>
    </cfRule>
  </conditionalFormatting>
  <conditionalFormatting sqref="D30:G30">
    <cfRule type="cellIs" dxfId="20415" priority="284" operator="equal">
      <formula>0</formula>
    </cfRule>
  </conditionalFormatting>
  <conditionalFormatting sqref="D30:G30">
    <cfRule type="cellIs" dxfId="20414" priority="283" stopIfTrue="1" operator="equal">
      <formula>0</formula>
    </cfRule>
  </conditionalFormatting>
  <conditionalFormatting sqref="D30:G30">
    <cfRule type="expression" dxfId="20413" priority="282" stopIfTrue="1">
      <formula>$IT31&lt;$IS$2</formula>
    </cfRule>
  </conditionalFormatting>
  <conditionalFormatting sqref="D30:G30">
    <cfRule type="cellIs" dxfId="20412" priority="281" stopIfTrue="1" operator="equal">
      <formula>0</formula>
    </cfRule>
  </conditionalFormatting>
  <conditionalFormatting sqref="D30:G30">
    <cfRule type="expression" dxfId="20411" priority="280" stopIfTrue="1">
      <formula>$IT31&lt;$IS$2</formula>
    </cfRule>
  </conditionalFormatting>
  <conditionalFormatting sqref="D30:G30">
    <cfRule type="expression" dxfId="20410" priority="279" stopIfTrue="1">
      <formula>$IT31&lt;$IS$2</formula>
    </cfRule>
  </conditionalFormatting>
  <conditionalFormatting sqref="D30:G30">
    <cfRule type="cellIs" dxfId="20409" priority="278" stopIfTrue="1" operator="equal">
      <formula>0</formula>
    </cfRule>
  </conditionalFormatting>
  <conditionalFormatting sqref="D30:G30">
    <cfRule type="expression" dxfId="20408" priority="277" stopIfTrue="1">
      <formula>$IT31&lt;$IS$2</formula>
    </cfRule>
  </conditionalFormatting>
  <conditionalFormatting sqref="D30:G30">
    <cfRule type="cellIs" dxfId="20407" priority="276" stopIfTrue="1" operator="equal">
      <formula>0</formula>
    </cfRule>
  </conditionalFormatting>
  <conditionalFormatting sqref="D30:G30">
    <cfRule type="expression" dxfId="20406" priority="275" stopIfTrue="1">
      <formula>$IT31&lt;$IS$2</formula>
    </cfRule>
  </conditionalFormatting>
  <conditionalFormatting sqref="D30:G30">
    <cfRule type="cellIs" dxfId="20405" priority="274" operator="equal">
      <formula>0</formula>
    </cfRule>
  </conditionalFormatting>
  <conditionalFormatting sqref="D30:G30">
    <cfRule type="cellIs" dxfId="20404" priority="273" stopIfTrue="1" operator="equal">
      <formula>0</formula>
    </cfRule>
  </conditionalFormatting>
  <conditionalFormatting sqref="D30:G30">
    <cfRule type="expression" dxfId="20403" priority="272" stopIfTrue="1">
      <formula>$IT31&lt;$IS$2</formula>
    </cfRule>
  </conditionalFormatting>
  <conditionalFormatting sqref="D30:G30">
    <cfRule type="cellIs" dxfId="20402" priority="271" stopIfTrue="1" operator="equal">
      <formula>0</formula>
    </cfRule>
  </conditionalFormatting>
  <conditionalFormatting sqref="D30:G30">
    <cfRule type="expression" dxfId="20401" priority="270" stopIfTrue="1">
      <formula>$IT31&lt;$IS$2</formula>
    </cfRule>
  </conditionalFormatting>
  <conditionalFormatting sqref="D30:G30">
    <cfRule type="cellIs" dxfId="20400" priority="269" stopIfTrue="1" operator="equal">
      <formula>0</formula>
    </cfRule>
  </conditionalFormatting>
  <conditionalFormatting sqref="D30:G30">
    <cfRule type="expression" dxfId="20399" priority="268" stopIfTrue="1">
      <formula>$IT31&lt;$IS$2</formula>
    </cfRule>
  </conditionalFormatting>
  <conditionalFormatting sqref="D30:G30">
    <cfRule type="cellIs" dxfId="20398" priority="267" stopIfTrue="1" operator="equal">
      <formula>0</formula>
    </cfRule>
  </conditionalFormatting>
  <conditionalFormatting sqref="D30:G30">
    <cfRule type="expression" dxfId="20397" priority="266" stopIfTrue="1">
      <formula>$IT31&lt;$IS$2</formula>
    </cfRule>
  </conditionalFormatting>
  <conditionalFormatting sqref="D30:G30">
    <cfRule type="cellIs" dxfId="20396" priority="265" stopIfTrue="1" operator="equal">
      <formula>0</formula>
    </cfRule>
  </conditionalFormatting>
  <conditionalFormatting sqref="D30:G30">
    <cfRule type="expression" dxfId="20395" priority="264" stopIfTrue="1">
      <formula>$IT31&lt;$IS$2</formula>
    </cfRule>
  </conditionalFormatting>
  <conditionalFormatting sqref="D30:G30">
    <cfRule type="cellIs" dxfId="20394" priority="263" stopIfTrue="1" operator="equal">
      <formula>0</formula>
    </cfRule>
  </conditionalFormatting>
  <conditionalFormatting sqref="D30:G30">
    <cfRule type="expression" dxfId="20393" priority="262" stopIfTrue="1">
      <formula>$IT31&lt;$IS$2</formula>
    </cfRule>
  </conditionalFormatting>
  <conditionalFormatting sqref="D30:G30">
    <cfRule type="cellIs" dxfId="20392" priority="261" stopIfTrue="1" operator="equal">
      <formula>0</formula>
    </cfRule>
  </conditionalFormatting>
  <conditionalFormatting sqref="D30:G30">
    <cfRule type="expression" dxfId="20391" priority="260" stopIfTrue="1">
      <formula>$IW31&lt;$IV$2</formula>
    </cfRule>
  </conditionalFormatting>
  <conditionalFormatting sqref="D30:G30">
    <cfRule type="cellIs" dxfId="20390" priority="259" stopIfTrue="1" operator="equal">
      <formula>0</formula>
    </cfRule>
  </conditionalFormatting>
  <conditionalFormatting sqref="D30:G30">
    <cfRule type="expression" dxfId="20389" priority="258" stopIfTrue="1">
      <formula>$IW31&lt;$IV$2</formula>
    </cfRule>
  </conditionalFormatting>
  <conditionalFormatting sqref="D30:G30">
    <cfRule type="cellIs" dxfId="20388" priority="257" stopIfTrue="1" operator="equal">
      <formula>0</formula>
    </cfRule>
  </conditionalFormatting>
  <conditionalFormatting sqref="D30:G30">
    <cfRule type="expression" dxfId="20387" priority="256" stopIfTrue="1">
      <formula>$IT31&lt;$IS$2</formula>
    </cfRule>
  </conditionalFormatting>
  <conditionalFormatting sqref="D30:G30">
    <cfRule type="cellIs" dxfId="20386" priority="255" stopIfTrue="1" operator="equal">
      <formula>0</formula>
    </cfRule>
  </conditionalFormatting>
  <conditionalFormatting sqref="D30:G30">
    <cfRule type="expression" dxfId="20385" priority="254" stopIfTrue="1">
      <formula>$IT31&lt;$IS$2</formula>
    </cfRule>
  </conditionalFormatting>
  <conditionalFormatting sqref="D30:G30">
    <cfRule type="cellIs" dxfId="20384" priority="253" stopIfTrue="1" operator="equal">
      <formula>0</formula>
    </cfRule>
  </conditionalFormatting>
  <conditionalFormatting sqref="D30:G30">
    <cfRule type="expression" dxfId="20383" priority="252" stopIfTrue="1">
      <formula>$IT31&lt;$IS$2</formula>
    </cfRule>
  </conditionalFormatting>
  <conditionalFormatting sqref="D30:G30">
    <cfRule type="cellIs" dxfId="20382" priority="251" operator="equal">
      <formula>0</formula>
    </cfRule>
  </conditionalFormatting>
  <conditionalFormatting sqref="D30:G30">
    <cfRule type="cellIs" dxfId="20381" priority="250" stopIfTrue="1" operator="equal">
      <formula>0</formula>
    </cfRule>
  </conditionalFormatting>
  <conditionalFormatting sqref="D30:G30">
    <cfRule type="expression" dxfId="20380" priority="249" stopIfTrue="1">
      <formula>$IT31&lt;$IS$2</formula>
    </cfRule>
  </conditionalFormatting>
  <conditionalFormatting sqref="D30:G30">
    <cfRule type="cellIs" dxfId="20379" priority="248" stopIfTrue="1" operator="equal">
      <formula>0</formula>
    </cfRule>
  </conditionalFormatting>
  <conditionalFormatting sqref="D30:G30">
    <cfRule type="expression" dxfId="20378" priority="247" stopIfTrue="1">
      <formula>$IT31&lt;$IS$2</formula>
    </cfRule>
  </conditionalFormatting>
  <conditionalFormatting sqref="D30:G30">
    <cfRule type="cellIs" dxfId="20377" priority="246" stopIfTrue="1" operator="equal">
      <formula>0</formula>
    </cfRule>
  </conditionalFormatting>
  <conditionalFormatting sqref="D30:G30">
    <cfRule type="expression" dxfId="20376" priority="245" stopIfTrue="1">
      <formula>$IT31&lt;$IS$2</formula>
    </cfRule>
  </conditionalFormatting>
  <conditionalFormatting sqref="D30:G30">
    <cfRule type="cellIs" dxfId="20375" priority="244" stopIfTrue="1" operator="equal">
      <formula>0</formula>
    </cfRule>
  </conditionalFormatting>
  <conditionalFormatting sqref="D30:G30">
    <cfRule type="expression" dxfId="20374" priority="243" stopIfTrue="1">
      <formula>$IT31&lt;$IS$2</formula>
    </cfRule>
  </conditionalFormatting>
  <conditionalFormatting sqref="D30:G30">
    <cfRule type="cellIs" dxfId="20373" priority="242" operator="equal">
      <formula>0</formula>
    </cfRule>
  </conditionalFormatting>
  <conditionalFormatting sqref="D30:G30">
    <cfRule type="cellIs" dxfId="20372" priority="241" operator="equal">
      <formula>0</formula>
    </cfRule>
  </conditionalFormatting>
  <conditionalFormatting sqref="D30:G30">
    <cfRule type="cellIs" dxfId="20371" priority="240" stopIfTrue="1" operator="equal">
      <formula>0</formula>
    </cfRule>
  </conditionalFormatting>
  <conditionalFormatting sqref="D30:G30">
    <cfRule type="expression" dxfId="20370" priority="239" stopIfTrue="1">
      <formula>$IT31&lt;$IS$2</formula>
    </cfRule>
  </conditionalFormatting>
  <conditionalFormatting sqref="D30:G30">
    <cfRule type="cellIs" dxfId="20369" priority="238" stopIfTrue="1" operator="equal">
      <formula>0</formula>
    </cfRule>
  </conditionalFormatting>
  <conditionalFormatting sqref="D30:G30">
    <cfRule type="expression" dxfId="20368" priority="237" stopIfTrue="1">
      <formula>$IT31&lt;$IS$2</formula>
    </cfRule>
  </conditionalFormatting>
  <conditionalFormatting sqref="D30:G30">
    <cfRule type="cellIs" dxfId="20367" priority="236" stopIfTrue="1" operator="equal">
      <formula>0</formula>
    </cfRule>
  </conditionalFormatting>
  <conditionalFormatting sqref="D30:G30">
    <cfRule type="expression" dxfId="20366" priority="235" stopIfTrue="1">
      <formula>$IT31&lt;$IS$2</formula>
    </cfRule>
  </conditionalFormatting>
  <conditionalFormatting sqref="D30:G30">
    <cfRule type="cellIs" dxfId="20365" priority="234" stopIfTrue="1" operator="equal">
      <formula>0</formula>
    </cfRule>
  </conditionalFormatting>
  <conditionalFormatting sqref="D30:G30">
    <cfRule type="expression" dxfId="20364" priority="233" stopIfTrue="1">
      <formula>$IT31&lt;$IS$2</formula>
    </cfRule>
  </conditionalFormatting>
  <conditionalFormatting sqref="D30:G30">
    <cfRule type="cellIs" dxfId="20363" priority="232" operator="equal">
      <formula>0</formula>
    </cfRule>
  </conditionalFormatting>
  <conditionalFormatting sqref="D30:G30">
    <cfRule type="cellIs" dxfId="20362" priority="231" stopIfTrue="1" operator="equal">
      <formula>0</formula>
    </cfRule>
  </conditionalFormatting>
  <conditionalFormatting sqref="D30:G30">
    <cfRule type="expression" dxfId="20361" priority="230" stopIfTrue="1">
      <formula>$IT31&lt;$IS$2</formula>
    </cfRule>
  </conditionalFormatting>
  <conditionalFormatting sqref="D30:G30">
    <cfRule type="cellIs" dxfId="20360" priority="229" stopIfTrue="1" operator="equal">
      <formula>0</formula>
    </cfRule>
  </conditionalFormatting>
  <conditionalFormatting sqref="D30:G30">
    <cfRule type="expression" dxfId="20359" priority="228" stopIfTrue="1">
      <formula>$IT31&lt;$IS$2</formula>
    </cfRule>
  </conditionalFormatting>
  <conditionalFormatting sqref="D30:G30">
    <cfRule type="cellIs" dxfId="20358" priority="227" stopIfTrue="1" operator="equal">
      <formula>0</formula>
    </cfRule>
  </conditionalFormatting>
  <conditionalFormatting sqref="D30:G30">
    <cfRule type="expression" dxfId="20357" priority="226" stopIfTrue="1">
      <formula>$IT31&lt;$IS$2</formula>
    </cfRule>
  </conditionalFormatting>
  <conditionalFormatting sqref="D30:G30">
    <cfRule type="cellIs" dxfId="20356" priority="225" stopIfTrue="1" operator="equal">
      <formula>0</formula>
    </cfRule>
  </conditionalFormatting>
  <conditionalFormatting sqref="D30:G30">
    <cfRule type="expression" dxfId="20355" priority="224" stopIfTrue="1">
      <formula>$IT31&lt;$IS$2</formula>
    </cfRule>
  </conditionalFormatting>
  <conditionalFormatting sqref="D30:G30">
    <cfRule type="cellIs" dxfId="20354" priority="223" stopIfTrue="1" operator="equal">
      <formula>0</formula>
    </cfRule>
  </conditionalFormatting>
  <conditionalFormatting sqref="D30:G30">
    <cfRule type="expression" dxfId="20353" priority="222" stopIfTrue="1">
      <formula>$IT31&lt;$IS$2</formula>
    </cfRule>
  </conditionalFormatting>
  <conditionalFormatting sqref="D30:G30">
    <cfRule type="cellIs" dxfId="20352" priority="221" stopIfTrue="1" operator="equal">
      <formula>0</formula>
    </cfRule>
  </conditionalFormatting>
  <conditionalFormatting sqref="D30:G30">
    <cfRule type="expression" dxfId="20351" priority="220" stopIfTrue="1">
      <formula>$IT31&lt;$IS$2</formula>
    </cfRule>
  </conditionalFormatting>
  <conditionalFormatting sqref="D30:G30">
    <cfRule type="cellIs" dxfId="20350" priority="219" stopIfTrue="1" operator="equal">
      <formula>0</formula>
    </cfRule>
  </conditionalFormatting>
  <conditionalFormatting sqref="D30:G30">
    <cfRule type="expression" dxfId="20349" priority="218" stopIfTrue="1">
      <formula>$IT31&lt;$IS$2</formula>
    </cfRule>
  </conditionalFormatting>
  <conditionalFormatting sqref="D30:G30">
    <cfRule type="cellIs" dxfId="20348" priority="217" stopIfTrue="1" operator="equal">
      <formula>0</formula>
    </cfRule>
  </conditionalFormatting>
  <conditionalFormatting sqref="D30:G30">
    <cfRule type="expression" dxfId="20347" priority="216" stopIfTrue="1">
      <formula>$IT31&lt;$IS$2</formula>
    </cfRule>
  </conditionalFormatting>
  <conditionalFormatting sqref="D30:G30">
    <cfRule type="cellIs" dxfId="20346" priority="215" stopIfTrue="1" operator="equal">
      <formula>0</formula>
    </cfRule>
  </conditionalFormatting>
  <conditionalFormatting sqref="D30:G30">
    <cfRule type="expression" dxfId="20345" priority="214" stopIfTrue="1">
      <formula>$IT31&lt;$IS$2</formula>
    </cfRule>
  </conditionalFormatting>
  <conditionalFormatting sqref="D30:G30">
    <cfRule type="cellIs" dxfId="20344" priority="213" stopIfTrue="1" operator="equal">
      <formula>0</formula>
    </cfRule>
  </conditionalFormatting>
  <conditionalFormatting sqref="D30:G30">
    <cfRule type="expression" dxfId="20343" priority="212" stopIfTrue="1">
      <formula>$IT31&lt;$IS$2</formula>
    </cfRule>
  </conditionalFormatting>
  <conditionalFormatting sqref="D30:G30">
    <cfRule type="cellIs" dxfId="20342" priority="211" stopIfTrue="1" operator="equal">
      <formula>0</formula>
    </cfRule>
  </conditionalFormatting>
  <conditionalFormatting sqref="D30:G30">
    <cfRule type="expression" dxfId="20341" priority="210" stopIfTrue="1">
      <formula>$IT31&lt;$IS$2</formula>
    </cfRule>
  </conditionalFormatting>
  <conditionalFormatting sqref="D30">
    <cfRule type="cellIs" dxfId="20340" priority="209" operator="equal">
      <formula>0</formula>
    </cfRule>
  </conditionalFormatting>
  <conditionalFormatting sqref="D30">
    <cfRule type="cellIs" dxfId="20339" priority="208" operator="equal">
      <formula>0</formula>
    </cfRule>
  </conditionalFormatting>
  <conditionalFormatting sqref="D30">
    <cfRule type="cellIs" dxfId="20338" priority="207" stopIfTrue="1" operator="equal">
      <formula>0</formula>
    </cfRule>
  </conditionalFormatting>
  <conditionalFormatting sqref="D30">
    <cfRule type="expression" dxfId="20337" priority="206" stopIfTrue="1">
      <formula>$IT31&lt;$IS$2</formula>
    </cfRule>
  </conditionalFormatting>
  <conditionalFormatting sqref="D30">
    <cfRule type="cellIs" dxfId="20336" priority="205" stopIfTrue="1" operator="equal">
      <formula>0</formula>
    </cfRule>
  </conditionalFormatting>
  <conditionalFormatting sqref="D30">
    <cfRule type="expression" dxfId="20335" priority="204" stopIfTrue="1">
      <formula>$IT31&lt;$IS$2</formula>
    </cfRule>
  </conditionalFormatting>
  <conditionalFormatting sqref="D30">
    <cfRule type="cellIs" dxfId="20334" priority="203" stopIfTrue="1" operator="equal">
      <formula>0</formula>
    </cfRule>
  </conditionalFormatting>
  <conditionalFormatting sqref="D30">
    <cfRule type="expression" dxfId="20333" priority="202" stopIfTrue="1">
      <formula>$IT31&lt;$IS$2</formula>
    </cfRule>
  </conditionalFormatting>
  <conditionalFormatting sqref="D30">
    <cfRule type="cellIs" dxfId="20332" priority="201" stopIfTrue="1" operator="equal">
      <formula>0</formula>
    </cfRule>
  </conditionalFormatting>
  <conditionalFormatting sqref="D30">
    <cfRule type="expression" dxfId="20331" priority="200" stopIfTrue="1">
      <formula>$IT31&lt;$IS$2</formula>
    </cfRule>
  </conditionalFormatting>
  <conditionalFormatting sqref="D30">
    <cfRule type="cellIs" dxfId="20330" priority="199" operator="equal">
      <formula>0</formula>
    </cfRule>
  </conditionalFormatting>
  <conditionalFormatting sqref="D30">
    <cfRule type="cellIs" dxfId="20329" priority="198" stopIfTrue="1" operator="equal">
      <formula>0</formula>
    </cfRule>
  </conditionalFormatting>
  <conditionalFormatting sqref="D30">
    <cfRule type="expression" dxfId="20328" priority="197" stopIfTrue="1">
      <formula>$IT31&lt;$IS$2</formula>
    </cfRule>
  </conditionalFormatting>
  <conditionalFormatting sqref="D30">
    <cfRule type="cellIs" dxfId="20327" priority="196" stopIfTrue="1" operator="equal">
      <formula>0</formula>
    </cfRule>
  </conditionalFormatting>
  <conditionalFormatting sqref="D30">
    <cfRule type="expression" dxfId="20326" priority="195" stopIfTrue="1">
      <formula>$IT31&lt;$IS$2</formula>
    </cfRule>
  </conditionalFormatting>
  <conditionalFormatting sqref="D30">
    <cfRule type="cellIs" dxfId="20325" priority="194" stopIfTrue="1" operator="equal">
      <formula>0</formula>
    </cfRule>
  </conditionalFormatting>
  <conditionalFormatting sqref="D30">
    <cfRule type="expression" dxfId="20324" priority="193" stopIfTrue="1">
      <formula>$IT31&lt;$IS$2</formula>
    </cfRule>
  </conditionalFormatting>
  <conditionalFormatting sqref="D30:G30">
    <cfRule type="cellIs" dxfId="20323" priority="192" stopIfTrue="1" operator="equal">
      <formula>0</formula>
    </cfRule>
  </conditionalFormatting>
  <conditionalFormatting sqref="D30:G30">
    <cfRule type="expression" dxfId="20322" priority="191" stopIfTrue="1">
      <formula>$IW31&lt;$IV$2</formula>
    </cfRule>
  </conditionalFormatting>
  <conditionalFormatting sqref="C15:G15">
    <cfRule type="cellIs" dxfId="20321" priority="190" operator="equal">
      <formula>0</formula>
    </cfRule>
  </conditionalFormatting>
  <conditionalFormatting sqref="C15:G15">
    <cfRule type="expression" dxfId="20320" priority="189" stopIfTrue="1">
      <formula>#REF!&lt;$IS$2</formula>
    </cfRule>
  </conditionalFormatting>
  <conditionalFormatting sqref="C15:G15">
    <cfRule type="expression" dxfId="20319" priority="188" stopIfTrue="1">
      <formula>#REF!&lt;$IV$2</formula>
    </cfRule>
  </conditionalFormatting>
  <conditionalFormatting sqref="A30">
    <cfRule type="cellIs" dxfId="20318" priority="187" operator="equal">
      <formula>0</formula>
    </cfRule>
  </conditionalFormatting>
  <conditionalFormatting sqref="A30">
    <cfRule type="expression" dxfId="20317" priority="186" stopIfTrue="1">
      <formula>$IT31&lt;$IS$2</formula>
    </cfRule>
  </conditionalFormatting>
  <conditionalFormatting sqref="A30">
    <cfRule type="expression" dxfId="20316" priority="185" stopIfTrue="1">
      <formula>$IT31&lt;$IS$2</formula>
    </cfRule>
  </conditionalFormatting>
  <conditionalFormatting sqref="A30">
    <cfRule type="expression" dxfId="20315" priority="184" stopIfTrue="1">
      <formula>$IT31&lt;$IS$2</formula>
    </cfRule>
  </conditionalFormatting>
  <conditionalFormatting sqref="A30">
    <cfRule type="expression" dxfId="20314" priority="183" stopIfTrue="1">
      <formula>$IT31&lt;$IS$2</formula>
    </cfRule>
  </conditionalFormatting>
  <conditionalFormatting sqref="A30">
    <cfRule type="expression" dxfId="20313" priority="182" stopIfTrue="1">
      <formula>$IT31&lt;$IS$2</formula>
    </cfRule>
  </conditionalFormatting>
  <conditionalFormatting sqref="A30">
    <cfRule type="expression" dxfId="20312" priority="181" stopIfTrue="1">
      <formula>$IT31&lt;$IS$2</formula>
    </cfRule>
  </conditionalFormatting>
  <conditionalFormatting sqref="A30">
    <cfRule type="expression" dxfId="20311" priority="180" stopIfTrue="1">
      <formula>$IT31&lt;$IS$2</formula>
    </cfRule>
  </conditionalFormatting>
  <conditionalFormatting sqref="A30">
    <cfRule type="expression" dxfId="20310" priority="179" stopIfTrue="1">
      <formula>$IT31&lt;$IS$2</formula>
    </cfRule>
  </conditionalFormatting>
  <conditionalFormatting sqref="A30">
    <cfRule type="expression" dxfId="20309" priority="178" stopIfTrue="1">
      <formula>$IT31&lt;$IS$2</formula>
    </cfRule>
  </conditionalFormatting>
  <conditionalFormatting sqref="A30">
    <cfRule type="expression" dxfId="20308" priority="177" stopIfTrue="1">
      <formula>$IT31&lt;$IS$2</formula>
    </cfRule>
  </conditionalFormatting>
  <conditionalFormatting sqref="A30">
    <cfRule type="expression" dxfId="20307" priority="176" stopIfTrue="1">
      <formula>$IT31&lt;$IS$2</formula>
    </cfRule>
  </conditionalFormatting>
  <conditionalFormatting sqref="A30">
    <cfRule type="expression" dxfId="20306" priority="175" stopIfTrue="1">
      <formula>$IT31&lt;$IS$2</formula>
    </cfRule>
  </conditionalFormatting>
  <conditionalFormatting sqref="A30">
    <cfRule type="expression" dxfId="20305" priority="174" stopIfTrue="1">
      <formula>$IT31&lt;$IS$2</formula>
    </cfRule>
  </conditionalFormatting>
  <conditionalFormatting sqref="A30">
    <cfRule type="expression" dxfId="20304" priority="173" stopIfTrue="1">
      <formula>$IT31&lt;$IS$2</formula>
    </cfRule>
  </conditionalFormatting>
  <conditionalFormatting sqref="A30">
    <cfRule type="expression" dxfId="20303" priority="172" stopIfTrue="1">
      <formula>$IT31&lt;$IS$2</formula>
    </cfRule>
  </conditionalFormatting>
  <conditionalFormatting sqref="A30">
    <cfRule type="expression" dxfId="20302" priority="171" stopIfTrue="1">
      <formula>$IT31&lt;$IS$2</formula>
    </cfRule>
  </conditionalFormatting>
  <conditionalFormatting sqref="A30">
    <cfRule type="expression" dxfId="20301" priority="170" stopIfTrue="1">
      <formula>$IT31&lt;$IS$2</formula>
    </cfRule>
  </conditionalFormatting>
  <conditionalFormatting sqref="A30">
    <cfRule type="expression" dxfId="20300" priority="169" stopIfTrue="1">
      <formula>$IW31&lt;$IV$2</formula>
    </cfRule>
  </conditionalFormatting>
  <conditionalFormatting sqref="A30">
    <cfRule type="expression" dxfId="20299" priority="168" stopIfTrue="1">
      <formula>$IT31&lt;$IS$2</formula>
    </cfRule>
  </conditionalFormatting>
  <conditionalFormatting sqref="A30">
    <cfRule type="expression" dxfId="20298" priority="167" stopIfTrue="1">
      <formula>$IT31&lt;$IS$2</formula>
    </cfRule>
  </conditionalFormatting>
  <conditionalFormatting sqref="A30">
    <cfRule type="expression" dxfId="20297" priority="166" stopIfTrue="1">
      <formula>$IT31&lt;$IS$2</formula>
    </cfRule>
  </conditionalFormatting>
  <conditionalFormatting sqref="C30:G30">
    <cfRule type="cellIs" dxfId="20296" priority="165" operator="equal">
      <formula>0</formula>
    </cfRule>
  </conditionalFormatting>
  <conditionalFormatting sqref="C30:G30">
    <cfRule type="expression" dxfId="20295" priority="164" stopIfTrue="1">
      <formula>$IT31&lt;$IS$2</formula>
    </cfRule>
  </conditionalFormatting>
  <conditionalFormatting sqref="C30:G30">
    <cfRule type="expression" dxfId="20294" priority="163" stopIfTrue="1">
      <formula>$IT31&lt;$IS$2</formula>
    </cfRule>
  </conditionalFormatting>
  <conditionalFormatting sqref="C30:G30">
    <cfRule type="expression" dxfId="20293" priority="162" stopIfTrue="1">
      <formula>$IT31&lt;$IS$2</formula>
    </cfRule>
  </conditionalFormatting>
  <conditionalFormatting sqref="C30:G30">
    <cfRule type="expression" dxfId="20292" priority="161" stopIfTrue="1">
      <formula>$IT31&lt;$IS$2</formula>
    </cfRule>
  </conditionalFormatting>
  <conditionalFormatting sqref="C30:G30">
    <cfRule type="expression" dxfId="20291" priority="160" stopIfTrue="1">
      <formula>$IT31&lt;$IS$2</formula>
    </cfRule>
  </conditionalFormatting>
  <conditionalFormatting sqref="C30:G30">
    <cfRule type="expression" dxfId="20290" priority="159" stopIfTrue="1">
      <formula>$IT31&lt;$IS$2</formula>
    </cfRule>
  </conditionalFormatting>
  <conditionalFormatting sqref="C30:G30">
    <cfRule type="expression" dxfId="20289" priority="158" stopIfTrue="1">
      <formula>$IT31&lt;$IS$2</formula>
    </cfRule>
  </conditionalFormatting>
  <conditionalFormatting sqref="C30:G30">
    <cfRule type="expression" dxfId="20288" priority="157" stopIfTrue="1">
      <formula>$IT31&lt;$IS$2</formula>
    </cfRule>
  </conditionalFormatting>
  <conditionalFormatting sqref="C30:G30">
    <cfRule type="expression" dxfId="20287" priority="156" stopIfTrue="1">
      <formula>$IT31&lt;$IS$2</formula>
    </cfRule>
  </conditionalFormatting>
  <conditionalFormatting sqref="C30:G30">
    <cfRule type="expression" dxfId="20286" priority="155" stopIfTrue="1">
      <formula>$IT31&lt;$IS$2</formula>
    </cfRule>
  </conditionalFormatting>
  <conditionalFormatting sqref="C30:G30">
    <cfRule type="expression" dxfId="20285" priority="154" stopIfTrue="1">
      <formula>$IT31&lt;$IS$2</formula>
    </cfRule>
  </conditionalFormatting>
  <conditionalFormatting sqref="C30:G30">
    <cfRule type="expression" dxfId="20284" priority="153" stopIfTrue="1">
      <formula>$IT31&lt;$IS$2</formula>
    </cfRule>
  </conditionalFormatting>
  <conditionalFormatting sqref="C30:G30">
    <cfRule type="expression" dxfId="20283" priority="152" stopIfTrue="1">
      <formula>$IT31&lt;$IS$2</formula>
    </cfRule>
  </conditionalFormatting>
  <conditionalFormatting sqref="C30:G30">
    <cfRule type="expression" dxfId="20282" priority="151" stopIfTrue="1">
      <formula>$IT31&lt;$IS$2</formula>
    </cfRule>
  </conditionalFormatting>
  <conditionalFormatting sqref="C30:G30">
    <cfRule type="expression" dxfId="20281" priority="150" stopIfTrue="1">
      <formula>$IT31&lt;$IS$2</formula>
    </cfRule>
  </conditionalFormatting>
  <conditionalFormatting sqref="C30:G30">
    <cfRule type="expression" dxfId="20280" priority="149" stopIfTrue="1">
      <formula>$IT31&lt;$IS$2</formula>
    </cfRule>
  </conditionalFormatting>
  <conditionalFormatting sqref="C30:G30">
    <cfRule type="expression" dxfId="20279" priority="148" stopIfTrue="1">
      <formula>$IT31&lt;$IS$2</formula>
    </cfRule>
  </conditionalFormatting>
  <conditionalFormatting sqref="C30:G30">
    <cfRule type="expression" dxfId="20278" priority="147" stopIfTrue="1">
      <formula>$IW31&lt;$IV$2</formula>
    </cfRule>
  </conditionalFormatting>
  <conditionalFormatting sqref="C30:G30">
    <cfRule type="expression" dxfId="20277" priority="146" stopIfTrue="1">
      <formula>$IT31&lt;$IS$2</formula>
    </cfRule>
  </conditionalFormatting>
  <conditionalFormatting sqref="C30:G30">
    <cfRule type="expression" dxfId="20276" priority="145" stopIfTrue="1">
      <formula>$IT31&lt;$IS$2</formula>
    </cfRule>
  </conditionalFormatting>
  <conditionalFormatting sqref="C30:G30">
    <cfRule type="expression" dxfId="20275" priority="144" stopIfTrue="1">
      <formula>$IT31&lt;$IS$2</formula>
    </cfRule>
  </conditionalFormatting>
  <conditionalFormatting sqref="C32:G32">
    <cfRule type="cellIs" dxfId="20274" priority="143" operator="equal">
      <formula>0</formula>
    </cfRule>
  </conditionalFormatting>
  <conditionalFormatting sqref="C32:G32">
    <cfRule type="expression" dxfId="20273" priority="142" stopIfTrue="1">
      <formula>$IT33&lt;$IS$2</formula>
    </cfRule>
  </conditionalFormatting>
  <conditionalFormatting sqref="C32:G32">
    <cfRule type="expression" dxfId="20272" priority="141" stopIfTrue="1">
      <formula>$IW33&lt;$IV$2</formula>
    </cfRule>
  </conditionalFormatting>
  <conditionalFormatting sqref="D33:G33">
    <cfRule type="cellIs" dxfId="20271" priority="140" operator="equal">
      <formula>0</formula>
    </cfRule>
  </conditionalFormatting>
  <conditionalFormatting sqref="D33:G33">
    <cfRule type="expression" dxfId="20270" priority="139" stopIfTrue="1">
      <formula>$IT34&lt;$IS$2</formula>
    </cfRule>
  </conditionalFormatting>
  <conditionalFormatting sqref="D33:G33">
    <cfRule type="expression" dxfId="20269" priority="138" stopIfTrue="1">
      <formula>$IW34&lt;$IV$2</formula>
    </cfRule>
  </conditionalFormatting>
  <conditionalFormatting sqref="D33:G33">
    <cfRule type="cellIs" dxfId="20268" priority="137" operator="equal">
      <formula>0</formula>
    </cfRule>
  </conditionalFormatting>
  <conditionalFormatting sqref="D33:G33">
    <cfRule type="cellIs" dxfId="20267" priority="136" stopIfTrue="1" operator="equal">
      <formula>0</formula>
    </cfRule>
  </conditionalFormatting>
  <conditionalFormatting sqref="D33:G33">
    <cfRule type="expression" dxfId="20266" priority="135" stopIfTrue="1">
      <formula>$IT34&lt;$IS$2</formula>
    </cfRule>
  </conditionalFormatting>
  <conditionalFormatting sqref="D33:G33">
    <cfRule type="cellIs" dxfId="20265" priority="134" stopIfTrue="1" operator="equal">
      <formula>0</formula>
    </cfRule>
  </conditionalFormatting>
  <conditionalFormatting sqref="D33:G33">
    <cfRule type="expression" dxfId="20264" priority="133" stopIfTrue="1">
      <formula>$IT34&lt;$IS$2</formula>
    </cfRule>
  </conditionalFormatting>
  <conditionalFormatting sqref="D33:G33">
    <cfRule type="cellIs" dxfId="20263" priority="132" stopIfTrue="1" operator="equal">
      <formula>0</formula>
    </cfRule>
  </conditionalFormatting>
  <conditionalFormatting sqref="D33:G33">
    <cfRule type="expression" dxfId="20262" priority="131" stopIfTrue="1">
      <formula>$IT34&lt;$IS$2</formula>
    </cfRule>
  </conditionalFormatting>
  <conditionalFormatting sqref="D33:G33">
    <cfRule type="cellIs" dxfId="20261" priority="130" stopIfTrue="1" operator="equal">
      <formula>0</formula>
    </cfRule>
  </conditionalFormatting>
  <conditionalFormatting sqref="D33:G33">
    <cfRule type="expression" dxfId="20260" priority="129" stopIfTrue="1">
      <formula>$IT34&lt;$IS$2</formula>
    </cfRule>
  </conditionalFormatting>
  <conditionalFormatting sqref="D33:G33">
    <cfRule type="cellIs" dxfId="20259" priority="128" operator="equal">
      <formula>0</formula>
    </cfRule>
  </conditionalFormatting>
  <conditionalFormatting sqref="D33:G33">
    <cfRule type="cellIs" dxfId="20258" priority="127" operator="equal">
      <formula>0</formula>
    </cfRule>
  </conditionalFormatting>
  <conditionalFormatting sqref="D33:G33">
    <cfRule type="cellIs" dxfId="20257" priority="126" stopIfTrue="1" operator="equal">
      <formula>0</formula>
    </cfRule>
  </conditionalFormatting>
  <conditionalFormatting sqref="D33:G33">
    <cfRule type="expression" dxfId="20256" priority="125" stopIfTrue="1">
      <formula>$IT34&lt;$IS$2</formula>
    </cfRule>
  </conditionalFormatting>
  <conditionalFormatting sqref="D33:G33">
    <cfRule type="cellIs" dxfId="20255" priority="124" stopIfTrue="1" operator="equal">
      <formula>0</formula>
    </cfRule>
  </conditionalFormatting>
  <conditionalFormatting sqref="D33:G33">
    <cfRule type="expression" dxfId="20254" priority="123" stopIfTrue="1">
      <formula>$IT34&lt;$IS$2</formula>
    </cfRule>
  </conditionalFormatting>
  <conditionalFormatting sqref="D33:G33">
    <cfRule type="cellIs" dxfId="20253" priority="122" stopIfTrue="1" operator="equal">
      <formula>0</formula>
    </cfRule>
  </conditionalFormatting>
  <conditionalFormatting sqref="D33:G33">
    <cfRule type="expression" dxfId="20252" priority="121" stopIfTrue="1">
      <formula>$IT34&lt;$IS$2</formula>
    </cfRule>
  </conditionalFormatting>
  <conditionalFormatting sqref="D33:G33">
    <cfRule type="cellIs" dxfId="20251" priority="120" stopIfTrue="1" operator="equal">
      <formula>0</formula>
    </cfRule>
  </conditionalFormatting>
  <conditionalFormatting sqref="D33:G33">
    <cfRule type="expression" dxfId="20250" priority="119" stopIfTrue="1">
      <formula>$IT34&lt;$IS$2</formula>
    </cfRule>
  </conditionalFormatting>
  <conditionalFormatting sqref="D33:G33">
    <cfRule type="cellIs" dxfId="20249" priority="118" operator="equal">
      <formula>0</formula>
    </cfRule>
  </conditionalFormatting>
  <conditionalFormatting sqref="D33:G33">
    <cfRule type="cellIs" dxfId="20248" priority="117" stopIfTrue="1" operator="equal">
      <formula>0</formula>
    </cfRule>
  </conditionalFormatting>
  <conditionalFormatting sqref="D33:G33">
    <cfRule type="expression" dxfId="20247" priority="116" stopIfTrue="1">
      <formula>$IT34&lt;$IS$2</formula>
    </cfRule>
  </conditionalFormatting>
  <conditionalFormatting sqref="D33:G33">
    <cfRule type="cellIs" dxfId="20246" priority="115" stopIfTrue="1" operator="equal">
      <formula>0</formula>
    </cfRule>
  </conditionalFormatting>
  <conditionalFormatting sqref="D33:G33">
    <cfRule type="expression" dxfId="20245" priority="114" stopIfTrue="1">
      <formula>$IT34&lt;$IS$2</formula>
    </cfRule>
  </conditionalFormatting>
  <conditionalFormatting sqref="D33:G33">
    <cfRule type="cellIs" dxfId="20244" priority="113" stopIfTrue="1" operator="equal">
      <formula>0</formula>
    </cfRule>
  </conditionalFormatting>
  <conditionalFormatting sqref="D33:G33">
    <cfRule type="expression" dxfId="20243" priority="112" stopIfTrue="1">
      <formula>$IT34&lt;$IS$2</formula>
    </cfRule>
  </conditionalFormatting>
  <conditionalFormatting sqref="D33:G33">
    <cfRule type="cellIs" dxfId="20242" priority="111" stopIfTrue="1" operator="equal">
      <formula>0</formula>
    </cfRule>
  </conditionalFormatting>
  <conditionalFormatting sqref="D33:G33">
    <cfRule type="expression" dxfId="20241" priority="110" stopIfTrue="1">
      <formula>$IT34&lt;$IS$2</formula>
    </cfRule>
  </conditionalFormatting>
  <conditionalFormatting sqref="D33:G33">
    <cfRule type="cellIs" dxfId="20240" priority="109" stopIfTrue="1" operator="equal">
      <formula>0</formula>
    </cfRule>
  </conditionalFormatting>
  <conditionalFormatting sqref="D33:G33">
    <cfRule type="expression" dxfId="20239" priority="108" stopIfTrue="1">
      <formula>$IT34&lt;$IS$2</formula>
    </cfRule>
  </conditionalFormatting>
  <conditionalFormatting sqref="D33">
    <cfRule type="cellIs" dxfId="20238" priority="107" operator="equal">
      <formula>0</formula>
    </cfRule>
  </conditionalFormatting>
  <conditionalFormatting sqref="D33">
    <cfRule type="cellIs" dxfId="20237" priority="106" operator="equal">
      <formula>0</formula>
    </cfRule>
  </conditionalFormatting>
  <conditionalFormatting sqref="D33">
    <cfRule type="cellIs" dxfId="20236" priority="105" stopIfTrue="1" operator="equal">
      <formula>0</formula>
    </cfRule>
  </conditionalFormatting>
  <conditionalFormatting sqref="D33">
    <cfRule type="expression" dxfId="20235" priority="104" stopIfTrue="1">
      <formula>$IT34&lt;$IS$2</formula>
    </cfRule>
  </conditionalFormatting>
  <conditionalFormatting sqref="D33">
    <cfRule type="cellIs" dxfId="20234" priority="103" stopIfTrue="1" operator="equal">
      <formula>0</formula>
    </cfRule>
  </conditionalFormatting>
  <conditionalFormatting sqref="D33">
    <cfRule type="expression" dxfId="20233" priority="102" stopIfTrue="1">
      <formula>$IT34&lt;$IS$2</formula>
    </cfRule>
  </conditionalFormatting>
  <conditionalFormatting sqref="D33">
    <cfRule type="cellIs" dxfId="20232" priority="101" stopIfTrue="1" operator="equal">
      <formula>0</formula>
    </cfRule>
  </conditionalFormatting>
  <conditionalFormatting sqref="D33">
    <cfRule type="expression" dxfId="20231" priority="100" stopIfTrue="1">
      <formula>$IT34&lt;$IS$2</formula>
    </cfRule>
  </conditionalFormatting>
  <conditionalFormatting sqref="D33">
    <cfRule type="cellIs" dxfId="20230" priority="99" stopIfTrue="1" operator="equal">
      <formula>0</formula>
    </cfRule>
  </conditionalFormatting>
  <conditionalFormatting sqref="D33">
    <cfRule type="expression" dxfId="20229" priority="98" stopIfTrue="1">
      <formula>$IT34&lt;$IS$2</formula>
    </cfRule>
  </conditionalFormatting>
  <conditionalFormatting sqref="D33">
    <cfRule type="cellIs" dxfId="20228" priority="97" operator="equal">
      <formula>0</formula>
    </cfRule>
  </conditionalFormatting>
  <conditionalFormatting sqref="D33">
    <cfRule type="cellIs" dxfId="20227" priority="96" stopIfTrue="1" operator="equal">
      <formula>0</formula>
    </cfRule>
  </conditionalFormatting>
  <conditionalFormatting sqref="D33">
    <cfRule type="expression" dxfId="20226" priority="95" stopIfTrue="1">
      <formula>$IT34&lt;$IS$2</formula>
    </cfRule>
  </conditionalFormatting>
  <conditionalFormatting sqref="D33">
    <cfRule type="cellIs" dxfId="20225" priority="94" stopIfTrue="1" operator="equal">
      <formula>0</formula>
    </cfRule>
  </conditionalFormatting>
  <conditionalFormatting sqref="D33">
    <cfRule type="expression" dxfId="20224" priority="93" stopIfTrue="1">
      <formula>$IT34&lt;$IS$2</formula>
    </cfRule>
  </conditionalFormatting>
  <conditionalFormatting sqref="D33">
    <cfRule type="cellIs" dxfId="20223" priority="92" stopIfTrue="1" operator="equal">
      <formula>0</formula>
    </cfRule>
  </conditionalFormatting>
  <conditionalFormatting sqref="D33">
    <cfRule type="expression" dxfId="20222" priority="91" stopIfTrue="1">
      <formula>$IT34&lt;$IS$2</formula>
    </cfRule>
  </conditionalFormatting>
  <conditionalFormatting sqref="D33:G33">
    <cfRule type="cellIs" dxfId="20221" priority="90" stopIfTrue="1" operator="equal">
      <formula>0</formula>
    </cfRule>
  </conditionalFormatting>
  <conditionalFormatting sqref="D33:G33">
    <cfRule type="expression" dxfId="20220" priority="89" stopIfTrue="1">
      <formula>$IT34&lt;$IS$2</formula>
    </cfRule>
  </conditionalFormatting>
  <conditionalFormatting sqref="D33:G33">
    <cfRule type="cellIs" dxfId="20219" priority="88" stopIfTrue="1" operator="equal">
      <formula>0</formula>
    </cfRule>
  </conditionalFormatting>
  <conditionalFormatting sqref="D33:G33">
    <cfRule type="expression" dxfId="20218" priority="87" stopIfTrue="1">
      <formula>$IT34&lt;$IS$2</formula>
    </cfRule>
  </conditionalFormatting>
  <conditionalFormatting sqref="D33:G33">
    <cfRule type="cellIs" dxfId="20217" priority="86" stopIfTrue="1" operator="equal">
      <formula>0</formula>
    </cfRule>
  </conditionalFormatting>
  <conditionalFormatting sqref="D33:G33">
    <cfRule type="expression" dxfId="20216" priority="85" stopIfTrue="1">
      <formula>$IT34&lt;$IS$2</formula>
    </cfRule>
  </conditionalFormatting>
  <conditionalFormatting sqref="D33:G33">
    <cfRule type="cellIs" dxfId="20215" priority="84" stopIfTrue="1" operator="equal">
      <formula>0</formula>
    </cfRule>
  </conditionalFormatting>
  <conditionalFormatting sqref="D33:G33">
    <cfRule type="expression" dxfId="20214" priority="83" stopIfTrue="1">
      <formula>$IW34&lt;$IV$2</formula>
    </cfRule>
  </conditionalFormatting>
  <conditionalFormatting sqref="D33:G33">
    <cfRule type="cellIs" dxfId="20213" priority="82" stopIfTrue="1" operator="equal">
      <formula>0</formula>
    </cfRule>
  </conditionalFormatting>
  <conditionalFormatting sqref="D33:G33">
    <cfRule type="expression" dxfId="20212" priority="81" stopIfTrue="1">
      <formula>$IT34&lt;$IS$2</formula>
    </cfRule>
  </conditionalFormatting>
  <conditionalFormatting sqref="D33:G33">
    <cfRule type="cellIs" dxfId="20211" priority="80" stopIfTrue="1" operator="equal">
      <formula>0</formula>
    </cfRule>
  </conditionalFormatting>
  <conditionalFormatting sqref="D33:G33">
    <cfRule type="expression" dxfId="20210" priority="79" stopIfTrue="1">
      <formula>$IT34&lt;$IS$2</formula>
    </cfRule>
  </conditionalFormatting>
  <conditionalFormatting sqref="D33:G33">
    <cfRule type="cellIs" dxfId="20209" priority="78" stopIfTrue="1" operator="equal">
      <formula>0</formula>
    </cfRule>
  </conditionalFormatting>
  <conditionalFormatting sqref="D33:G33">
    <cfRule type="expression" dxfId="20208" priority="77" stopIfTrue="1">
      <formula>$IT34&lt;$IS$2</formula>
    </cfRule>
  </conditionalFormatting>
  <conditionalFormatting sqref="D33:G33">
    <cfRule type="cellIs" dxfId="20207" priority="76" operator="equal">
      <formula>0</formula>
    </cfRule>
  </conditionalFormatting>
  <conditionalFormatting sqref="D33:G33">
    <cfRule type="cellIs" dxfId="20206" priority="75" stopIfTrue="1" operator="equal">
      <formula>0</formula>
    </cfRule>
  </conditionalFormatting>
  <conditionalFormatting sqref="D33:G33">
    <cfRule type="expression" dxfId="20205" priority="74" stopIfTrue="1">
      <formula>$IT34&lt;$IS$2</formula>
    </cfRule>
  </conditionalFormatting>
  <conditionalFormatting sqref="D33:G33">
    <cfRule type="cellIs" dxfId="20204" priority="73" stopIfTrue="1" operator="equal">
      <formula>0</formula>
    </cfRule>
  </conditionalFormatting>
  <conditionalFormatting sqref="D33:G33">
    <cfRule type="expression" dxfId="20203" priority="72" stopIfTrue="1">
      <formula>$IT34&lt;$IS$2</formula>
    </cfRule>
  </conditionalFormatting>
  <conditionalFormatting sqref="D33:G33">
    <cfRule type="cellIs" dxfId="20202" priority="71" stopIfTrue="1" operator="equal">
      <formula>0</formula>
    </cfRule>
  </conditionalFormatting>
  <conditionalFormatting sqref="D33:G33">
    <cfRule type="expression" dxfId="20201" priority="70" stopIfTrue="1">
      <formula>$IT34&lt;$IS$2</formula>
    </cfRule>
  </conditionalFormatting>
  <conditionalFormatting sqref="D33:G33">
    <cfRule type="cellIs" dxfId="20200" priority="69" stopIfTrue="1" operator="equal">
      <formula>0</formula>
    </cfRule>
  </conditionalFormatting>
  <conditionalFormatting sqref="D33:G33">
    <cfRule type="expression" dxfId="20199" priority="68" stopIfTrue="1">
      <formula>$IT34&lt;$IS$2</formula>
    </cfRule>
  </conditionalFormatting>
  <conditionalFormatting sqref="D33:G33">
    <cfRule type="cellIs" dxfId="20198" priority="67" operator="equal">
      <formula>0</formula>
    </cfRule>
  </conditionalFormatting>
  <conditionalFormatting sqref="D33:G33">
    <cfRule type="cellIs" dxfId="20197" priority="66" operator="equal">
      <formula>0</formula>
    </cfRule>
  </conditionalFormatting>
  <conditionalFormatting sqref="D33:G33">
    <cfRule type="cellIs" dxfId="20196" priority="65" stopIfTrue="1" operator="equal">
      <formula>0</formula>
    </cfRule>
  </conditionalFormatting>
  <conditionalFormatting sqref="D33:G33">
    <cfRule type="expression" dxfId="20195" priority="64" stopIfTrue="1">
      <formula>$IT34&lt;$IS$2</formula>
    </cfRule>
  </conditionalFormatting>
  <conditionalFormatting sqref="D33:G33">
    <cfRule type="cellIs" dxfId="20194" priority="63" stopIfTrue="1" operator="equal">
      <formula>0</formula>
    </cfRule>
  </conditionalFormatting>
  <conditionalFormatting sqref="D33:G33">
    <cfRule type="expression" dxfId="20193" priority="62" stopIfTrue="1">
      <formula>$IT34&lt;$IS$2</formula>
    </cfRule>
  </conditionalFormatting>
  <conditionalFormatting sqref="D33:G33">
    <cfRule type="cellIs" dxfId="20192" priority="61" stopIfTrue="1" operator="equal">
      <formula>0</formula>
    </cfRule>
  </conditionalFormatting>
  <conditionalFormatting sqref="D33:G33">
    <cfRule type="expression" dxfId="20191" priority="60" stopIfTrue="1">
      <formula>$IT34&lt;$IS$2</formula>
    </cfRule>
  </conditionalFormatting>
  <conditionalFormatting sqref="D33:G33">
    <cfRule type="cellIs" dxfId="20190" priority="59" stopIfTrue="1" operator="equal">
      <formula>0</formula>
    </cfRule>
  </conditionalFormatting>
  <conditionalFormatting sqref="D33:G33">
    <cfRule type="expression" dxfId="20189" priority="58" stopIfTrue="1">
      <formula>$IT34&lt;$IS$2</formula>
    </cfRule>
  </conditionalFormatting>
  <conditionalFormatting sqref="D33:G33">
    <cfRule type="cellIs" dxfId="20188" priority="57" stopIfTrue="1" operator="equal">
      <formula>0</formula>
    </cfRule>
  </conditionalFormatting>
  <conditionalFormatting sqref="D33:G33">
    <cfRule type="expression" dxfId="20187" priority="56" stopIfTrue="1">
      <formula>$IT34&lt;$IS$2</formula>
    </cfRule>
  </conditionalFormatting>
  <conditionalFormatting sqref="D33:G33">
    <cfRule type="cellIs" dxfId="20186" priority="55" operator="equal">
      <formula>0</formula>
    </cfRule>
  </conditionalFormatting>
  <conditionalFormatting sqref="D33:G33">
    <cfRule type="cellIs" dxfId="20185" priority="54" stopIfTrue="1" operator="equal">
      <formula>0</formula>
    </cfRule>
  </conditionalFormatting>
  <conditionalFormatting sqref="D33:G33">
    <cfRule type="expression" dxfId="20184" priority="53" stopIfTrue="1">
      <formula>$IT34&lt;$IS$2</formula>
    </cfRule>
  </conditionalFormatting>
  <conditionalFormatting sqref="D33:G33">
    <cfRule type="cellIs" dxfId="20183" priority="52" stopIfTrue="1" operator="equal">
      <formula>0</formula>
    </cfRule>
  </conditionalFormatting>
  <conditionalFormatting sqref="D33:G33">
    <cfRule type="expression" dxfId="20182" priority="51" stopIfTrue="1">
      <formula>$IT34&lt;$IS$2</formula>
    </cfRule>
  </conditionalFormatting>
  <conditionalFormatting sqref="D33:G33">
    <cfRule type="cellIs" dxfId="20181" priority="50" stopIfTrue="1" operator="equal">
      <formula>0</formula>
    </cfRule>
  </conditionalFormatting>
  <conditionalFormatting sqref="D33:G33">
    <cfRule type="expression" dxfId="20180" priority="49" stopIfTrue="1">
      <formula>$IT34&lt;$IS$2</formula>
    </cfRule>
  </conditionalFormatting>
  <conditionalFormatting sqref="D33:G33">
    <cfRule type="cellIs" dxfId="20179" priority="48" stopIfTrue="1" operator="equal">
      <formula>0</formula>
    </cfRule>
  </conditionalFormatting>
  <conditionalFormatting sqref="D33:G33">
    <cfRule type="expression" dxfId="20178" priority="47" stopIfTrue="1">
      <formula>$IT34&lt;$IS$2</formula>
    </cfRule>
  </conditionalFormatting>
  <conditionalFormatting sqref="D33:G33">
    <cfRule type="cellIs" dxfId="20177" priority="46" stopIfTrue="1" operator="equal">
      <formula>0</formula>
    </cfRule>
  </conditionalFormatting>
  <conditionalFormatting sqref="D33:G33">
    <cfRule type="expression" dxfId="20176" priority="45" stopIfTrue="1">
      <formula>$IT34&lt;$IS$2</formula>
    </cfRule>
  </conditionalFormatting>
  <conditionalFormatting sqref="D33:G33">
    <cfRule type="cellIs" dxfId="20175" priority="44" stopIfTrue="1" operator="equal">
      <formula>0</formula>
    </cfRule>
  </conditionalFormatting>
  <conditionalFormatting sqref="D33:G33">
    <cfRule type="expression" dxfId="20174" priority="43" stopIfTrue="1">
      <formula>$IT34&lt;$IS$2</formula>
    </cfRule>
  </conditionalFormatting>
  <conditionalFormatting sqref="D33:G33">
    <cfRule type="cellIs" dxfId="20173" priority="42" stopIfTrue="1" operator="equal">
      <formula>0</formula>
    </cfRule>
  </conditionalFormatting>
  <conditionalFormatting sqref="D33:G33">
    <cfRule type="expression" dxfId="20172" priority="41" stopIfTrue="1">
      <formula>$IT34&lt;$IS$2</formula>
    </cfRule>
  </conditionalFormatting>
  <conditionalFormatting sqref="D33">
    <cfRule type="cellIs" dxfId="20171" priority="40" operator="equal">
      <formula>0</formula>
    </cfRule>
  </conditionalFormatting>
  <conditionalFormatting sqref="D33">
    <cfRule type="cellIs" dxfId="20170" priority="39" stopIfTrue="1" operator="equal">
      <formula>0</formula>
    </cfRule>
  </conditionalFormatting>
  <conditionalFormatting sqref="D33">
    <cfRule type="expression" dxfId="20169" priority="38" stopIfTrue="1">
      <formula>$IT34&lt;$IS$2</formula>
    </cfRule>
  </conditionalFormatting>
  <conditionalFormatting sqref="D33">
    <cfRule type="cellIs" dxfId="20168" priority="37" stopIfTrue="1" operator="equal">
      <formula>0</formula>
    </cfRule>
  </conditionalFormatting>
  <conditionalFormatting sqref="D33">
    <cfRule type="expression" dxfId="20167" priority="36" stopIfTrue="1">
      <formula>$IT34&lt;$IS$2</formula>
    </cfRule>
  </conditionalFormatting>
  <conditionalFormatting sqref="D33">
    <cfRule type="cellIs" dxfId="20166" priority="35" stopIfTrue="1" operator="equal">
      <formula>0</formula>
    </cfRule>
  </conditionalFormatting>
  <conditionalFormatting sqref="D33">
    <cfRule type="expression" dxfId="20165" priority="34" stopIfTrue="1">
      <formula>$IT34&lt;$IS$2</formula>
    </cfRule>
  </conditionalFormatting>
  <conditionalFormatting sqref="D33">
    <cfRule type="cellIs" dxfId="20164" priority="33" stopIfTrue="1" operator="equal">
      <formula>0</formula>
    </cfRule>
  </conditionalFormatting>
  <conditionalFormatting sqref="D33">
    <cfRule type="expression" dxfId="20163" priority="32" stopIfTrue="1">
      <formula>$IT34&lt;$IS$2</formula>
    </cfRule>
  </conditionalFormatting>
  <conditionalFormatting sqref="D33">
    <cfRule type="cellIs" dxfId="20162" priority="31" stopIfTrue="1" operator="equal">
      <formula>0</formula>
    </cfRule>
  </conditionalFormatting>
  <conditionalFormatting sqref="D33">
    <cfRule type="expression" dxfId="20161" priority="30" stopIfTrue="1">
      <formula>$IT34&lt;$IS$2</formula>
    </cfRule>
  </conditionalFormatting>
  <conditionalFormatting sqref="D33">
    <cfRule type="cellIs" dxfId="20160" priority="29" operator="equal">
      <formula>0</formula>
    </cfRule>
  </conditionalFormatting>
  <conditionalFormatting sqref="D33">
    <cfRule type="cellIs" dxfId="20159" priority="28" stopIfTrue="1" operator="equal">
      <formula>0</formula>
    </cfRule>
  </conditionalFormatting>
  <conditionalFormatting sqref="D33">
    <cfRule type="expression" dxfId="20158" priority="27" stopIfTrue="1">
      <formula>$IT34&lt;$IS$2</formula>
    </cfRule>
  </conditionalFormatting>
  <conditionalFormatting sqref="D33">
    <cfRule type="cellIs" dxfId="20157" priority="26" stopIfTrue="1" operator="equal">
      <formula>0</formula>
    </cfRule>
  </conditionalFormatting>
  <conditionalFormatting sqref="D33">
    <cfRule type="expression" dxfId="20156" priority="25" stopIfTrue="1">
      <formula>$IT34&lt;$IS$2</formula>
    </cfRule>
  </conditionalFormatting>
  <conditionalFormatting sqref="D33">
    <cfRule type="cellIs" dxfId="20155" priority="24" stopIfTrue="1" operator="equal">
      <formula>0</formula>
    </cfRule>
  </conditionalFormatting>
  <conditionalFormatting sqref="D33">
    <cfRule type="expression" dxfId="20154" priority="23" stopIfTrue="1">
      <formula>$IT34&lt;$IS$2</formula>
    </cfRule>
  </conditionalFormatting>
  <conditionalFormatting sqref="D33">
    <cfRule type="cellIs" dxfId="20153" priority="22" stopIfTrue="1" operator="equal">
      <formula>0</formula>
    </cfRule>
  </conditionalFormatting>
  <conditionalFormatting sqref="D33">
    <cfRule type="expression" dxfId="20152" priority="21" stopIfTrue="1">
      <formula>$IT34&lt;$IS$2</formula>
    </cfRule>
  </conditionalFormatting>
  <conditionalFormatting sqref="D33">
    <cfRule type="cellIs" dxfId="20151" priority="20" stopIfTrue="1" operator="equal">
      <formula>0</formula>
    </cfRule>
  </conditionalFormatting>
  <conditionalFormatting sqref="D33">
    <cfRule type="expression" dxfId="20150" priority="19" stopIfTrue="1">
      <formula>$IT34&lt;$IS$2</formula>
    </cfRule>
  </conditionalFormatting>
  <conditionalFormatting sqref="D33">
    <cfRule type="cellIs" dxfId="20149" priority="18" stopIfTrue="1" operator="equal">
      <formula>0</formula>
    </cfRule>
  </conditionalFormatting>
  <conditionalFormatting sqref="D33">
    <cfRule type="expression" dxfId="20148" priority="17" stopIfTrue="1">
      <formula>$IT34&lt;$IS$2</formula>
    </cfRule>
  </conditionalFormatting>
  <conditionalFormatting sqref="D33">
    <cfRule type="cellIs" dxfId="20147" priority="16" stopIfTrue="1" operator="equal">
      <formula>0</formula>
    </cfRule>
  </conditionalFormatting>
  <conditionalFormatting sqref="D33">
    <cfRule type="expression" dxfId="20146" priority="15" stopIfTrue="1">
      <formula>$IT34&lt;$IS$2</formula>
    </cfRule>
  </conditionalFormatting>
  <conditionalFormatting sqref="D33:G33">
    <cfRule type="cellIs" dxfId="20145" priority="14" stopIfTrue="1" operator="equal">
      <formula>0</formula>
    </cfRule>
  </conditionalFormatting>
  <conditionalFormatting sqref="D33:G33">
    <cfRule type="expression" dxfId="20144" priority="13" stopIfTrue="1">
      <formula>$IT34&lt;$IS$2</formula>
    </cfRule>
  </conditionalFormatting>
  <conditionalFormatting sqref="D33:G33">
    <cfRule type="cellIs" dxfId="20143" priority="12" stopIfTrue="1" operator="equal">
      <formula>0</formula>
    </cfRule>
  </conditionalFormatting>
  <conditionalFormatting sqref="D33:G33">
    <cfRule type="expression" dxfId="20142" priority="11" stopIfTrue="1">
      <formula>$IT34&lt;$IS$2</formula>
    </cfRule>
  </conditionalFormatting>
  <conditionalFormatting sqref="D33:G33">
    <cfRule type="cellIs" dxfId="20141" priority="10" stopIfTrue="1" operator="equal">
      <formula>0</formula>
    </cfRule>
  </conditionalFormatting>
  <conditionalFormatting sqref="D33:G33">
    <cfRule type="expression" dxfId="20140" priority="9" stopIfTrue="1">
      <formula>$IT34&lt;$IS$2</formula>
    </cfRule>
  </conditionalFormatting>
  <conditionalFormatting sqref="D33:G33">
    <cfRule type="cellIs" dxfId="20139" priority="8" stopIfTrue="1" operator="equal">
      <formula>0</formula>
    </cfRule>
  </conditionalFormatting>
  <conditionalFormatting sqref="D33:G33">
    <cfRule type="expression" dxfId="20138" priority="7" stopIfTrue="1">
      <formula>$IT34&lt;$IS$2</formula>
    </cfRule>
  </conditionalFormatting>
  <conditionalFormatting sqref="D33:G33">
    <cfRule type="cellIs" dxfId="20137" priority="6" stopIfTrue="1" operator="equal">
      <formula>0</formula>
    </cfRule>
  </conditionalFormatting>
  <conditionalFormatting sqref="D33:G33">
    <cfRule type="expression" dxfId="20136" priority="5" stopIfTrue="1">
      <formula>$IT34&lt;$IS$2</formula>
    </cfRule>
  </conditionalFormatting>
  <conditionalFormatting sqref="D33:G33">
    <cfRule type="cellIs" dxfId="20135" priority="4" stopIfTrue="1" operator="equal">
      <formula>0</formula>
    </cfRule>
  </conditionalFormatting>
  <conditionalFormatting sqref="D33:G33">
    <cfRule type="expression" dxfId="20134" priority="3" stopIfTrue="1">
      <formula>$IT34&lt;$IS$2</formula>
    </cfRule>
  </conditionalFormatting>
  <conditionalFormatting sqref="D33:G33">
    <cfRule type="cellIs" dxfId="20133" priority="2" stopIfTrue="1" operator="equal">
      <formula>0</formula>
    </cfRule>
  </conditionalFormatting>
  <conditionalFormatting sqref="D33:G33">
    <cfRule type="expression" dxfId="20132" priority="1" stopIfTrue="1">
      <formula>$IT34&lt;$IS$2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B301"/>
  <sheetViews>
    <sheetView topLeftCell="A2" zoomScale="80" zoomScaleNormal="80" workbookViewId="0">
      <pane xSplit="11" ySplit="6" topLeftCell="L56" activePane="bottomRight" state="frozen"/>
      <selection activeCell="A2" sqref="A2"/>
      <selection pane="topRight" activeCell="L2" sqref="L2"/>
      <selection pane="bottomLeft" activeCell="A8" sqref="A8"/>
      <selection pane="bottomRight" activeCell="H74" sqref="H74"/>
    </sheetView>
  </sheetViews>
  <sheetFormatPr defaultColWidth="0" defaultRowHeight="12.75" x14ac:dyDescent="0.2"/>
  <cols>
    <col min="1" max="1" width="43.85546875" style="3" customWidth="1"/>
    <col min="2" max="2" width="20" style="3" customWidth="1"/>
    <col min="3" max="3" width="9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147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152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75</v>
      </c>
      <c r="B6" s="159"/>
      <c r="C6" s="40"/>
      <c r="D6" s="43" t="str">
        <f>х!A14</f>
        <v>14.01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72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92"/>
      <c r="B12" s="22"/>
      <c r="C12" s="93"/>
      <c r="D12" s="94"/>
      <c r="E12" s="94"/>
      <c r="F12" s="94"/>
      <c r="G12" s="94"/>
      <c r="H12" s="9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92"/>
      <c r="B13" s="22"/>
      <c r="C13" s="93"/>
      <c r="D13" s="94"/>
      <c r="E13" s="94"/>
      <c r="F13" s="94"/>
      <c r="G13" s="94"/>
      <c r="H13" s="95"/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92"/>
      <c r="B14" s="22"/>
      <c r="C14" s="93"/>
      <c r="D14" s="94"/>
      <c r="E14" s="94"/>
      <c r="F14" s="94"/>
      <c r="G14" s="94"/>
      <c r="H14" s="9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92"/>
      <c r="B15" s="22"/>
      <c r="C15" s="93"/>
      <c r="D15" s="94"/>
      <c r="E15" s="94"/>
      <c r="F15" s="94"/>
      <c r="G15" s="94"/>
      <c r="H15" s="9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92"/>
      <c r="B16" s="22"/>
      <c r="C16" s="93"/>
      <c r="D16" s="94"/>
      <c r="E16" s="94"/>
      <c r="F16" s="94"/>
      <c r="G16" s="94"/>
      <c r="H16" s="9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92"/>
      <c r="B17" s="22"/>
      <c r="C17" s="93"/>
      <c r="D17" s="94"/>
      <c r="E17" s="94"/>
      <c r="F17" s="94"/>
      <c r="G17" s="94"/>
      <c r="H17" s="9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92"/>
      <c r="B18" s="22"/>
      <c r="C18" s="93"/>
      <c r="D18" s="94"/>
      <c r="E18" s="94"/>
      <c r="F18" s="94"/>
      <c r="G18" s="94"/>
      <c r="H18" s="9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/>
      <c r="B19" s="26"/>
      <c r="C19" s="27"/>
      <c r="D19" s="28"/>
      <c r="E19" s="28"/>
      <c r="F19" s="28"/>
      <c r="G19" s="28"/>
      <c r="H19" s="29"/>
      <c r="I19" s="29">
        <f>I18+I17+I16+I15+I14+I13+I12</f>
        <v>0</v>
      </c>
      <c r="J19" s="11"/>
      <c r="K19" s="38">
        <f>х!E12</f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/>
      <c r="B21" s="26"/>
      <c r="C21" s="27"/>
      <c r="D21" s="28"/>
      <c r="E21" s="28"/>
      <c r="F21" s="28"/>
      <c r="G21" s="28"/>
      <c r="H21" s="29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92"/>
      <c r="B22" s="22"/>
      <c r="C22" s="93"/>
      <c r="D22" s="94"/>
      <c r="E22" s="94"/>
      <c r="F22" s="94"/>
      <c r="G22" s="94"/>
      <c r="H22" s="9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92"/>
      <c r="B23" s="22"/>
      <c r="C23" s="93"/>
      <c r="D23" s="94"/>
      <c r="E23" s="94"/>
      <c r="F23" s="94"/>
      <c r="G23" s="94"/>
      <c r="H23" s="9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92"/>
      <c r="B24" s="22"/>
      <c r="C24" s="93"/>
      <c r="D24" s="94"/>
      <c r="E24" s="94"/>
      <c r="F24" s="94"/>
      <c r="G24" s="94"/>
      <c r="H24" s="9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/>
      <c r="B25" s="26"/>
      <c r="C25" s="27"/>
      <c r="D25" s="28"/>
      <c r="E25" s="28"/>
      <c r="F25" s="28"/>
      <c r="G25" s="28"/>
      <c r="H25" s="29"/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/>
      <c r="B27" s="26"/>
      <c r="C27" s="27"/>
      <c r="D27" s="30"/>
      <c r="E27" s="30"/>
      <c r="F27" s="30"/>
      <c r="G27" s="30"/>
      <c r="H27" s="31"/>
      <c r="I27" s="31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92"/>
      <c r="B28" s="22"/>
      <c r="C28" s="93"/>
      <c r="D28" s="94"/>
      <c r="E28" s="94"/>
      <c r="F28" s="94"/>
      <c r="G28" s="94"/>
      <c r="H28" s="9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92"/>
      <c r="B29" s="22"/>
      <c r="C29" s="93"/>
      <c r="D29" s="94"/>
      <c r="E29" s="94"/>
      <c r="F29" s="94"/>
      <c r="G29" s="94"/>
      <c r="H29" s="9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92"/>
      <c r="B30" s="22"/>
      <c r="C30" s="93"/>
      <c r="D30" s="94"/>
      <c r="E30" s="94"/>
      <c r="F30" s="94"/>
      <c r="G30" s="94"/>
      <c r="H30" s="9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92"/>
      <c r="B31" s="22"/>
      <c r="C31" s="93"/>
      <c r="D31" s="94"/>
      <c r="E31" s="94"/>
      <c r="F31" s="94"/>
      <c r="G31" s="94"/>
      <c r="H31" s="9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92"/>
      <c r="B32" s="22"/>
      <c r="C32" s="93"/>
      <c r="D32" s="94"/>
      <c r="E32" s="94"/>
      <c r="F32" s="94"/>
      <c r="G32" s="94"/>
      <c r="H32" s="9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92"/>
      <c r="B33" s="22"/>
      <c r="C33" s="93"/>
      <c r="D33" s="94"/>
      <c r="E33" s="94"/>
      <c r="F33" s="94"/>
      <c r="G33" s="94"/>
      <c r="H33" s="9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92"/>
      <c r="B34" s="22"/>
      <c r="C34" s="93"/>
      <c r="D34" s="94"/>
      <c r="E34" s="94"/>
      <c r="F34" s="94"/>
      <c r="G34" s="94"/>
      <c r="H34" s="9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92"/>
      <c r="B35" s="22"/>
      <c r="C35" s="93"/>
      <c r="D35" s="94"/>
      <c r="E35" s="94"/>
      <c r="F35" s="94"/>
      <c r="G35" s="94"/>
      <c r="H35" s="9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/>
      <c r="B36" s="26"/>
      <c r="C36" s="27"/>
      <c r="D36" s="28"/>
      <c r="E36" s="28"/>
      <c r="F36" s="28"/>
      <c r="G36" s="28"/>
      <c r="H36" s="29"/>
      <c r="I36" s="29">
        <f>I28+I29+I30+I31+I32+I33+I34+I35</f>
        <v>0</v>
      </c>
      <c r="J36" s="11"/>
      <c r="K36" s="38">
        <f>х!E29</f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/>
      <c r="B38" s="26"/>
      <c r="C38" s="27"/>
      <c r="D38" s="30"/>
      <c r="E38" s="30"/>
      <c r="F38" s="30"/>
      <c r="G38" s="30"/>
      <c r="H38" s="31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92"/>
      <c r="B39" s="22"/>
      <c r="C39" s="93"/>
      <c r="D39" s="94"/>
      <c r="E39" s="94"/>
      <c r="F39" s="94"/>
      <c r="G39" s="94"/>
      <c r="H39" s="9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92"/>
      <c r="B40" s="22"/>
      <c r="C40" s="93"/>
      <c r="D40" s="94"/>
      <c r="E40" s="94"/>
      <c r="F40" s="94"/>
      <c r="G40" s="94"/>
      <c r="H40" s="9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92"/>
      <c r="B41" s="22"/>
      <c r="C41" s="93"/>
      <c r="D41" s="94"/>
      <c r="E41" s="94"/>
      <c r="F41" s="94"/>
      <c r="G41" s="94"/>
      <c r="H41" s="9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92"/>
      <c r="B42" s="22"/>
      <c r="C42" s="93"/>
      <c r="D42" s="94"/>
      <c r="E42" s="94"/>
      <c r="F42" s="94"/>
      <c r="G42" s="94"/>
      <c r="H42" s="9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92"/>
      <c r="B43" s="22"/>
      <c r="C43" s="93"/>
      <c r="D43" s="94"/>
      <c r="E43" s="94"/>
      <c r="F43" s="94"/>
      <c r="G43" s="94"/>
      <c r="H43" s="9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/>
      <c r="B44" s="26"/>
      <c r="C44" s="27"/>
      <c r="D44" s="28"/>
      <c r="E44" s="28"/>
      <c r="F44" s="28"/>
      <c r="G44" s="28"/>
      <c r="H44" s="29"/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/>
      <c r="B46" s="26"/>
      <c r="C46" s="27"/>
      <c r="D46" s="30"/>
      <c r="E46" s="30"/>
      <c r="F46" s="30"/>
      <c r="G46" s="30"/>
      <c r="H46" s="31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92"/>
      <c r="B47" s="22"/>
      <c r="C47" s="93"/>
      <c r="D47" s="94"/>
      <c r="E47" s="94"/>
      <c r="F47" s="94"/>
      <c r="G47" s="94"/>
      <c r="H47" s="9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92"/>
      <c r="B48" s="22"/>
      <c r="C48" s="93"/>
      <c r="D48" s="94"/>
      <c r="E48" s="94"/>
      <c r="F48" s="94"/>
      <c r="G48" s="94"/>
      <c r="H48" s="9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92"/>
      <c r="B49" s="22"/>
      <c r="C49" s="93"/>
      <c r="D49" s="94"/>
      <c r="E49" s="94"/>
      <c r="F49" s="94"/>
      <c r="G49" s="94"/>
      <c r="H49" s="9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92"/>
      <c r="B50" s="22"/>
      <c r="C50" s="93"/>
      <c r="D50" s="94"/>
      <c r="E50" s="94"/>
      <c r="F50" s="94"/>
      <c r="G50" s="94"/>
      <c r="H50" s="9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92"/>
      <c r="B51" s="22"/>
      <c r="C51" s="93"/>
      <c r="D51" s="94"/>
      <c r="E51" s="94"/>
      <c r="F51" s="94"/>
      <c r="G51" s="94"/>
      <c r="H51" s="9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92"/>
      <c r="B52" s="22"/>
      <c r="C52" s="93"/>
      <c r="D52" s="94"/>
      <c r="E52" s="94"/>
      <c r="F52" s="94"/>
      <c r="G52" s="94"/>
      <c r="H52" s="9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92"/>
      <c r="B53" s="22"/>
      <c r="C53" s="93"/>
      <c r="D53" s="94"/>
      <c r="E53" s="94"/>
      <c r="F53" s="94"/>
      <c r="G53" s="94"/>
      <c r="H53" s="9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/>
      <c r="B54" s="26"/>
      <c r="C54" s="27"/>
      <c r="D54" s="28"/>
      <c r="E54" s="28"/>
      <c r="F54" s="28"/>
      <c r="G54" s="28"/>
      <c r="H54" s="29"/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/>
      <c r="B56" s="26"/>
      <c r="C56" s="27"/>
      <c r="D56" s="30"/>
      <c r="E56" s="30"/>
      <c r="F56" s="30"/>
      <c r="G56" s="30"/>
      <c r="H56" s="31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92"/>
      <c r="B57" s="22"/>
      <c r="C57" s="93"/>
      <c r="D57" s="94"/>
      <c r="E57" s="94"/>
      <c r="F57" s="94"/>
      <c r="G57" s="94"/>
      <c r="H57" s="9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92"/>
      <c r="B58" s="22"/>
      <c r="C58" s="93"/>
      <c r="D58" s="94"/>
      <c r="E58" s="94"/>
      <c r="F58" s="94"/>
      <c r="G58" s="94"/>
      <c r="H58" s="9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92"/>
      <c r="B59" s="22"/>
      <c r="C59" s="93"/>
      <c r="D59" s="94"/>
      <c r="E59" s="94"/>
      <c r="F59" s="94"/>
      <c r="G59" s="94"/>
      <c r="H59" s="9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/>
      <c r="B60" s="26"/>
      <c r="C60" s="27"/>
      <c r="D60" s="28"/>
      <c r="E60" s="28"/>
      <c r="F60" s="28"/>
      <c r="G60" s="28"/>
      <c r="H60" s="32"/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/>
      <c r="B62" s="26"/>
      <c r="C62" s="27"/>
      <c r="D62" s="28"/>
      <c r="E62" s="28"/>
      <c r="F62" s="28"/>
      <c r="G62" s="28"/>
      <c r="H62" s="32"/>
      <c r="I62" s="32">
        <f>I54+I44+I36+I25+I19+I60</f>
        <v>0</v>
      </c>
      <c r="J62" s="11"/>
      <c r="K62" s="38">
        <f>х!E55</f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x14ac:dyDescent="0.2">
      <c r="K68" s="38">
        <f>х!E61</f>
        <v>0</v>
      </c>
      <c r="IA68" s="12"/>
      <c r="IB68" s="6">
        <f>[1]основа!AM73</f>
        <v>42551</v>
      </c>
    </row>
    <row r="69" spans="1:236" x14ac:dyDescent="0.2">
      <c r="K69" s="38">
        <f>х!E62</f>
        <v>0</v>
      </c>
      <c r="IA69" s="12"/>
      <c r="IB69" s="6">
        <f>[1]основа!AM74</f>
        <v>42551</v>
      </c>
    </row>
    <row r="70" spans="1:236" ht="18.75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20131" priority="108" operator="equal">
      <formula>0</formula>
    </cfRule>
  </conditionalFormatting>
  <conditionalFormatting sqref="D6">
    <cfRule type="cellIs" dxfId="20130" priority="107" operator="equal">
      <formula>0</formula>
    </cfRule>
  </conditionalFormatting>
  <conditionalFormatting sqref="D6">
    <cfRule type="cellIs" dxfId="20129" priority="106" operator="equal">
      <formula>0</formula>
    </cfRule>
  </conditionalFormatting>
  <conditionalFormatting sqref="A2:A4">
    <cfRule type="cellIs" dxfId="20128" priority="105" operator="equal">
      <formula>0</formula>
    </cfRule>
  </conditionalFormatting>
  <conditionalFormatting sqref="A65:A67">
    <cfRule type="cellIs" dxfId="20127" priority="104" operator="equal">
      <formula>0</formula>
    </cfRule>
  </conditionalFormatting>
  <conditionalFormatting sqref="A6">
    <cfRule type="cellIs" dxfId="20126" priority="103" operator="equal">
      <formula>0</formula>
    </cfRule>
  </conditionalFormatting>
  <conditionalFormatting sqref="A12:H59">
    <cfRule type="cellIs" dxfId="20125" priority="102" stopIfTrue="1" operator="equal">
      <formula>0</formula>
    </cfRule>
  </conditionalFormatting>
  <conditionalFormatting sqref="A19:H21">
    <cfRule type="cellIs" dxfId="20124" priority="101" stopIfTrue="1" operator="equal">
      <formula>0</formula>
    </cfRule>
  </conditionalFormatting>
  <conditionalFormatting sqref="A19:H21">
    <cfRule type="cellIs" dxfId="20123" priority="100" stopIfTrue="1" operator="equal">
      <formula>0</formula>
    </cfRule>
  </conditionalFormatting>
  <conditionalFormatting sqref="A25:H27">
    <cfRule type="cellIs" dxfId="20122" priority="99" stopIfTrue="1" operator="equal">
      <formula>0</formula>
    </cfRule>
  </conditionalFormatting>
  <conditionalFormatting sqref="A25:H27">
    <cfRule type="cellIs" dxfId="20121" priority="98" stopIfTrue="1" operator="equal">
      <formula>0</formula>
    </cfRule>
  </conditionalFormatting>
  <conditionalFormatting sqref="A36:H38">
    <cfRule type="cellIs" dxfId="20120" priority="97" stopIfTrue="1" operator="equal">
      <formula>0</formula>
    </cfRule>
  </conditionalFormatting>
  <conditionalFormatting sqref="A44:H46">
    <cfRule type="cellIs" dxfId="20119" priority="96" stopIfTrue="1" operator="equal">
      <formula>0</formula>
    </cfRule>
  </conditionalFormatting>
  <conditionalFormatting sqref="A44:H46">
    <cfRule type="cellIs" dxfId="20118" priority="95" stopIfTrue="1" operator="equal">
      <formula>0</formula>
    </cfRule>
  </conditionalFormatting>
  <conditionalFormatting sqref="A54:H56">
    <cfRule type="cellIs" dxfId="20117" priority="94" stopIfTrue="1" operator="equal">
      <formula>0</formula>
    </cfRule>
  </conditionalFormatting>
  <conditionalFormatting sqref="A12:H62">
    <cfRule type="expression" dxfId="20116" priority="93" stopIfTrue="1">
      <formula>$IT13&lt;$IS$2</formula>
    </cfRule>
  </conditionalFormatting>
  <conditionalFormatting sqref="K8:K70">
    <cfRule type="cellIs" dxfId="20115" priority="92" operator="equal">
      <formula>0</formula>
    </cfRule>
  </conditionalFormatting>
  <conditionalFormatting sqref="A2:G4">
    <cfRule type="cellIs" dxfId="20114" priority="91" operator="equal">
      <formula>0</formula>
    </cfRule>
  </conditionalFormatting>
  <conditionalFormatting sqref="A2:A4">
    <cfRule type="cellIs" dxfId="20113" priority="90" operator="equal">
      <formula>0</formula>
    </cfRule>
  </conditionalFormatting>
  <conditionalFormatting sqref="A3:A4">
    <cfRule type="expression" dxfId="20112" priority="89" stopIfTrue="1">
      <formula>$IT4&lt;$IS$4</formula>
    </cfRule>
  </conditionalFormatting>
  <conditionalFormatting sqref="A3:A4">
    <cfRule type="expression" dxfId="20111" priority="88" stopIfTrue="1">
      <formula>$IT4&lt;$IS$4</formula>
    </cfRule>
  </conditionalFormatting>
  <conditionalFormatting sqref="A3:G3">
    <cfRule type="expression" dxfId="20110" priority="87" stopIfTrue="1">
      <formula>$IT6&lt;$IS$4</formula>
    </cfRule>
  </conditionalFormatting>
  <conditionalFormatting sqref="A12:H62">
    <cfRule type="cellIs" dxfId="20109" priority="86" operator="equal">
      <formula>0</formula>
    </cfRule>
  </conditionalFormatting>
  <conditionalFormatting sqref="A12:H70">
    <cfRule type="cellIs" dxfId="20108" priority="85" operator="equal">
      <formula>0</formula>
    </cfRule>
  </conditionalFormatting>
  <conditionalFormatting sqref="A65:A67">
    <cfRule type="cellIs" dxfId="20107" priority="84" operator="equal">
      <formula>0</formula>
    </cfRule>
  </conditionalFormatting>
  <conditionalFormatting sqref="A12:H59">
    <cfRule type="cellIs" dxfId="20106" priority="83" stopIfTrue="1" operator="equal">
      <formula>0</formula>
    </cfRule>
  </conditionalFormatting>
  <conditionalFormatting sqref="A19:C21">
    <cfRule type="cellIs" dxfId="20105" priority="82" stopIfTrue="1" operator="equal">
      <formula>0</formula>
    </cfRule>
  </conditionalFormatting>
  <conditionalFormatting sqref="A19:H21">
    <cfRule type="cellIs" dxfId="20104" priority="81" stopIfTrue="1" operator="equal">
      <formula>0</formula>
    </cfRule>
  </conditionalFormatting>
  <conditionalFormatting sqref="A25:H27">
    <cfRule type="cellIs" dxfId="20103" priority="80" stopIfTrue="1" operator="equal">
      <formula>0</formula>
    </cfRule>
  </conditionalFormatting>
  <conditionalFormatting sqref="A36:H38">
    <cfRule type="cellIs" dxfId="20102" priority="79" stopIfTrue="1" operator="equal">
      <formula>0</formula>
    </cfRule>
  </conditionalFormatting>
  <conditionalFormatting sqref="A44:H46">
    <cfRule type="cellIs" dxfId="20101" priority="78" stopIfTrue="1" operator="equal">
      <formula>0</formula>
    </cfRule>
  </conditionalFormatting>
  <conditionalFormatting sqref="A54:H56">
    <cfRule type="cellIs" dxfId="20100" priority="77" stopIfTrue="1" operator="equal">
      <formula>0</formula>
    </cfRule>
  </conditionalFormatting>
  <conditionalFormatting sqref="A12:H62">
    <cfRule type="expression" dxfId="20099" priority="76" stopIfTrue="1">
      <formula>$IT13&lt;$IS$2</formula>
    </cfRule>
  </conditionalFormatting>
  <conditionalFormatting sqref="A12:H59">
    <cfRule type="cellIs" dxfId="20098" priority="75" stopIfTrue="1" operator="equal">
      <formula>0</formula>
    </cfRule>
  </conditionalFormatting>
  <conditionalFormatting sqref="A19:C21">
    <cfRule type="cellIs" dxfId="20097" priority="74" stopIfTrue="1" operator="equal">
      <formula>0</formula>
    </cfRule>
  </conditionalFormatting>
  <conditionalFormatting sqref="A19:H21">
    <cfRule type="cellIs" dxfId="20096" priority="73" stopIfTrue="1" operator="equal">
      <formula>0</formula>
    </cfRule>
  </conditionalFormatting>
  <conditionalFormatting sqref="A25:H27">
    <cfRule type="cellIs" dxfId="20095" priority="72" stopIfTrue="1" operator="equal">
      <formula>0</formula>
    </cfRule>
  </conditionalFormatting>
  <conditionalFormatting sqref="A36:H38">
    <cfRule type="cellIs" dxfId="20094" priority="71" stopIfTrue="1" operator="equal">
      <formula>0</formula>
    </cfRule>
  </conditionalFormatting>
  <conditionalFormatting sqref="A44:H46">
    <cfRule type="cellIs" dxfId="20093" priority="70" stopIfTrue="1" operator="equal">
      <formula>0</formula>
    </cfRule>
  </conditionalFormatting>
  <conditionalFormatting sqref="A54:H56">
    <cfRule type="cellIs" dxfId="20092" priority="69" stopIfTrue="1" operator="equal">
      <formula>0</formula>
    </cfRule>
  </conditionalFormatting>
  <conditionalFormatting sqref="A12:H62">
    <cfRule type="expression" dxfId="20091" priority="68" stopIfTrue="1">
      <formula>$IT13&lt;$IS$2</formula>
    </cfRule>
  </conditionalFormatting>
  <conditionalFormatting sqref="A12:G29">
    <cfRule type="cellIs" dxfId="20090" priority="67" stopIfTrue="1" operator="equal">
      <formula>0</formula>
    </cfRule>
  </conditionalFormatting>
  <conditionalFormatting sqref="A12:G31">
    <cfRule type="expression" dxfId="20089" priority="66" stopIfTrue="1">
      <formula>$IT13&lt;$IS$2</formula>
    </cfRule>
  </conditionalFormatting>
  <conditionalFormatting sqref="A17:G18">
    <cfRule type="cellIs" dxfId="20088" priority="65" stopIfTrue="1" operator="equal">
      <formula>0</formula>
    </cfRule>
  </conditionalFormatting>
  <conditionalFormatting sqref="A17:G18">
    <cfRule type="cellIs" dxfId="20087" priority="64" stopIfTrue="1" operator="equal">
      <formula>0</formula>
    </cfRule>
  </conditionalFormatting>
  <conditionalFormatting sqref="A19:G19">
    <cfRule type="cellIs" dxfId="20086" priority="63" stopIfTrue="1" operator="equal">
      <formula>0</formula>
    </cfRule>
  </conditionalFormatting>
  <conditionalFormatting sqref="A19:G19">
    <cfRule type="cellIs" dxfId="20085" priority="62" stopIfTrue="1" operator="equal">
      <formula>0</formula>
    </cfRule>
  </conditionalFormatting>
  <conditionalFormatting sqref="A27:G29">
    <cfRule type="cellIs" dxfId="20084" priority="61" stopIfTrue="1" operator="equal">
      <formula>0</formula>
    </cfRule>
  </conditionalFormatting>
  <conditionalFormatting sqref="A12:G59">
    <cfRule type="cellIs" dxfId="20083" priority="60" stopIfTrue="1" operator="equal">
      <formula>0</formula>
    </cfRule>
  </conditionalFormatting>
  <conditionalFormatting sqref="A19:G21">
    <cfRule type="cellIs" dxfId="20082" priority="59" stopIfTrue="1" operator="equal">
      <formula>0</formula>
    </cfRule>
  </conditionalFormatting>
  <conditionalFormatting sqref="A19:G21">
    <cfRule type="cellIs" dxfId="20081" priority="58" stopIfTrue="1" operator="equal">
      <formula>0</formula>
    </cfRule>
  </conditionalFormatting>
  <conditionalFormatting sqref="A25:G27">
    <cfRule type="cellIs" dxfId="20080" priority="57" stopIfTrue="1" operator="equal">
      <formula>0</formula>
    </cfRule>
  </conditionalFormatting>
  <conditionalFormatting sqref="A25:G27">
    <cfRule type="cellIs" dxfId="20079" priority="56" stopIfTrue="1" operator="equal">
      <formula>0</formula>
    </cfRule>
  </conditionalFormatting>
  <conditionalFormatting sqref="A36:G38">
    <cfRule type="cellIs" dxfId="20078" priority="55" stopIfTrue="1" operator="equal">
      <formula>0</formula>
    </cfRule>
  </conditionalFormatting>
  <conditionalFormatting sqref="A44:G46">
    <cfRule type="cellIs" dxfId="20077" priority="54" stopIfTrue="1" operator="equal">
      <formula>0</formula>
    </cfRule>
  </conditionalFormatting>
  <conditionalFormatting sqref="A44:G46">
    <cfRule type="cellIs" dxfId="20076" priority="53" stopIfTrue="1" operator="equal">
      <formula>0</formula>
    </cfRule>
  </conditionalFormatting>
  <conditionalFormatting sqref="A54:G56">
    <cfRule type="cellIs" dxfId="20075" priority="52" stopIfTrue="1" operator="equal">
      <formula>0</formula>
    </cfRule>
  </conditionalFormatting>
  <conditionalFormatting sqref="A12:G62">
    <cfRule type="expression" dxfId="20074" priority="51" stopIfTrue="1">
      <formula>$IT13&lt;$IS$2</formula>
    </cfRule>
  </conditionalFormatting>
  <conditionalFormatting sqref="A28:G28">
    <cfRule type="cellIs" dxfId="20073" priority="50" stopIfTrue="1" operator="equal">
      <formula>0</formula>
    </cfRule>
  </conditionalFormatting>
  <conditionalFormatting sqref="A28:G28">
    <cfRule type="expression" dxfId="20072" priority="49" stopIfTrue="1">
      <formula>$IT29&lt;$IS$2</formula>
    </cfRule>
  </conditionalFormatting>
  <conditionalFormatting sqref="A36:G36">
    <cfRule type="cellIs" dxfId="20071" priority="48" stopIfTrue="1" operator="equal">
      <formula>0</formula>
    </cfRule>
  </conditionalFormatting>
  <conditionalFormatting sqref="A36:G36">
    <cfRule type="cellIs" dxfId="20070" priority="47" stopIfTrue="1" operator="equal">
      <formula>0</formula>
    </cfRule>
  </conditionalFormatting>
  <conditionalFormatting sqref="A36:G36">
    <cfRule type="expression" dxfId="20069" priority="46" stopIfTrue="1">
      <formula>$IT37&lt;$IS$2</formula>
    </cfRule>
  </conditionalFormatting>
  <conditionalFormatting sqref="A62:G62">
    <cfRule type="expression" dxfId="20068" priority="45" stopIfTrue="1">
      <formula>$IT63&lt;$IS$2</formula>
    </cfRule>
  </conditionalFormatting>
  <conditionalFormatting sqref="H12:H36">
    <cfRule type="cellIs" dxfId="20067" priority="44" stopIfTrue="1" operator="equal">
      <formula>0</formula>
    </cfRule>
  </conditionalFormatting>
  <conditionalFormatting sqref="H19:H21">
    <cfRule type="cellIs" dxfId="20066" priority="43" stopIfTrue="1" operator="equal">
      <formula>0</formula>
    </cfRule>
  </conditionalFormatting>
  <conditionalFormatting sqref="H19:H21">
    <cfRule type="cellIs" dxfId="20065" priority="42" stopIfTrue="1" operator="equal">
      <formula>0</formula>
    </cfRule>
  </conditionalFormatting>
  <conditionalFormatting sqref="H25:H27">
    <cfRule type="cellIs" dxfId="20064" priority="41" stopIfTrue="1" operator="equal">
      <formula>0</formula>
    </cfRule>
  </conditionalFormatting>
  <conditionalFormatting sqref="H25:H27">
    <cfRule type="cellIs" dxfId="20063" priority="40" stopIfTrue="1" operator="equal">
      <formula>0</formula>
    </cfRule>
  </conditionalFormatting>
  <conditionalFormatting sqref="H36">
    <cfRule type="cellIs" dxfId="20062" priority="39" stopIfTrue="1" operator="equal">
      <formula>0</formula>
    </cfRule>
  </conditionalFormatting>
  <conditionalFormatting sqref="H12:H36">
    <cfRule type="expression" dxfId="20061" priority="38" stopIfTrue="1">
      <formula>$IT13&lt;$IS$2</formula>
    </cfRule>
  </conditionalFormatting>
  <conditionalFormatting sqref="A39:H40">
    <cfRule type="cellIs" dxfId="20060" priority="37" stopIfTrue="1" operator="equal">
      <formula>0</formula>
    </cfRule>
  </conditionalFormatting>
  <conditionalFormatting sqref="A39:H40">
    <cfRule type="expression" dxfId="20059" priority="36" stopIfTrue="1">
      <formula>$IT40&lt;$IS$2</formula>
    </cfRule>
  </conditionalFormatting>
  <conditionalFormatting sqref="H12:H59">
    <cfRule type="cellIs" dxfId="20058" priority="35" stopIfTrue="1" operator="equal">
      <formula>0</formula>
    </cfRule>
  </conditionalFormatting>
  <conditionalFormatting sqref="H19:H21">
    <cfRule type="cellIs" dxfId="20057" priority="34" stopIfTrue="1" operator="equal">
      <formula>0</formula>
    </cfRule>
  </conditionalFormatting>
  <conditionalFormatting sqref="H19:H21">
    <cfRule type="cellIs" dxfId="20056" priority="33" stopIfTrue="1" operator="equal">
      <formula>0</formula>
    </cfRule>
  </conditionalFormatting>
  <conditionalFormatting sqref="H25:H27">
    <cfRule type="cellIs" dxfId="20055" priority="32" stopIfTrue="1" operator="equal">
      <formula>0</formula>
    </cfRule>
  </conditionalFormatting>
  <conditionalFormatting sqref="H25:H27">
    <cfRule type="cellIs" dxfId="20054" priority="31" stopIfTrue="1" operator="equal">
      <formula>0</formula>
    </cfRule>
  </conditionalFormatting>
  <conditionalFormatting sqref="H36:H38">
    <cfRule type="cellIs" dxfId="20053" priority="30" stopIfTrue="1" operator="equal">
      <formula>0</formula>
    </cfRule>
  </conditionalFormatting>
  <conditionalFormatting sqref="H44:H46">
    <cfRule type="cellIs" dxfId="20052" priority="29" stopIfTrue="1" operator="equal">
      <formula>0</formula>
    </cfRule>
  </conditionalFormatting>
  <conditionalFormatting sqref="H44:H46">
    <cfRule type="cellIs" dxfId="20051" priority="28" stopIfTrue="1" operator="equal">
      <formula>0</formula>
    </cfRule>
  </conditionalFormatting>
  <conditionalFormatting sqref="H54:H56">
    <cfRule type="cellIs" dxfId="20050" priority="27" stopIfTrue="1" operator="equal">
      <formula>0</formula>
    </cfRule>
  </conditionalFormatting>
  <conditionalFormatting sqref="H12:H62">
    <cfRule type="expression" dxfId="20049" priority="26" stopIfTrue="1">
      <formula>$IT13&lt;$IS$2</formula>
    </cfRule>
  </conditionalFormatting>
  <conditionalFormatting sqref="A44:G44">
    <cfRule type="cellIs" dxfId="20048" priority="25" stopIfTrue="1" operator="equal">
      <formula>0</formula>
    </cfRule>
  </conditionalFormatting>
  <conditionalFormatting sqref="A44:G44">
    <cfRule type="cellIs" dxfId="20047" priority="24" stopIfTrue="1" operator="equal">
      <formula>0</formula>
    </cfRule>
  </conditionalFormatting>
  <conditionalFormatting sqref="A44:G44">
    <cfRule type="cellIs" dxfId="20046" priority="23" stopIfTrue="1" operator="equal">
      <formula>0</formula>
    </cfRule>
  </conditionalFormatting>
  <conditionalFormatting sqref="A44:G44">
    <cfRule type="expression" dxfId="20045" priority="22" stopIfTrue="1">
      <formula>$IT45&lt;$IS$2</formula>
    </cfRule>
  </conditionalFormatting>
  <conditionalFormatting sqref="A62:G62">
    <cfRule type="expression" dxfId="20044" priority="21" stopIfTrue="1">
      <formula>$IT63&lt;$IS$2</formula>
    </cfRule>
  </conditionalFormatting>
  <conditionalFormatting sqref="A12:G40">
    <cfRule type="cellIs" dxfId="20043" priority="20" stopIfTrue="1" operator="equal">
      <formula>0</formula>
    </cfRule>
  </conditionalFormatting>
  <conditionalFormatting sqref="A19:G21">
    <cfRule type="cellIs" dxfId="20042" priority="19" stopIfTrue="1" operator="equal">
      <formula>0</formula>
    </cfRule>
  </conditionalFormatting>
  <conditionalFormatting sqref="A19:G21">
    <cfRule type="cellIs" dxfId="20041" priority="18" stopIfTrue="1" operator="equal">
      <formula>0</formula>
    </cfRule>
  </conditionalFormatting>
  <conditionalFormatting sqref="A25:G27">
    <cfRule type="cellIs" dxfId="20040" priority="17" stopIfTrue="1" operator="equal">
      <formula>0</formula>
    </cfRule>
  </conditionalFormatting>
  <conditionalFormatting sqref="A25:G27">
    <cfRule type="cellIs" dxfId="20039" priority="16" stopIfTrue="1" operator="equal">
      <formula>0</formula>
    </cfRule>
  </conditionalFormatting>
  <conditionalFormatting sqref="A36:G38">
    <cfRule type="cellIs" dxfId="20038" priority="15" stopIfTrue="1" operator="equal">
      <formula>0</formula>
    </cfRule>
  </conditionalFormatting>
  <conditionalFormatting sqref="A12:G40">
    <cfRule type="expression" dxfId="20037" priority="14" stopIfTrue="1">
      <formula>$IT13&lt;$IS$2</formula>
    </cfRule>
  </conditionalFormatting>
  <conditionalFormatting sqref="A62:G62">
    <cfRule type="expression" dxfId="20036" priority="13" stopIfTrue="1">
      <formula>$IT63&lt;$IS$2</formula>
    </cfRule>
  </conditionalFormatting>
  <conditionalFormatting sqref="A12:H62">
    <cfRule type="cellIs" dxfId="20035" priority="12" operator="equal">
      <formula>0</formula>
    </cfRule>
  </conditionalFormatting>
  <conditionalFormatting sqref="K8:K70">
    <cfRule type="cellIs" dxfId="20034" priority="11" operator="equal">
      <formula>0</formula>
    </cfRule>
  </conditionalFormatting>
  <conditionalFormatting sqref="A12:H59">
    <cfRule type="cellIs" dxfId="20033" priority="10" stopIfTrue="1" operator="equal">
      <formula>0</formula>
    </cfRule>
  </conditionalFormatting>
  <conditionalFormatting sqref="A19:H21">
    <cfRule type="cellIs" dxfId="20032" priority="9" stopIfTrue="1" operator="equal">
      <formula>0</formula>
    </cfRule>
  </conditionalFormatting>
  <conditionalFormatting sqref="A19:H21">
    <cfRule type="cellIs" dxfId="20031" priority="8" stopIfTrue="1" operator="equal">
      <formula>0</formula>
    </cfRule>
  </conditionalFormatting>
  <conditionalFormatting sqref="A25:H27">
    <cfRule type="cellIs" dxfId="20030" priority="7" stopIfTrue="1" operator="equal">
      <formula>0</formula>
    </cfRule>
  </conditionalFormatting>
  <conditionalFormatting sqref="A25:H27">
    <cfRule type="cellIs" dxfId="20029" priority="6" stopIfTrue="1" operator="equal">
      <formula>0</formula>
    </cfRule>
  </conditionalFormatting>
  <conditionalFormatting sqref="A36:H38">
    <cfRule type="cellIs" dxfId="20028" priority="5" stopIfTrue="1" operator="equal">
      <formula>0</formula>
    </cfRule>
  </conditionalFormatting>
  <conditionalFormatting sqref="A44:H46">
    <cfRule type="cellIs" dxfId="20027" priority="4" stopIfTrue="1" operator="equal">
      <formula>0</formula>
    </cfRule>
  </conditionalFormatting>
  <conditionalFormatting sqref="A44:H46">
    <cfRule type="cellIs" dxfId="20026" priority="3" stopIfTrue="1" operator="equal">
      <formula>0</formula>
    </cfRule>
  </conditionalFormatting>
  <conditionalFormatting sqref="A54:H56">
    <cfRule type="cellIs" dxfId="20025" priority="2" stopIfTrue="1" operator="equal">
      <formula>0</formula>
    </cfRule>
  </conditionalFormatting>
  <conditionalFormatting sqref="A12:H62">
    <cfRule type="expression" dxfId="20024" priority="1" stopIfTrue="1">
      <formula>$IT13&lt;$IS$2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A11" sqref="A11:XFD20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8.5703125" style="3" customWidth="1"/>
    <col min="4" max="5" width="7.7109375" style="3" customWidth="1"/>
    <col min="6" max="7" width="8.7109375" style="3" customWidth="1"/>
    <col min="8" max="9" width="15.140625" style="3" hidden="1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147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151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75</v>
      </c>
      <c r="B6" s="159"/>
      <c r="C6" s="40"/>
      <c r="D6" s="43" t="str">
        <f>х!A13</f>
        <v>13.01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71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hidden="1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">
      <c r="A12" s="92">
        <v>0</v>
      </c>
      <c r="B12" s="22">
        <v>0</v>
      </c>
      <c r="C12" s="93">
        <v>0</v>
      </c>
      <c r="D12" s="94">
        <v>0</v>
      </c>
      <c r="E12" s="94">
        <v>0</v>
      </c>
      <c r="F12" s="94">
        <v>0</v>
      </c>
      <c r="G12" s="94">
        <v>0</v>
      </c>
      <c r="H12" s="95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hidden="1" customHeight="1" x14ac:dyDescent="0.2">
      <c r="A13" s="92">
        <v>0</v>
      </c>
      <c r="B13" s="22">
        <v>0</v>
      </c>
      <c r="C13" s="93">
        <v>0</v>
      </c>
      <c r="D13" s="94">
        <v>0</v>
      </c>
      <c r="E13" s="94">
        <v>0</v>
      </c>
      <c r="F13" s="94">
        <v>0</v>
      </c>
      <c r="G13" s="94">
        <v>0</v>
      </c>
      <c r="H13" s="95">
        <v>0</v>
      </c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hidden="1" customHeight="1" x14ac:dyDescent="0.2">
      <c r="A14" s="92">
        <v>0</v>
      </c>
      <c r="B14" s="22">
        <v>0</v>
      </c>
      <c r="C14" s="93">
        <v>0</v>
      </c>
      <c r="D14" s="94">
        <v>0</v>
      </c>
      <c r="E14" s="94">
        <v>0</v>
      </c>
      <c r="F14" s="94">
        <v>0</v>
      </c>
      <c r="G14" s="94">
        <v>0</v>
      </c>
      <c r="H14" s="95">
        <v>0</v>
      </c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hidden="1" customHeight="1" x14ac:dyDescent="0.2">
      <c r="A15" s="92">
        <v>0</v>
      </c>
      <c r="B15" s="22">
        <v>0</v>
      </c>
      <c r="C15" s="93">
        <v>0</v>
      </c>
      <c r="D15" s="94">
        <v>0</v>
      </c>
      <c r="E15" s="94">
        <v>0</v>
      </c>
      <c r="F15" s="94">
        <v>0</v>
      </c>
      <c r="G15" s="94">
        <v>0</v>
      </c>
      <c r="H15" s="95">
        <v>0</v>
      </c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hidden="1" customHeight="1" x14ac:dyDescent="0.2">
      <c r="A16" s="92">
        <v>0</v>
      </c>
      <c r="B16" s="22">
        <v>0</v>
      </c>
      <c r="C16" s="93">
        <v>0</v>
      </c>
      <c r="D16" s="94">
        <v>0</v>
      </c>
      <c r="E16" s="94">
        <v>0</v>
      </c>
      <c r="F16" s="94">
        <v>0</v>
      </c>
      <c r="G16" s="94">
        <v>0</v>
      </c>
      <c r="H16" s="95">
        <v>0</v>
      </c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hidden="1" customHeight="1" x14ac:dyDescent="0.2">
      <c r="A17" s="92">
        <v>0</v>
      </c>
      <c r="B17" s="22">
        <v>0</v>
      </c>
      <c r="C17" s="93">
        <v>0</v>
      </c>
      <c r="D17" s="94">
        <v>0</v>
      </c>
      <c r="E17" s="94">
        <v>0</v>
      </c>
      <c r="F17" s="94">
        <v>0</v>
      </c>
      <c r="G17" s="94">
        <v>0</v>
      </c>
      <c r="H17" s="95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">
      <c r="A18" s="92">
        <v>0</v>
      </c>
      <c r="B18" s="22">
        <v>0</v>
      </c>
      <c r="C18" s="93">
        <v>0</v>
      </c>
      <c r="D18" s="94">
        <v>0</v>
      </c>
      <c r="E18" s="94">
        <v>0</v>
      </c>
      <c r="F18" s="94">
        <v>0</v>
      </c>
      <c r="G18" s="94">
        <v>0</v>
      </c>
      <c r="H18" s="95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hidden="1" customHeight="1" x14ac:dyDescent="0.2">
      <c r="A19" s="18" t="s">
        <v>11</v>
      </c>
      <c r="B19" s="26"/>
      <c r="C19" s="27"/>
      <c r="D19" s="28">
        <v>0</v>
      </c>
      <c r="E19" s="28">
        <v>0</v>
      </c>
      <c r="F19" s="28">
        <v>0</v>
      </c>
      <c r="G19" s="28">
        <v>0</v>
      </c>
      <c r="H19" s="29">
        <v>0</v>
      </c>
      <c r="I19" s="29">
        <f>I18+I17+I16+I15+I14+I13+I12</f>
        <v>0</v>
      </c>
      <c r="J19" s="11"/>
      <c r="K19" s="38">
        <f>х!E12</f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hidden="1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">
      <c r="A22" s="92">
        <v>0</v>
      </c>
      <c r="B22" s="22">
        <v>0</v>
      </c>
      <c r="C22" s="93">
        <v>0</v>
      </c>
      <c r="D22" s="94">
        <v>0</v>
      </c>
      <c r="E22" s="94">
        <v>0</v>
      </c>
      <c r="F22" s="94">
        <v>0</v>
      </c>
      <c r="G22" s="94">
        <v>0</v>
      </c>
      <c r="H22" s="95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">
      <c r="A23" s="92">
        <v>0</v>
      </c>
      <c r="B23" s="22">
        <v>0</v>
      </c>
      <c r="C23" s="93">
        <v>0</v>
      </c>
      <c r="D23" s="94">
        <v>0</v>
      </c>
      <c r="E23" s="94">
        <v>0</v>
      </c>
      <c r="F23" s="94">
        <v>0</v>
      </c>
      <c r="G23" s="94">
        <v>0</v>
      </c>
      <c r="H23" s="95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">
      <c r="A24" s="92">
        <v>0</v>
      </c>
      <c r="B24" s="22">
        <v>0</v>
      </c>
      <c r="C24" s="93">
        <v>0</v>
      </c>
      <c r="D24" s="94">
        <v>0</v>
      </c>
      <c r="E24" s="94">
        <v>0</v>
      </c>
      <c r="F24" s="94">
        <v>0</v>
      </c>
      <c r="G24" s="94">
        <v>0</v>
      </c>
      <c r="H24" s="95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8" t="s">
        <v>13</v>
      </c>
      <c r="B25" s="26"/>
      <c r="C25" s="27"/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hidden="1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92" t="s">
        <v>232</v>
      </c>
      <c r="B28" s="22" t="s">
        <v>200</v>
      </c>
      <c r="C28" s="93" t="s">
        <v>233</v>
      </c>
      <c r="D28" s="94">
        <v>1.7</v>
      </c>
      <c r="E28" s="94">
        <v>5.8</v>
      </c>
      <c r="F28" s="94">
        <v>9.1</v>
      </c>
      <c r="G28" s="94">
        <v>116</v>
      </c>
      <c r="H28" s="95">
        <v>5.4938599999999997</v>
      </c>
      <c r="I28" s="25">
        <f>H28</f>
        <v>5.4938599999999997</v>
      </c>
      <c r="J28" s="11"/>
      <c r="K28" s="37" t="str">
        <f t="shared" si="2"/>
        <v>Салат картофельный с кукурузой и морковью</v>
      </c>
      <c r="M28" s="24">
        <f>D28</f>
        <v>1.7</v>
      </c>
      <c r="N28" s="24">
        <f t="shared" ref="N28:P35" si="9">E28</f>
        <v>5.8</v>
      </c>
      <c r="O28" s="24">
        <f t="shared" si="9"/>
        <v>9.1</v>
      </c>
      <c r="P28" s="24">
        <f t="shared" si="9"/>
        <v>116</v>
      </c>
      <c r="IA28" s="12"/>
      <c r="IB28" s="6">
        <f>[1]основа!AM24</f>
        <v>42551</v>
      </c>
    </row>
    <row r="29" spans="1:236" ht="15" customHeight="1" x14ac:dyDescent="0.2">
      <c r="A29" s="92" t="s">
        <v>234</v>
      </c>
      <c r="B29" s="22" t="s">
        <v>211</v>
      </c>
      <c r="C29" s="93" t="s">
        <v>235</v>
      </c>
      <c r="D29" s="94">
        <v>25.724999999999998</v>
      </c>
      <c r="E29" s="94">
        <v>16.225000000000001</v>
      </c>
      <c r="F29" s="94">
        <v>10.55</v>
      </c>
      <c r="G29" s="94">
        <v>290</v>
      </c>
      <c r="H29" s="95">
        <v>46.129700000000007</v>
      </c>
      <c r="I29" s="25">
        <f t="shared" ref="I29:I35" si="10">H29</f>
        <v>46.129700000000007</v>
      </c>
      <c r="J29" s="11"/>
      <c r="K29" s="37" t="str">
        <f t="shared" si="2"/>
        <v>Бигус с мясом</v>
      </c>
      <c r="M29" s="24">
        <f t="shared" ref="M29:M35" si="11">D29</f>
        <v>25.724999999999998</v>
      </c>
      <c r="N29" s="24">
        <f t="shared" si="9"/>
        <v>16.225000000000001</v>
      </c>
      <c r="O29" s="24">
        <f t="shared" si="9"/>
        <v>10.55</v>
      </c>
      <c r="P29" s="24">
        <f t="shared" si="9"/>
        <v>290</v>
      </c>
      <c r="IA29" s="12"/>
      <c r="IB29" s="6">
        <f>[1]основа!AM25</f>
        <v>42551</v>
      </c>
    </row>
    <row r="30" spans="1:236" ht="15" hidden="1" customHeight="1" x14ac:dyDescent="0.2">
      <c r="A30" s="92">
        <v>0</v>
      </c>
      <c r="B30" s="22">
        <v>0</v>
      </c>
      <c r="C30" s="93">
        <v>0</v>
      </c>
      <c r="D30" s="94">
        <v>0</v>
      </c>
      <c r="E30" s="94">
        <v>0</v>
      </c>
      <c r="F30" s="94">
        <v>0</v>
      </c>
      <c r="G30" s="94">
        <v>0</v>
      </c>
      <c r="H30" s="95">
        <v>0</v>
      </c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92" t="s">
        <v>236</v>
      </c>
      <c r="B31" s="22" t="s">
        <v>197</v>
      </c>
      <c r="C31" s="93" t="s">
        <v>225</v>
      </c>
      <c r="D31" s="94">
        <v>0.25</v>
      </c>
      <c r="E31" s="94">
        <v>0.1</v>
      </c>
      <c r="F31" s="94">
        <v>26.77</v>
      </c>
      <c r="G31" s="94">
        <v>110.75</v>
      </c>
      <c r="H31" s="95">
        <v>3.9</v>
      </c>
      <c r="I31" s="25">
        <f t="shared" si="10"/>
        <v>3.9</v>
      </c>
      <c r="J31" s="11"/>
      <c r="K31" s="37" t="str">
        <f t="shared" si="2"/>
        <v>Напиток из смородины</v>
      </c>
      <c r="M31" s="24">
        <f t="shared" si="11"/>
        <v>0.25</v>
      </c>
      <c r="N31" s="24">
        <f t="shared" si="9"/>
        <v>0.1</v>
      </c>
      <c r="O31" s="24">
        <f t="shared" si="9"/>
        <v>26.77</v>
      </c>
      <c r="P31" s="24">
        <f t="shared" si="9"/>
        <v>110.75</v>
      </c>
      <c r="IA31" s="12"/>
      <c r="IB31" s="6">
        <f>[1]основа!AM27</f>
        <v>42551</v>
      </c>
    </row>
    <row r="32" spans="1:236" ht="15" customHeight="1" x14ac:dyDescent="0.2">
      <c r="A32" s="92" t="s">
        <v>243</v>
      </c>
      <c r="B32" s="22" t="s">
        <v>244</v>
      </c>
      <c r="C32" s="93">
        <v>0</v>
      </c>
      <c r="D32" s="94">
        <v>9.08</v>
      </c>
      <c r="E32" s="94">
        <v>2.16</v>
      </c>
      <c r="F32" s="94">
        <v>52.72</v>
      </c>
      <c r="G32" s="94">
        <v>263.84000000000003</v>
      </c>
      <c r="H32" s="95">
        <v>4.8159999999999998</v>
      </c>
      <c r="I32" s="25">
        <f t="shared" si="10"/>
        <v>4.8159999999999998</v>
      </c>
      <c r="J32" s="11"/>
      <c r="K32" s="37" t="str">
        <f t="shared" si="2"/>
        <v>Хлеб ржаной и пшеничный</v>
      </c>
      <c r="M32" s="24">
        <f t="shared" si="11"/>
        <v>9.08</v>
      </c>
      <c r="N32" s="24">
        <f t="shared" si="9"/>
        <v>2.16</v>
      </c>
      <c r="O32" s="24">
        <f t="shared" si="9"/>
        <v>52.72</v>
      </c>
      <c r="P32" s="24">
        <f t="shared" si="9"/>
        <v>263.84000000000003</v>
      </c>
      <c r="IA32" s="12"/>
      <c r="IB32" s="6">
        <f>[1]основа!AM28</f>
        <v>42551</v>
      </c>
    </row>
    <row r="33" spans="1:236" ht="15" customHeight="1" x14ac:dyDescent="0.2">
      <c r="A33" s="92" t="s">
        <v>250</v>
      </c>
      <c r="B33" s="22" t="s">
        <v>198</v>
      </c>
      <c r="C33" s="93">
        <v>0</v>
      </c>
      <c r="D33" s="94">
        <v>0.4</v>
      </c>
      <c r="E33" s="94">
        <v>0.05</v>
      </c>
      <c r="F33" s="94">
        <v>39.25</v>
      </c>
      <c r="G33" s="94">
        <v>152</v>
      </c>
      <c r="H33" s="95">
        <v>8.94</v>
      </c>
      <c r="I33" s="25">
        <f t="shared" si="10"/>
        <v>8.94</v>
      </c>
      <c r="J33" s="11"/>
      <c r="K33" s="37" t="str">
        <f t="shared" si="2"/>
        <v>Кондитерские изделия</v>
      </c>
      <c r="M33" s="24">
        <f t="shared" si="11"/>
        <v>0.4</v>
      </c>
      <c r="N33" s="24">
        <f t="shared" si="9"/>
        <v>0.05</v>
      </c>
      <c r="O33" s="24">
        <f t="shared" si="9"/>
        <v>39.25</v>
      </c>
      <c r="P33" s="24">
        <f t="shared" si="9"/>
        <v>152</v>
      </c>
      <c r="IA33" s="12"/>
      <c r="IB33" s="6">
        <f>[1]основа!AM29</f>
        <v>42551</v>
      </c>
    </row>
    <row r="34" spans="1:236" ht="15" customHeight="1" x14ac:dyDescent="0.2">
      <c r="A34" s="92" t="s">
        <v>251</v>
      </c>
      <c r="B34" s="22" t="s">
        <v>197</v>
      </c>
      <c r="C34" s="93">
        <v>0</v>
      </c>
      <c r="D34" s="94">
        <v>0.8</v>
      </c>
      <c r="E34" s="94">
        <v>0.8</v>
      </c>
      <c r="F34" s="94">
        <v>19.600000000000001</v>
      </c>
      <c r="G34" s="94">
        <v>90</v>
      </c>
      <c r="H34" s="95">
        <v>14</v>
      </c>
      <c r="I34" s="25">
        <f t="shared" si="10"/>
        <v>14</v>
      </c>
      <c r="J34" s="11"/>
      <c r="K34" s="37" t="str">
        <f t="shared" si="2"/>
        <v>Фрукт свежий</v>
      </c>
      <c r="M34" s="24">
        <f t="shared" si="11"/>
        <v>0.8</v>
      </c>
      <c r="N34" s="24">
        <f t="shared" si="9"/>
        <v>0.8</v>
      </c>
      <c r="O34" s="24">
        <f t="shared" si="9"/>
        <v>19.600000000000001</v>
      </c>
      <c r="P34" s="24">
        <f t="shared" si="9"/>
        <v>90</v>
      </c>
      <c r="IA34" s="12"/>
      <c r="IB34" s="6">
        <f>[1]основа!AM30</f>
        <v>42551</v>
      </c>
    </row>
    <row r="35" spans="1:236" ht="15" hidden="1" customHeight="1" x14ac:dyDescent="0.2">
      <c r="A35" s="92">
        <v>0</v>
      </c>
      <c r="B35" s="22">
        <v>0</v>
      </c>
      <c r="C35" s="93">
        <v>0</v>
      </c>
      <c r="D35" s="94">
        <v>0</v>
      </c>
      <c r="E35" s="94">
        <v>0</v>
      </c>
      <c r="F35" s="94">
        <v>0</v>
      </c>
      <c r="G35" s="94">
        <v>0</v>
      </c>
      <c r="H35" s="95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37.96</v>
      </c>
      <c r="E36" s="28">
        <v>25.135000000000002</v>
      </c>
      <c r="F36" s="28">
        <v>157.98999999999998</v>
      </c>
      <c r="G36" s="28">
        <v>1022.59</v>
      </c>
      <c r="H36" s="29">
        <v>83.279560000000004</v>
      </c>
      <c r="I36" s="29">
        <f>I28+I29+I30+I31+I32+I33+I34+I35</f>
        <v>83.279560000000004</v>
      </c>
      <c r="J36" s="11"/>
      <c r="K36" s="38">
        <f>х!E29</f>
        <v>1</v>
      </c>
      <c r="M36" s="28">
        <f>SUM(M28:M35)</f>
        <v>37.954999999999991</v>
      </c>
      <c r="N36" s="28">
        <f t="shared" ref="N36:P36" si="12">SUM(N28:N35)</f>
        <v>25.135000000000005</v>
      </c>
      <c r="O36" s="28">
        <f t="shared" si="12"/>
        <v>157.98999999999998</v>
      </c>
      <c r="P36" s="28">
        <f t="shared" si="12"/>
        <v>1022.59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hidden="1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hidden="1" customHeight="1" x14ac:dyDescent="0.2">
      <c r="A39" s="92">
        <v>0</v>
      </c>
      <c r="B39" s="22">
        <v>0</v>
      </c>
      <c r="C39" s="93">
        <v>0</v>
      </c>
      <c r="D39" s="94">
        <v>0</v>
      </c>
      <c r="E39" s="94">
        <v>0</v>
      </c>
      <c r="F39" s="94">
        <v>0</v>
      </c>
      <c r="G39" s="94">
        <v>0</v>
      </c>
      <c r="H39" s="95">
        <v>0</v>
      </c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hidden="1" customHeight="1" x14ac:dyDescent="0.2">
      <c r="A40" s="92">
        <v>0</v>
      </c>
      <c r="B40" s="22">
        <v>0</v>
      </c>
      <c r="C40" s="93">
        <v>0</v>
      </c>
      <c r="D40" s="94">
        <v>0</v>
      </c>
      <c r="E40" s="94">
        <v>0</v>
      </c>
      <c r="F40" s="94">
        <v>0</v>
      </c>
      <c r="G40" s="94">
        <v>0</v>
      </c>
      <c r="H40" s="95">
        <v>0</v>
      </c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hidden="1" customHeight="1" x14ac:dyDescent="0.2">
      <c r="A41" s="92">
        <v>0</v>
      </c>
      <c r="B41" s="22">
        <v>0</v>
      </c>
      <c r="C41" s="93">
        <v>0</v>
      </c>
      <c r="D41" s="94">
        <v>0</v>
      </c>
      <c r="E41" s="94">
        <v>0</v>
      </c>
      <c r="F41" s="94">
        <v>0</v>
      </c>
      <c r="G41" s="94">
        <v>0</v>
      </c>
      <c r="H41" s="95">
        <v>0</v>
      </c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hidden="1" customHeight="1" x14ac:dyDescent="0.2">
      <c r="A42" s="92">
        <v>0</v>
      </c>
      <c r="B42" s="22">
        <v>0</v>
      </c>
      <c r="C42" s="93">
        <v>0</v>
      </c>
      <c r="D42" s="94">
        <v>0</v>
      </c>
      <c r="E42" s="94">
        <v>0</v>
      </c>
      <c r="F42" s="94">
        <v>0</v>
      </c>
      <c r="G42" s="94">
        <v>0</v>
      </c>
      <c r="H42" s="95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">
      <c r="A43" s="92">
        <v>0</v>
      </c>
      <c r="B43" s="22">
        <v>0</v>
      </c>
      <c r="C43" s="93">
        <v>0</v>
      </c>
      <c r="D43" s="94">
        <v>0</v>
      </c>
      <c r="E43" s="94">
        <v>0</v>
      </c>
      <c r="F43" s="94">
        <v>0</v>
      </c>
      <c r="G43" s="94">
        <v>0</v>
      </c>
      <c r="H43" s="95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hidden="1" customHeight="1" x14ac:dyDescent="0.2">
      <c r="A44" s="18" t="s">
        <v>17</v>
      </c>
      <c r="B44" s="26"/>
      <c r="C44" s="27"/>
      <c r="D44" s="28">
        <v>0</v>
      </c>
      <c r="E44" s="28">
        <v>0</v>
      </c>
      <c r="F44" s="28">
        <v>0</v>
      </c>
      <c r="G44" s="28">
        <v>0</v>
      </c>
      <c r="H44" s="29"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hidden="1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hidden="1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hidden="1" customHeight="1" x14ac:dyDescent="0.2">
      <c r="A47" s="92">
        <v>0</v>
      </c>
      <c r="B47" s="22">
        <v>0</v>
      </c>
      <c r="C47" s="93">
        <v>0</v>
      </c>
      <c r="D47" s="94">
        <v>0</v>
      </c>
      <c r="E47" s="94">
        <v>0</v>
      </c>
      <c r="F47" s="94">
        <v>0</v>
      </c>
      <c r="G47" s="94">
        <v>0</v>
      </c>
      <c r="H47" s="95">
        <v>0</v>
      </c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hidden="1" customHeight="1" x14ac:dyDescent="0.2">
      <c r="A48" s="92">
        <v>0</v>
      </c>
      <c r="B48" s="22">
        <v>0</v>
      </c>
      <c r="C48" s="93">
        <v>0</v>
      </c>
      <c r="D48" s="94">
        <v>0</v>
      </c>
      <c r="E48" s="94">
        <v>0</v>
      </c>
      <c r="F48" s="94">
        <v>0</v>
      </c>
      <c r="G48" s="94">
        <v>0</v>
      </c>
      <c r="H48" s="95">
        <v>0</v>
      </c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hidden="1" customHeight="1" x14ac:dyDescent="0.2">
      <c r="A49" s="92">
        <v>0</v>
      </c>
      <c r="B49" s="22">
        <v>0</v>
      </c>
      <c r="C49" s="93">
        <v>0</v>
      </c>
      <c r="D49" s="94">
        <v>0</v>
      </c>
      <c r="E49" s="94">
        <v>0</v>
      </c>
      <c r="F49" s="94">
        <v>0</v>
      </c>
      <c r="G49" s="94">
        <v>0</v>
      </c>
      <c r="H49" s="95">
        <v>0</v>
      </c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hidden="1" customHeight="1" x14ac:dyDescent="0.2">
      <c r="A50" s="92">
        <v>0</v>
      </c>
      <c r="B50" s="22">
        <v>0</v>
      </c>
      <c r="C50" s="93">
        <v>0</v>
      </c>
      <c r="D50" s="94">
        <v>0</v>
      </c>
      <c r="E50" s="94">
        <v>0</v>
      </c>
      <c r="F50" s="94">
        <v>0</v>
      </c>
      <c r="G50" s="94">
        <v>0</v>
      </c>
      <c r="H50" s="95">
        <v>0</v>
      </c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hidden="1" customHeight="1" x14ac:dyDescent="0.2">
      <c r="A51" s="92">
        <v>0</v>
      </c>
      <c r="B51" s="22">
        <v>0</v>
      </c>
      <c r="C51" s="93">
        <v>0</v>
      </c>
      <c r="D51" s="94">
        <v>0</v>
      </c>
      <c r="E51" s="94">
        <v>0</v>
      </c>
      <c r="F51" s="94">
        <v>0</v>
      </c>
      <c r="G51" s="94">
        <v>0</v>
      </c>
      <c r="H51" s="95">
        <v>0</v>
      </c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hidden="1" customHeight="1" x14ac:dyDescent="0.2">
      <c r="A52" s="92">
        <v>0</v>
      </c>
      <c r="B52" s="22">
        <v>0</v>
      </c>
      <c r="C52" s="93">
        <v>0</v>
      </c>
      <c r="D52" s="94">
        <v>0</v>
      </c>
      <c r="E52" s="94">
        <v>0</v>
      </c>
      <c r="F52" s="94">
        <v>0</v>
      </c>
      <c r="G52" s="94">
        <v>0</v>
      </c>
      <c r="H52" s="95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">
      <c r="A53" s="92">
        <v>0</v>
      </c>
      <c r="B53" s="22">
        <v>0</v>
      </c>
      <c r="C53" s="93">
        <v>0</v>
      </c>
      <c r="D53" s="94">
        <v>0</v>
      </c>
      <c r="E53" s="94">
        <v>0</v>
      </c>
      <c r="F53" s="94">
        <v>0</v>
      </c>
      <c r="G53" s="94">
        <v>0</v>
      </c>
      <c r="H53" s="95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hidden="1" customHeight="1" x14ac:dyDescent="0.2">
      <c r="A54" s="18" t="s">
        <v>19</v>
      </c>
      <c r="B54" s="26"/>
      <c r="C54" s="27"/>
      <c r="D54" s="28">
        <v>0</v>
      </c>
      <c r="E54" s="28">
        <v>0</v>
      </c>
      <c r="F54" s="28">
        <v>0</v>
      </c>
      <c r="G54" s="28">
        <v>0</v>
      </c>
      <c r="H54" s="29">
        <v>0</v>
      </c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hidden="1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hidden="1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hidden="1" customHeight="1" x14ac:dyDescent="0.2">
      <c r="A57" s="92">
        <v>0</v>
      </c>
      <c r="B57" s="22">
        <v>0</v>
      </c>
      <c r="C57" s="93">
        <v>0</v>
      </c>
      <c r="D57" s="94">
        <v>0</v>
      </c>
      <c r="E57" s="94">
        <v>0</v>
      </c>
      <c r="F57" s="94">
        <v>0</v>
      </c>
      <c r="G57" s="94">
        <v>0</v>
      </c>
      <c r="H57" s="95">
        <v>0</v>
      </c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hidden="1" customHeight="1" x14ac:dyDescent="0.2">
      <c r="A58" s="92">
        <v>0</v>
      </c>
      <c r="B58" s="22">
        <v>0</v>
      </c>
      <c r="C58" s="93">
        <v>0</v>
      </c>
      <c r="D58" s="94">
        <v>0</v>
      </c>
      <c r="E58" s="94">
        <v>0</v>
      </c>
      <c r="F58" s="94">
        <v>0</v>
      </c>
      <c r="G58" s="94">
        <v>0</v>
      </c>
      <c r="H58" s="95">
        <v>0</v>
      </c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hidden="1" customHeight="1" x14ac:dyDescent="0.2">
      <c r="A59" s="92">
        <v>0</v>
      </c>
      <c r="B59" s="22">
        <v>0</v>
      </c>
      <c r="C59" s="93">
        <v>0</v>
      </c>
      <c r="D59" s="94">
        <v>0</v>
      </c>
      <c r="E59" s="94">
        <v>0</v>
      </c>
      <c r="F59" s="94">
        <v>0</v>
      </c>
      <c r="G59" s="94">
        <v>0</v>
      </c>
      <c r="H59" s="9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hidden="1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hidden="1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37.96</v>
      </c>
      <c r="E62" s="28">
        <v>25.135000000000002</v>
      </c>
      <c r="F62" s="28">
        <v>157.98999999999998</v>
      </c>
      <c r="G62" s="28">
        <v>1022.59</v>
      </c>
      <c r="H62" s="32">
        <v>83.279560000000004</v>
      </c>
      <c r="I62" s="32">
        <f>I54+I44+I36+I25+I19+I60</f>
        <v>83.279560000000004</v>
      </c>
      <c r="J62" s="11"/>
      <c r="K62" s="38">
        <f>х!E55</f>
        <v>1</v>
      </c>
      <c r="M62" s="28">
        <f>M60+M54+M44+M36+M25+M19</f>
        <v>37.954999999999991</v>
      </c>
      <c r="N62" s="28">
        <f t="shared" ref="N62:P62" si="25">N60+N54+N44+N36+N25+N19</f>
        <v>25.135000000000005</v>
      </c>
      <c r="O62" s="28">
        <f t="shared" si="25"/>
        <v>157.98999999999998</v>
      </c>
      <c r="P62" s="28">
        <f t="shared" si="25"/>
        <v>1022.59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hidden="1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hidden="1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hidden="1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hidden="1" x14ac:dyDescent="0.2">
      <c r="K68" s="38">
        <f>х!E61</f>
        <v>0</v>
      </c>
      <c r="IA68" s="12"/>
      <c r="IB68" s="6">
        <f>[1]основа!AM73</f>
        <v>42551</v>
      </c>
    </row>
    <row r="69" spans="1:236" hidden="1" x14ac:dyDescent="0.2">
      <c r="K69" s="38">
        <f>х!E62</f>
        <v>0</v>
      </c>
      <c r="IA69" s="12"/>
      <c r="IB69" s="6">
        <f>[1]основа!AM74</f>
        <v>42551</v>
      </c>
    </row>
    <row r="70" spans="1:236" ht="18.75" hidden="1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Бигус с мясом"/>
        <filter val="Зефир"/>
        <filter val="Напиток из смородины"/>
        <filter val="Салат картофельный с кукурузой и морковью"/>
        <filter val="Хлеб ржаной и пшеничный"/>
        <filter val="Яблоко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20023" priority="231" operator="equal">
      <formula>0</formula>
    </cfRule>
  </conditionalFormatting>
  <conditionalFormatting sqref="D6">
    <cfRule type="cellIs" dxfId="20022" priority="230" operator="equal">
      <formula>0</formula>
    </cfRule>
  </conditionalFormatting>
  <conditionalFormatting sqref="D6">
    <cfRule type="cellIs" dxfId="20021" priority="229" operator="equal">
      <formula>0</formula>
    </cfRule>
  </conditionalFormatting>
  <conditionalFormatting sqref="A2:A4">
    <cfRule type="cellIs" dxfId="20020" priority="228" operator="equal">
      <formula>0</formula>
    </cfRule>
  </conditionalFormatting>
  <conditionalFormatting sqref="A65:A67">
    <cfRule type="cellIs" dxfId="20019" priority="227" operator="equal">
      <formula>0</formula>
    </cfRule>
  </conditionalFormatting>
  <conditionalFormatting sqref="A6">
    <cfRule type="cellIs" dxfId="20018" priority="226" operator="equal">
      <formula>0</formula>
    </cfRule>
  </conditionalFormatting>
  <conditionalFormatting sqref="A12:H59">
    <cfRule type="cellIs" dxfId="20017" priority="225" stopIfTrue="1" operator="equal">
      <formula>0</formula>
    </cfRule>
  </conditionalFormatting>
  <conditionalFormatting sqref="A19:H21">
    <cfRule type="cellIs" dxfId="20016" priority="224" stopIfTrue="1" operator="equal">
      <formula>0</formula>
    </cfRule>
  </conditionalFormatting>
  <conditionalFormatting sqref="A19:H21">
    <cfRule type="cellIs" dxfId="20015" priority="223" stopIfTrue="1" operator="equal">
      <formula>0</formula>
    </cfRule>
  </conditionalFormatting>
  <conditionalFormatting sqref="A25:H27">
    <cfRule type="cellIs" dxfId="20014" priority="222" stopIfTrue="1" operator="equal">
      <formula>0</formula>
    </cfRule>
  </conditionalFormatting>
  <conditionalFormatting sqref="A25:H27">
    <cfRule type="cellIs" dxfId="20013" priority="221" stopIfTrue="1" operator="equal">
      <formula>0</formula>
    </cfRule>
  </conditionalFormatting>
  <conditionalFormatting sqref="A36:H38">
    <cfRule type="cellIs" dxfId="20012" priority="220" stopIfTrue="1" operator="equal">
      <formula>0</formula>
    </cfRule>
  </conditionalFormatting>
  <conditionalFormatting sqref="A44:H46">
    <cfRule type="cellIs" dxfId="20011" priority="219" stopIfTrue="1" operator="equal">
      <formula>0</formula>
    </cfRule>
  </conditionalFormatting>
  <conditionalFormatting sqref="A44:H46">
    <cfRule type="cellIs" dxfId="20010" priority="218" stopIfTrue="1" operator="equal">
      <formula>0</formula>
    </cfRule>
  </conditionalFormatting>
  <conditionalFormatting sqref="A54:H56">
    <cfRule type="cellIs" dxfId="20009" priority="217" stopIfTrue="1" operator="equal">
      <formula>0</formula>
    </cfRule>
  </conditionalFormatting>
  <conditionalFormatting sqref="A12:H62">
    <cfRule type="expression" dxfId="20008" priority="216" stopIfTrue="1">
      <formula>$IT13&lt;$IS$2</formula>
    </cfRule>
  </conditionalFormatting>
  <conditionalFormatting sqref="K8:K70">
    <cfRule type="cellIs" dxfId="20007" priority="215" operator="equal">
      <formula>0</formula>
    </cfRule>
  </conditionalFormatting>
  <conditionalFormatting sqref="A2:G4">
    <cfRule type="cellIs" dxfId="20006" priority="214" operator="equal">
      <formula>0</formula>
    </cfRule>
  </conditionalFormatting>
  <conditionalFormatting sqref="A2:A4">
    <cfRule type="cellIs" dxfId="20005" priority="213" operator="equal">
      <formula>0</formula>
    </cfRule>
  </conditionalFormatting>
  <conditionalFormatting sqref="A3:A4">
    <cfRule type="expression" dxfId="20004" priority="212" stopIfTrue="1">
      <formula>$IT4&lt;$IS$4</formula>
    </cfRule>
  </conditionalFormatting>
  <conditionalFormatting sqref="A3:A4">
    <cfRule type="expression" dxfId="20003" priority="211" stopIfTrue="1">
      <formula>$IT4&lt;$IS$4</formula>
    </cfRule>
  </conditionalFormatting>
  <conditionalFormatting sqref="A3:G3">
    <cfRule type="expression" dxfId="20002" priority="210" stopIfTrue="1">
      <formula>$IT6&lt;$IS$4</formula>
    </cfRule>
  </conditionalFormatting>
  <conditionalFormatting sqref="A12:H62">
    <cfRule type="cellIs" dxfId="20001" priority="209" operator="equal">
      <formula>0</formula>
    </cfRule>
  </conditionalFormatting>
  <conditionalFormatting sqref="A12:H70">
    <cfRule type="cellIs" dxfId="20000" priority="208" operator="equal">
      <formula>0</formula>
    </cfRule>
  </conditionalFormatting>
  <conditionalFormatting sqref="A65:A67">
    <cfRule type="cellIs" dxfId="19999" priority="207" operator="equal">
      <formula>0</formula>
    </cfRule>
  </conditionalFormatting>
  <conditionalFormatting sqref="A12:H59">
    <cfRule type="cellIs" dxfId="19998" priority="206" stopIfTrue="1" operator="equal">
      <formula>0</formula>
    </cfRule>
  </conditionalFormatting>
  <conditionalFormatting sqref="A19:C21">
    <cfRule type="cellIs" dxfId="19997" priority="205" stopIfTrue="1" operator="equal">
      <formula>0</formula>
    </cfRule>
  </conditionalFormatting>
  <conditionalFormatting sqref="A19:H21">
    <cfRule type="cellIs" dxfId="19996" priority="204" stopIfTrue="1" operator="equal">
      <formula>0</formula>
    </cfRule>
  </conditionalFormatting>
  <conditionalFormatting sqref="A25:H27">
    <cfRule type="cellIs" dxfId="19995" priority="203" stopIfTrue="1" operator="equal">
      <formula>0</formula>
    </cfRule>
  </conditionalFormatting>
  <conditionalFormatting sqref="A36:H38">
    <cfRule type="cellIs" dxfId="19994" priority="202" stopIfTrue="1" operator="equal">
      <formula>0</formula>
    </cfRule>
  </conditionalFormatting>
  <conditionalFormatting sqref="A44:H46">
    <cfRule type="cellIs" dxfId="19993" priority="201" stopIfTrue="1" operator="equal">
      <formula>0</formula>
    </cfRule>
  </conditionalFormatting>
  <conditionalFormatting sqref="A54:H56">
    <cfRule type="cellIs" dxfId="19992" priority="200" stopIfTrue="1" operator="equal">
      <formula>0</formula>
    </cfRule>
  </conditionalFormatting>
  <conditionalFormatting sqref="A12:H62">
    <cfRule type="expression" dxfId="19991" priority="199" stopIfTrue="1">
      <formula>$IT13&lt;$IS$2</formula>
    </cfRule>
  </conditionalFormatting>
  <conditionalFormatting sqref="A12:H59">
    <cfRule type="cellIs" dxfId="19990" priority="198" stopIfTrue="1" operator="equal">
      <formula>0</formula>
    </cfRule>
  </conditionalFormatting>
  <conditionalFormatting sqref="A19:C21">
    <cfRule type="cellIs" dxfId="19989" priority="197" stopIfTrue="1" operator="equal">
      <formula>0</formula>
    </cfRule>
  </conditionalFormatting>
  <conditionalFormatting sqref="A19:H21">
    <cfRule type="cellIs" dxfId="19988" priority="196" stopIfTrue="1" operator="equal">
      <formula>0</formula>
    </cfRule>
  </conditionalFormatting>
  <conditionalFormatting sqref="A25:H27">
    <cfRule type="cellIs" dxfId="19987" priority="195" stopIfTrue="1" operator="equal">
      <formula>0</formula>
    </cfRule>
  </conditionalFormatting>
  <conditionalFormatting sqref="A36:H38">
    <cfRule type="cellIs" dxfId="19986" priority="194" stopIfTrue="1" operator="equal">
      <formula>0</formula>
    </cfRule>
  </conditionalFormatting>
  <conditionalFormatting sqref="A44:H46">
    <cfRule type="cellIs" dxfId="19985" priority="193" stopIfTrue="1" operator="equal">
      <formula>0</formula>
    </cfRule>
  </conditionalFormatting>
  <conditionalFormatting sqref="A54:H56">
    <cfRule type="cellIs" dxfId="19984" priority="192" stopIfTrue="1" operator="equal">
      <formula>0</formula>
    </cfRule>
  </conditionalFormatting>
  <conditionalFormatting sqref="A12:H62">
    <cfRule type="expression" dxfId="19983" priority="191" stopIfTrue="1">
      <formula>$IT13&lt;$IS$2</formula>
    </cfRule>
  </conditionalFormatting>
  <conditionalFormatting sqref="A12:G29">
    <cfRule type="cellIs" dxfId="19982" priority="190" stopIfTrue="1" operator="equal">
      <formula>0</formula>
    </cfRule>
  </conditionalFormatting>
  <conditionalFormatting sqref="A12:G31">
    <cfRule type="expression" dxfId="19981" priority="189" stopIfTrue="1">
      <formula>$IT13&lt;$IS$2</formula>
    </cfRule>
  </conditionalFormatting>
  <conditionalFormatting sqref="A17:G18">
    <cfRule type="cellIs" dxfId="19980" priority="188" stopIfTrue="1" operator="equal">
      <formula>0</formula>
    </cfRule>
  </conditionalFormatting>
  <conditionalFormatting sqref="A17:G18">
    <cfRule type="cellIs" dxfId="19979" priority="187" stopIfTrue="1" operator="equal">
      <formula>0</formula>
    </cfRule>
  </conditionalFormatting>
  <conditionalFormatting sqref="A19:G19">
    <cfRule type="cellIs" dxfId="19978" priority="186" stopIfTrue="1" operator="equal">
      <formula>0</formula>
    </cfRule>
  </conditionalFormatting>
  <conditionalFormatting sqref="A19:G19">
    <cfRule type="cellIs" dxfId="19977" priority="185" stopIfTrue="1" operator="equal">
      <formula>0</formula>
    </cfRule>
  </conditionalFormatting>
  <conditionalFormatting sqref="A27:G29">
    <cfRule type="cellIs" dxfId="19976" priority="184" stopIfTrue="1" operator="equal">
      <formula>0</formula>
    </cfRule>
  </conditionalFormatting>
  <conditionalFormatting sqref="A12:G59">
    <cfRule type="cellIs" dxfId="19975" priority="183" stopIfTrue="1" operator="equal">
      <formula>0</formula>
    </cfRule>
  </conditionalFormatting>
  <conditionalFormatting sqref="A19:G21">
    <cfRule type="cellIs" dxfId="19974" priority="182" stopIfTrue="1" operator="equal">
      <formula>0</formula>
    </cfRule>
  </conditionalFormatting>
  <conditionalFormatting sqref="A19:G21">
    <cfRule type="cellIs" dxfId="19973" priority="181" stopIfTrue="1" operator="equal">
      <formula>0</formula>
    </cfRule>
  </conditionalFormatting>
  <conditionalFormatting sqref="A25:G27">
    <cfRule type="cellIs" dxfId="19972" priority="180" stopIfTrue="1" operator="equal">
      <formula>0</formula>
    </cfRule>
  </conditionalFormatting>
  <conditionalFormatting sqref="A25:G27">
    <cfRule type="cellIs" dxfId="19971" priority="179" stopIfTrue="1" operator="equal">
      <formula>0</formula>
    </cfRule>
  </conditionalFormatting>
  <conditionalFormatting sqref="A36:G38">
    <cfRule type="cellIs" dxfId="19970" priority="178" stopIfTrue="1" operator="equal">
      <formula>0</formula>
    </cfRule>
  </conditionalFormatting>
  <conditionalFormatting sqref="A44:G46">
    <cfRule type="cellIs" dxfId="19969" priority="177" stopIfTrue="1" operator="equal">
      <formula>0</formula>
    </cfRule>
  </conditionalFormatting>
  <conditionalFormatting sqref="A44:G46">
    <cfRule type="cellIs" dxfId="19968" priority="176" stopIfTrue="1" operator="equal">
      <formula>0</formula>
    </cfRule>
  </conditionalFormatting>
  <conditionalFormatting sqref="A54:G56">
    <cfRule type="cellIs" dxfId="19967" priority="175" stopIfTrue="1" operator="equal">
      <formula>0</formula>
    </cfRule>
  </conditionalFormatting>
  <conditionalFormatting sqref="A12:G62">
    <cfRule type="expression" dxfId="19966" priority="174" stopIfTrue="1">
      <formula>$IT13&lt;$IS$2</formula>
    </cfRule>
  </conditionalFormatting>
  <conditionalFormatting sqref="A28:G28">
    <cfRule type="cellIs" dxfId="19965" priority="173" stopIfTrue="1" operator="equal">
      <formula>0</formula>
    </cfRule>
  </conditionalFormatting>
  <conditionalFormatting sqref="A28:G28">
    <cfRule type="expression" dxfId="19964" priority="172" stopIfTrue="1">
      <formula>$IT29&lt;$IS$2</formula>
    </cfRule>
  </conditionalFormatting>
  <conditionalFormatting sqref="A36:G36">
    <cfRule type="cellIs" dxfId="19963" priority="171" stopIfTrue="1" operator="equal">
      <formula>0</formula>
    </cfRule>
  </conditionalFormatting>
  <conditionalFormatting sqref="A36:G36">
    <cfRule type="cellIs" dxfId="19962" priority="170" stopIfTrue="1" operator="equal">
      <formula>0</formula>
    </cfRule>
  </conditionalFormatting>
  <conditionalFormatting sqref="A36:G36">
    <cfRule type="expression" dxfId="19961" priority="169" stopIfTrue="1">
      <formula>$IT37&lt;$IS$2</formula>
    </cfRule>
  </conditionalFormatting>
  <conditionalFormatting sqref="A62:G62">
    <cfRule type="expression" dxfId="19960" priority="168" stopIfTrue="1">
      <formula>$IT63&lt;$IS$2</formula>
    </cfRule>
  </conditionalFormatting>
  <conditionalFormatting sqref="H12:H36">
    <cfRule type="cellIs" dxfId="19959" priority="167" stopIfTrue="1" operator="equal">
      <formula>0</formula>
    </cfRule>
  </conditionalFormatting>
  <conditionalFormatting sqref="H19:H21">
    <cfRule type="cellIs" dxfId="19958" priority="166" stopIfTrue="1" operator="equal">
      <formula>0</formula>
    </cfRule>
  </conditionalFormatting>
  <conditionalFormatting sqref="H19:H21">
    <cfRule type="cellIs" dxfId="19957" priority="165" stopIfTrue="1" operator="equal">
      <formula>0</formula>
    </cfRule>
  </conditionalFormatting>
  <conditionalFormatting sqref="H25:H27">
    <cfRule type="cellIs" dxfId="19956" priority="164" stopIfTrue="1" operator="equal">
      <formula>0</formula>
    </cfRule>
  </conditionalFormatting>
  <conditionalFormatting sqref="H25:H27">
    <cfRule type="cellIs" dxfId="19955" priority="163" stopIfTrue="1" operator="equal">
      <formula>0</formula>
    </cfRule>
  </conditionalFormatting>
  <conditionalFormatting sqref="H36">
    <cfRule type="cellIs" dxfId="19954" priority="162" stopIfTrue="1" operator="equal">
      <formula>0</formula>
    </cfRule>
  </conditionalFormatting>
  <conditionalFormatting sqref="H12:H36">
    <cfRule type="expression" dxfId="19953" priority="161" stopIfTrue="1">
      <formula>$IT13&lt;$IS$2</formula>
    </cfRule>
  </conditionalFormatting>
  <conditionalFormatting sqref="A39:H40">
    <cfRule type="cellIs" dxfId="19952" priority="160" stopIfTrue="1" operator="equal">
      <formula>0</formula>
    </cfRule>
  </conditionalFormatting>
  <conditionalFormatting sqref="A39:H40">
    <cfRule type="expression" dxfId="19951" priority="159" stopIfTrue="1">
      <formula>$IT40&lt;$IS$2</formula>
    </cfRule>
  </conditionalFormatting>
  <conditionalFormatting sqref="H12:H59">
    <cfRule type="cellIs" dxfId="19950" priority="158" stopIfTrue="1" operator="equal">
      <formula>0</formula>
    </cfRule>
  </conditionalFormatting>
  <conditionalFormatting sqref="H19:H21">
    <cfRule type="cellIs" dxfId="19949" priority="157" stopIfTrue="1" operator="equal">
      <formula>0</formula>
    </cfRule>
  </conditionalFormatting>
  <conditionalFormatting sqref="H19:H21">
    <cfRule type="cellIs" dxfId="19948" priority="156" stopIfTrue="1" operator="equal">
      <formula>0</formula>
    </cfRule>
  </conditionalFormatting>
  <conditionalFormatting sqref="H25:H27">
    <cfRule type="cellIs" dxfId="19947" priority="155" stopIfTrue="1" operator="equal">
      <formula>0</formula>
    </cfRule>
  </conditionalFormatting>
  <conditionalFormatting sqref="H25:H27">
    <cfRule type="cellIs" dxfId="19946" priority="154" stopIfTrue="1" operator="equal">
      <formula>0</formula>
    </cfRule>
  </conditionalFormatting>
  <conditionalFormatting sqref="H36:H38">
    <cfRule type="cellIs" dxfId="19945" priority="153" stopIfTrue="1" operator="equal">
      <formula>0</formula>
    </cfRule>
  </conditionalFormatting>
  <conditionalFormatting sqref="H44:H46">
    <cfRule type="cellIs" dxfId="19944" priority="152" stopIfTrue="1" operator="equal">
      <formula>0</formula>
    </cfRule>
  </conditionalFormatting>
  <conditionalFormatting sqref="H44:H46">
    <cfRule type="cellIs" dxfId="19943" priority="151" stopIfTrue="1" operator="equal">
      <formula>0</formula>
    </cfRule>
  </conditionalFormatting>
  <conditionalFormatting sqref="H54:H56">
    <cfRule type="cellIs" dxfId="19942" priority="150" stopIfTrue="1" operator="equal">
      <formula>0</formula>
    </cfRule>
  </conditionalFormatting>
  <conditionalFormatting sqref="H12:H62">
    <cfRule type="expression" dxfId="19941" priority="149" stopIfTrue="1">
      <formula>$IT13&lt;$IS$2</formula>
    </cfRule>
  </conditionalFormatting>
  <conditionalFormatting sqref="A44:G44">
    <cfRule type="cellIs" dxfId="19940" priority="148" stopIfTrue="1" operator="equal">
      <formula>0</formula>
    </cfRule>
  </conditionalFormatting>
  <conditionalFormatting sqref="A44:G44">
    <cfRule type="cellIs" dxfId="19939" priority="147" stopIfTrue="1" operator="equal">
      <formula>0</formula>
    </cfRule>
  </conditionalFormatting>
  <conditionalFormatting sqref="A44:G44">
    <cfRule type="cellIs" dxfId="19938" priority="146" stopIfTrue="1" operator="equal">
      <formula>0</formula>
    </cfRule>
  </conditionalFormatting>
  <conditionalFormatting sqref="A44:G44">
    <cfRule type="expression" dxfId="19937" priority="145" stopIfTrue="1">
      <formula>$IT45&lt;$IS$2</formula>
    </cfRule>
  </conditionalFormatting>
  <conditionalFormatting sqref="A62:G62">
    <cfRule type="expression" dxfId="19936" priority="144" stopIfTrue="1">
      <formula>$IT63&lt;$IS$2</formula>
    </cfRule>
  </conditionalFormatting>
  <conditionalFormatting sqref="A12:G40">
    <cfRule type="cellIs" dxfId="19935" priority="143" stopIfTrue="1" operator="equal">
      <formula>0</formula>
    </cfRule>
  </conditionalFormatting>
  <conditionalFormatting sqref="A19:G21">
    <cfRule type="cellIs" dxfId="19934" priority="142" stopIfTrue="1" operator="equal">
      <formula>0</formula>
    </cfRule>
  </conditionalFormatting>
  <conditionalFormatting sqref="A19:G21">
    <cfRule type="cellIs" dxfId="19933" priority="141" stopIfTrue="1" operator="equal">
      <formula>0</formula>
    </cfRule>
  </conditionalFormatting>
  <conditionalFormatting sqref="A25:G27">
    <cfRule type="cellIs" dxfId="19932" priority="140" stopIfTrue="1" operator="equal">
      <formula>0</formula>
    </cfRule>
  </conditionalFormatting>
  <conditionalFormatting sqref="A25:G27">
    <cfRule type="cellIs" dxfId="19931" priority="139" stopIfTrue="1" operator="equal">
      <formula>0</formula>
    </cfRule>
  </conditionalFormatting>
  <conditionalFormatting sqref="A36:G38">
    <cfRule type="cellIs" dxfId="19930" priority="138" stopIfTrue="1" operator="equal">
      <formula>0</formula>
    </cfRule>
  </conditionalFormatting>
  <conditionalFormatting sqref="A12:G40">
    <cfRule type="expression" dxfId="19929" priority="137" stopIfTrue="1">
      <formula>$IT13&lt;$IS$2</formula>
    </cfRule>
  </conditionalFormatting>
  <conditionalFormatting sqref="A62:G62">
    <cfRule type="expression" dxfId="19928" priority="136" stopIfTrue="1">
      <formula>$IT63&lt;$IS$2</formula>
    </cfRule>
  </conditionalFormatting>
  <conditionalFormatting sqref="A12:H62">
    <cfRule type="cellIs" dxfId="19927" priority="135" operator="equal">
      <formula>0</formula>
    </cfRule>
  </conditionalFormatting>
  <conditionalFormatting sqref="K8:K70">
    <cfRule type="cellIs" dxfId="19926" priority="134" operator="equal">
      <formula>0</formula>
    </cfRule>
  </conditionalFormatting>
  <conditionalFormatting sqref="A12:H59">
    <cfRule type="cellIs" dxfId="19925" priority="133" stopIfTrue="1" operator="equal">
      <formula>0</formula>
    </cfRule>
  </conditionalFormatting>
  <conditionalFormatting sqref="A19:H21">
    <cfRule type="cellIs" dxfId="19924" priority="132" stopIfTrue="1" operator="equal">
      <formula>0</formula>
    </cfRule>
  </conditionalFormatting>
  <conditionalFormatting sqref="A19:H21">
    <cfRule type="cellIs" dxfId="19923" priority="131" stopIfTrue="1" operator="equal">
      <formula>0</formula>
    </cfRule>
  </conditionalFormatting>
  <conditionalFormatting sqref="A25:H27">
    <cfRule type="cellIs" dxfId="19922" priority="130" stopIfTrue="1" operator="equal">
      <formula>0</formula>
    </cfRule>
  </conditionalFormatting>
  <conditionalFormatting sqref="A25:H27">
    <cfRule type="cellIs" dxfId="19921" priority="129" stopIfTrue="1" operator="equal">
      <formula>0</formula>
    </cfRule>
  </conditionalFormatting>
  <conditionalFormatting sqref="A36:H38">
    <cfRule type="cellIs" dxfId="19920" priority="128" stopIfTrue="1" operator="equal">
      <formula>0</formula>
    </cfRule>
  </conditionalFormatting>
  <conditionalFormatting sqref="A44:H46">
    <cfRule type="cellIs" dxfId="19919" priority="127" stopIfTrue="1" operator="equal">
      <formula>0</formula>
    </cfRule>
  </conditionalFormatting>
  <conditionalFormatting sqref="A44:H46">
    <cfRule type="cellIs" dxfId="19918" priority="126" stopIfTrue="1" operator="equal">
      <formula>0</formula>
    </cfRule>
  </conditionalFormatting>
  <conditionalFormatting sqref="A54:H56">
    <cfRule type="cellIs" dxfId="19917" priority="125" stopIfTrue="1" operator="equal">
      <formula>0</formula>
    </cfRule>
  </conditionalFormatting>
  <conditionalFormatting sqref="A12:H62">
    <cfRule type="expression" dxfId="19916" priority="124" stopIfTrue="1">
      <formula>$IT13&lt;$IS$2</formula>
    </cfRule>
  </conditionalFormatting>
  <conditionalFormatting sqref="A48">
    <cfRule type="cellIs" dxfId="19915" priority="123" operator="equal">
      <formula>0</formula>
    </cfRule>
  </conditionalFormatting>
  <conditionalFormatting sqref="A48">
    <cfRule type="cellIs" dxfId="19914" priority="122" stopIfTrue="1" operator="equal">
      <formula>0</formula>
    </cfRule>
  </conditionalFormatting>
  <conditionalFormatting sqref="A48">
    <cfRule type="expression" dxfId="19913" priority="121" stopIfTrue="1">
      <formula>$IT49&lt;$IS$2</formula>
    </cfRule>
  </conditionalFormatting>
  <conditionalFormatting sqref="A48">
    <cfRule type="cellIs" dxfId="19912" priority="120" operator="equal">
      <formula>0</formula>
    </cfRule>
  </conditionalFormatting>
  <conditionalFormatting sqref="A48">
    <cfRule type="cellIs" dxfId="19911" priority="119" operator="equal">
      <formula>0</formula>
    </cfRule>
  </conditionalFormatting>
  <conditionalFormatting sqref="A48">
    <cfRule type="cellIs" dxfId="19910" priority="118" stopIfTrue="1" operator="equal">
      <formula>0</formula>
    </cfRule>
  </conditionalFormatting>
  <conditionalFormatting sqref="A48">
    <cfRule type="expression" dxfId="19909" priority="117" stopIfTrue="1">
      <formula>$IT49&lt;$IS$2</formula>
    </cfRule>
  </conditionalFormatting>
  <conditionalFormatting sqref="A48">
    <cfRule type="cellIs" dxfId="19908" priority="116" stopIfTrue="1" operator="equal">
      <formula>0</formula>
    </cfRule>
  </conditionalFormatting>
  <conditionalFormatting sqref="A48">
    <cfRule type="expression" dxfId="19907" priority="115" stopIfTrue="1">
      <formula>$IT49&lt;$IS$2</formula>
    </cfRule>
  </conditionalFormatting>
  <conditionalFormatting sqref="A48">
    <cfRule type="cellIs" dxfId="19906" priority="114" stopIfTrue="1" operator="equal">
      <formula>0</formula>
    </cfRule>
  </conditionalFormatting>
  <conditionalFormatting sqref="A48">
    <cfRule type="expression" dxfId="19905" priority="113" stopIfTrue="1">
      <formula>$IT49&lt;$IS$2</formula>
    </cfRule>
  </conditionalFormatting>
  <conditionalFormatting sqref="A48">
    <cfRule type="cellIs" dxfId="19904" priority="112" operator="equal">
      <formula>0</formula>
    </cfRule>
  </conditionalFormatting>
  <conditionalFormatting sqref="A48">
    <cfRule type="cellIs" dxfId="19903" priority="111" stopIfTrue="1" operator="equal">
      <formula>0</formula>
    </cfRule>
  </conditionalFormatting>
  <conditionalFormatting sqref="A48">
    <cfRule type="expression" dxfId="19902" priority="110" stopIfTrue="1">
      <formula>$IT49&lt;$IS$2</formula>
    </cfRule>
  </conditionalFormatting>
  <conditionalFormatting sqref="A12:H59">
    <cfRule type="cellIs" dxfId="19901" priority="109" stopIfTrue="1" operator="equal">
      <formula>0</formula>
    </cfRule>
  </conditionalFormatting>
  <conditionalFormatting sqref="A19:H21">
    <cfRule type="cellIs" dxfId="19900" priority="108" stopIfTrue="1" operator="equal">
      <formula>0</formula>
    </cfRule>
  </conditionalFormatting>
  <conditionalFormatting sqref="A19:H21">
    <cfRule type="cellIs" dxfId="19899" priority="107" stopIfTrue="1" operator="equal">
      <formula>0</formula>
    </cfRule>
  </conditionalFormatting>
  <conditionalFormatting sqref="A25:H27">
    <cfRule type="cellIs" dxfId="19898" priority="106" stopIfTrue="1" operator="equal">
      <formula>0</formula>
    </cfRule>
  </conditionalFormatting>
  <conditionalFormatting sqref="A25:H27">
    <cfRule type="cellIs" dxfId="19897" priority="105" stopIfTrue="1" operator="equal">
      <formula>0</formula>
    </cfRule>
  </conditionalFormatting>
  <conditionalFormatting sqref="A36:H38">
    <cfRule type="cellIs" dxfId="19896" priority="104" stopIfTrue="1" operator="equal">
      <formula>0</formula>
    </cfRule>
  </conditionalFormatting>
  <conditionalFormatting sqref="A44:H46">
    <cfRule type="cellIs" dxfId="19895" priority="103" stopIfTrue="1" operator="equal">
      <formula>0</formula>
    </cfRule>
  </conditionalFormatting>
  <conditionalFormatting sqref="A44:H46">
    <cfRule type="cellIs" dxfId="19894" priority="102" stopIfTrue="1" operator="equal">
      <formula>0</formula>
    </cfRule>
  </conditionalFormatting>
  <conditionalFormatting sqref="A54:H56">
    <cfRule type="cellIs" dxfId="19893" priority="101" stopIfTrue="1" operator="equal">
      <formula>0</formula>
    </cfRule>
  </conditionalFormatting>
  <conditionalFormatting sqref="A12:H62">
    <cfRule type="expression" dxfId="19892" priority="100" stopIfTrue="1">
      <formula>$IT13&lt;$IS$2</formula>
    </cfRule>
  </conditionalFormatting>
  <conditionalFormatting sqref="A12:H59">
    <cfRule type="cellIs" dxfId="19891" priority="99" stopIfTrue="1" operator="equal">
      <formula>0</formula>
    </cfRule>
  </conditionalFormatting>
  <conditionalFormatting sqref="A19:H21">
    <cfRule type="cellIs" dxfId="19890" priority="98" stopIfTrue="1" operator="equal">
      <formula>0</formula>
    </cfRule>
  </conditionalFormatting>
  <conditionalFormatting sqref="A19:H21">
    <cfRule type="cellIs" dxfId="19889" priority="97" stopIfTrue="1" operator="equal">
      <formula>0</formula>
    </cfRule>
  </conditionalFormatting>
  <conditionalFormatting sqref="A25:H27">
    <cfRule type="cellIs" dxfId="19888" priority="96" stopIfTrue="1" operator="equal">
      <formula>0</formula>
    </cfRule>
  </conditionalFormatting>
  <conditionalFormatting sqref="A25:H27">
    <cfRule type="cellIs" dxfId="19887" priority="95" stopIfTrue="1" operator="equal">
      <formula>0</formula>
    </cfRule>
  </conditionalFormatting>
  <conditionalFormatting sqref="A36:H38">
    <cfRule type="cellIs" dxfId="19886" priority="94" stopIfTrue="1" operator="equal">
      <formula>0</formula>
    </cfRule>
  </conditionalFormatting>
  <conditionalFormatting sqref="A44:H46">
    <cfRule type="cellIs" dxfId="19885" priority="93" stopIfTrue="1" operator="equal">
      <formula>0</formula>
    </cfRule>
  </conditionalFormatting>
  <conditionalFormatting sqref="A44:H46">
    <cfRule type="cellIs" dxfId="19884" priority="92" stopIfTrue="1" operator="equal">
      <formula>0</formula>
    </cfRule>
  </conditionalFormatting>
  <conditionalFormatting sqref="A54:H56">
    <cfRule type="cellIs" dxfId="19883" priority="91" stopIfTrue="1" operator="equal">
      <formula>0</formula>
    </cfRule>
  </conditionalFormatting>
  <conditionalFormatting sqref="A12:H62">
    <cfRule type="expression" dxfId="19882" priority="90" stopIfTrue="1">
      <formula>$IT13&lt;$IS$2</formula>
    </cfRule>
  </conditionalFormatting>
  <conditionalFormatting sqref="A12:H59">
    <cfRule type="cellIs" dxfId="19881" priority="89" stopIfTrue="1" operator="equal">
      <formula>0</formula>
    </cfRule>
  </conditionalFormatting>
  <conditionalFormatting sqref="A19:H21">
    <cfRule type="cellIs" dxfId="19880" priority="88" stopIfTrue="1" operator="equal">
      <formula>0</formula>
    </cfRule>
  </conditionalFormatting>
  <conditionalFormatting sqref="A19:H21">
    <cfRule type="cellIs" dxfId="19879" priority="87" stopIfTrue="1" operator="equal">
      <formula>0</formula>
    </cfRule>
  </conditionalFormatting>
  <conditionalFormatting sqref="A25:H27">
    <cfRule type="cellIs" dxfId="19878" priority="86" stopIfTrue="1" operator="equal">
      <formula>0</formula>
    </cfRule>
  </conditionalFormatting>
  <conditionalFormatting sqref="A25:H27">
    <cfRule type="cellIs" dxfId="19877" priority="85" stopIfTrue="1" operator="equal">
      <formula>0</formula>
    </cfRule>
  </conditionalFormatting>
  <conditionalFormatting sqref="A36:H38">
    <cfRule type="cellIs" dxfId="19876" priority="84" stopIfTrue="1" operator="equal">
      <formula>0</formula>
    </cfRule>
  </conditionalFormatting>
  <conditionalFormatting sqref="A44:H46">
    <cfRule type="cellIs" dxfId="19875" priority="83" stopIfTrue="1" operator="equal">
      <formula>0</formula>
    </cfRule>
  </conditionalFormatting>
  <conditionalFormatting sqref="A44:H46">
    <cfRule type="cellIs" dxfId="19874" priority="82" stopIfTrue="1" operator="equal">
      <formula>0</formula>
    </cfRule>
  </conditionalFormatting>
  <conditionalFormatting sqref="A54:H56">
    <cfRule type="cellIs" dxfId="19873" priority="81" stopIfTrue="1" operator="equal">
      <formula>0</formula>
    </cfRule>
  </conditionalFormatting>
  <conditionalFormatting sqref="A12:H62">
    <cfRule type="expression" dxfId="19872" priority="80" stopIfTrue="1">
      <formula>$IT13&lt;$IS$2</formula>
    </cfRule>
  </conditionalFormatting>
  <conditionalFormatting sqref="A12:H59">
    <cfRule type="cellIs" dxfId="19871" priority="79" stopIfTrue="1" operator="equal">
      <formula>0</formula>
    </cfRule>
  </conditionalFormatting>
  <conditionalFormatting sqref="A19:H21">
    <cfRule type="cellIs" dxfId="19870" priority="78" stopIfTrue="1" operator="equal">
      <formula>0</formula>
    </cfRule>
  </conditionalFormatting>
  <conditionalFormatting sqref="A19:H21">
    <cfRule type="cellIs" dxfId="19869" priority="77" stopIfTrue="1" operator="equal">
      <formula>0</formula>
    </cfRule>
  </conditionalFormatting>
  <conditionalFormatting sqref="A25:H27">
    <cfRule type="cellIs" dxfId="19868" priority="76" stopIfTrue="1" operator="equal">
      <formula>0</formula>
    </cfRule>
  </conditionalFormatting>
  <conditionalFormatting sqref="A25:H27">
    <cfRule type="cellIs" dxfId="19867" priority="75" stopIfTrue="1" operator="equal">
      <formula>0</formula>
    </cfRule>
  </conditionalFormatting>
  <conditionalFormatting sqref="A36:H38">
    <cfRule type="cellIs" dxfId="19866" priority="74" stopIfTrue="1" operator="equal">
      <formula>0</formula>
    </cfRule>
  </conditionalFormatting>
  <conditionalFormatting sqref="A44:H46">
    <cfRule type="cellIs" dxfId="19865" priority="73" stopIfTrue="1" operator="equal">
      <formula>0</formula>
    </cfRule>
  </conditionalFormatting>
  <conditionalFormatting sqref="A44:H46">
    <cfRule type="cellIs" dxfId="19864" priority="72" stopIfTrue="1" operator="equal">
      <formula>0</formula>
    </cfRule>
  </conditionalFormatting>
  <conditionalFormatting sqref="A54:H56">
    <cfRule type="cellIs" dxfId="19863" priority="71" stopIfTrue="1" operator="equal">
      <formula>0</formula>
    </cfRule>
  </conditionalFormatting>
  <conditionalFormatting sqref="A12:H62">
    <cfRule type="expression" dxfId="19862" priority="70" stopIfTrue="1">
      <formula>$IT13&lt;$IS$2</formula>
    </cfRule>
  </conditionalFormatting>
  <conditionalFormatting sqref="D32">
    <cfRule type="cellIs" dxfId="19861" priority="69" operator="equal">
      <formula>0</formula>
    </cfRule>
  </conditionalFormatting>
  <conditionalFormatting sqref="D32">
    <cfRule type="cellIs" dxfId="19860" priority="68" operator="equal">
      <formula>0</formula>
    </cfRule>
  </conditionalFormatting>
  <conditionalFormatting sqref="D32">
    <cfRule type="cellIs" dxfId="19859" priority="67" stopIfTrue="1" operator="equal">
      <formula>0</formula>
    </cfRule>
  </conditionalFormatting>
  <conditionalFormatting sqref="D32">
    <cfRule type="expression" dxfId="19858" priority="66" stopIfTrue="1">
      <formula>$IT33&lt;$IS$2</formula>
    </cfRule>
  </conditionalFormatting>
  <conditionalFormatting sqref="D32">
    <cfRule type="cellIs" dxfId="19857" priority="65" stopIfTrue="1" operator="equal">
      <formula>0</formula>
    </cfRule>
  </conditionalFormatting>
  <conditionalFormatting sqref="D32">
    <cfRule type="expression" dxfId="19856" priority="64" stopIfTrue="1">
      <formula>$IT33&lt;$IS$2</formula>
    </cfRule>
  </conditionalFormatting>
  <conditionalFormatting sqref="D32">
    <cfRule type="cellIs" dxfId="19855" priority="63" stopIfTrue="1" operator="equal">
      <formula>0</formula>
    </cfRule>
  </conditionalFormatting>
  <conditionalFormatting sqref="D32">
    <cfRule type="expression" dxfId="19854" priority="62" stopIfTrue="1">
      <formula>$IT33&lt;$IS$2</formula>
    </cfRule>
  </conditionalFormatting>
  <conditionalFormatting sqref="D32">
    <cfRule type="cellIs" dxfId="19853" priority="61" stopIfTrue="1" operator="equal">
      <formula>0</formula>
    </cfRule>
  </conditionalFormatting>
  <conditionalFormatting sqref="D32">
    <cfRule type="expression" dxfId="19852" priority="60" stopIfTrue="1">
      <formula>$IT33&lt;$IS$2</formula>
    </cfRule>
  </conditionalFormatting>
  <conditionalFormatting sqref="D32">
    <cfRule type="cellIs" dxfId="19851" priority="59" operator="equal">
      <formula>0</formula>
    </cfRule>
  </conditionalFormatting>
  <conditionalFormatting sqref="D32">
    <cfRule type="cellIs" dxfId="19850" priority="58" stopIfTrue="1" operator="equal">
      <formula>0</formula>
    </cfRule>
  </conditionalFormatting>
  <conditionalFormatting sqref="D32">
    <cfRule type="expression" dxfId="19849" priority="57" stopIfTrue="1">
      <formula>$IT33&lt;$IS$2</formula>
    </cfRule>
  </conditionalFormatting>
  <conditionalFormatting sqref="D32">
    <cfRule type="cellIs" dxfId="19848" priority="56" stopIfTrue="1" operator="equal">
      <formula>0</formula>
    </cfRule>
  </conditionalFormatting>
  <conditionalFormatting sqref="D32">
    <cfRule type="expression" dxfId="19847" priority="55" stopIfTrue="1">
      <formula>$IT33&lt;$IS$2</formula>
    </cfRule>
  </conditionalFormatting>
  <conditionalFormatting sqref="D32">
    <cfRule type="cellIs" dxfId="19846" priority="54" stopIfTrue="1" operator="equal">
      <formula>0</formula>
    </cfRule>
  </conditionalFormatting>
  <conditionalFormatting sqref="D32">
    <cfRule type="expression" dxfId="19845" priority="53" stopIfTrue="1">
      <formula>$IT33&lt;$IS$2</formula>
    </cfRule>
  </conditionalFormatting>
  <conditionalFormatting sqref="A33">
    <cfRule type="cellIs" dxfId="19844" priority="52" operator="equal">
      <formula>0</formula>
    </cfRule>
  </conditionalFormatting>
  <conditionalFormatting sqref="A33">
    <cfRule type="cellIs" dxfId="19843" priority="51" stopIfTrue="1" operator="equal">
      <formula>0</formula>
    </cfRule>
  </conditionalFormatting>
  <conditionalFormatting sqref="A33">
    <cfRule type="expression" dxfId="19842" priority="50" stopIfTrue="1">
      <formula>$IT34&lt;$IS$2</formula>
    </cfRule>
  </conditionalFormatting>
  <conditionalFormatting sqref="A33">
    <cfRule type="cellIs" dxfId="19841" priority="49" stopIfTrue="1" operator="equal">
      <formula>0</formula>
    </cfRule>
  </conditionalFormatting>
  <conditionalFormatting sqref="A33">
    <cfRule type="expression" dxfId="19840" priority="48" stopIfTrue="1">
      <formula>$IT34&lt;$IS$2</formula>
    </cfRule>
  </conditionalFormatting>
  <conditionalFormatting sqref="A33">
    <cfRule type="cellIs" dxfId="19839" priority="47" stopIfTrue="1" operator="equal">
      <formula>0</formula>
    </cfRule>
  </conditionalFormatting>
  <conditionalFormatting sqref="A33">
    <cfRule type="expression" dxfId="19838" priority="46" stopIfTrue="1">
      <formula>$IT34&lt;$IS$2</formula>
    </cfRule>
  </conditionalFormatting>
  <conditionalFormatting sqref="A33">
    <cfRule type="cellIs" dxfId="19837" priority="45" stopIfTrue="1" operator="equal">
      <formula>0</formula>
    </cfRule>
  </conditionalFormatting>
  <conditionalFormatting sqref="A33">
    <cfRule type="cellIs" dxfId="19836" priority="44" stopIfTrue="1" operator="equal">
      <formula>0</formula>
    </cfRule>
  </conditionalFormatting>
  <conditionalFormatting sqref="A33">
    <cfRule type="cellIs" dxfId="19835" priority="43" stopIfTrue="1" operator="equal">
      <formula>0</formula>
    </cfRule>
  </conditionalFormatting>
  <conditionalFormatting sqref="A33">
    <cfRule type="expression" dxfId="19834" priority="42" stopIfTrue="1">
      <formula>$IT34&lt;$IS$2</formula>
    </cfRule>
  </conditionalFormatting>
  <conditionalFormatting sqref="A33">
    <cfRule type="cellIs" dxfId="19833" priority="41" stopIfTrue="1" operator="equal">
      <formula>0</formula>
    </cfRule>
  </conditionalFormatting>
  <conditionalFormatting sqref="A33">
    <cfRule type="expression" dxfId="19832" priority="40" stopIfTrue="1">
      <formula>$IT34&lt;$IS$2</formula>
    </cfRule>
  </conditionalFormatting>
  <conditionalFormatting sqref="A33">
    <cfRule type="cellIs" dxfId="19831" priority="39" operator="equal">
      <formula>0</formula>
    </cfRule>
  </conditionalFormatting>
  <conditionalFormatting sqref="A33">
    <cfRule type="cellIs" dxfId="19830" priority="38" stopIfTrue="1" operator="equal">
      <formula>0</formula>
    </cfRule>
  </conditionalFormatting>
  <conditionalFormatting sqref="A33">
    <cfRule type="expression" dxfId="19829" priority="37" stopIfTrue="1">
      <formula>$IT34&lt;$IS$2</formula>
    </cfRule>
  </conditionalFormatting>
  <conditionalFormatting sqref="A33">
    <cfRule type="cellIs" dxfId="19828" priority="36" stopIfTrue="1" operator="equal">
      <formula>0</formula>
    </cfRule>
  </conditionalFormatting>
  <conditionalFormatting sqref="A33">
    <cfRule type="expression" dxfId="19827" priority="35" stopIfTrue="1">
      <formula>$IT34&lt;$IS$2</formula>
    </cfRule>
  </conditionalFormatting>
  <conditionalFormatting sqref="A33">
    <cfRule type="cellIs" dxfId="19826" priority="34" stopIfTrue="1" operator="equal">
      <formula>0</formula>
    </cfRule>
  </conditionalFormatting>
  <conditionalFormatting sqref="A33">
    <cfRule type="expression" dxfId="19825" priority="33" stopIfTrue="1">
      <formula>$IT34&lt;$IS$2</formula>
    </cfRule>
  </conditionalFormatting>
  <conditionalFormatting sqref="A33">
    <cfRule type="cellIs" dxfId="19824" priority="32" stopIfTrue="1" operator="equal">
      <formula>0</formula>
    </cfRule>
  </conditionalFormatting>
  <conditionalFormatting sqref="A33">
    <cfRule type="expression" dxfId="19823" priority="31" stopIfTrue="1">
      <formula>$IT34&lt;$IS$2</formula>
    </cfRule>
  </conditionalFormatting>
  <conditionalFormatting sqref="A33">
    <cfRule type="cellIs" dxfId="19822" priority="30" stopIfTrue="1" operator="equal">
      <formula>0</formula>
    </cfRule>
  </conditionalFormatting>
  <conditionalFormatting sqref="A33">
    <cfRule type="expression" dxfId="19821" priority="29" stopIfTrue="1">
      <formula>$IT34&lt;$IS$2</formula>
    </cfRule>
  </conditionalFormatting>
  <conditionalFormatting sqref="A33">
    <cfRule type="cellIs" dxfId="19820" priority="28" stopIfTrue="1" operator="equal">
      <formula>0</formula>
    </cfRule>
  </conditionalFormatting>
  <conditionalFormatting sqref="A33">
    <cfRule type="expression" dxfId="19819" priority="27" stopIfTrue="1">
      <formula>$IT34&lt;$IS$2</formula>
    </cfRule>
  </conditionalFormatting>
  <conditionalFormatting sqref="A33">
    <cfRule type="cellIs" dxfId="19818" priority="26" stopIfTrue="1" operator="equal">
      <formula>0</formula>
    </cfRule>
  </conditionalFormatting>
  <conditionalFormatting sqref="A33">
    <cfRule type="expression" dxfId="19817" priority="25" stopIfTrue="1">
      <formula>$IT34&lt;$IS$2</formula>
    </cfRule>
  </conditionalFormatting>
  <conditionalFormatting sqref="A34">
    <cfRule type="cellIs" dxfId="19816" priority="24" operator="equal">
      <formula>0</formula>
    </cfRule>
  </conditionalFormatting>
  <conditionalFormatting sqref="A34">
    <cfRule type="cellIs" dxfId="19815" priority="23" stopIfTrue="1" operator="equal">
      <formula>0</formula>
    </cfRule>
  </conditionalFormatting>
  <conditionalFormatting sqref="A34">
    <cfRule type="expression" dxfId="19814" priority="22" stopIfTrue="1">
      <formula>$IT35&lt;$IS$2</formula>
    </cfRule>
  </conditionalFormatting>
  <conditionalFormatting sqref="A34">
    <cfRule type="cellIs" dxfId="19813" priority="21" stopIfTrue="1" operator="equal">
      <formula>0</formula>
    </cfRule>
  </conditionalFormatting>
  <conditionalFormatting sqref="A34">
    <cfRule type="expression" dxfId="19812" priority="20" stopIfTrue="1">
      <formula>$IT35&lt;$IS$2</formula>
    </cfRule>
  </conditionalFormatting>
  <conditionalFormatting sqref="A34">
    <cfRule type="cellIs" dxfId="19811" priority="19" stopIfTrue="1" operator="equal">
      <formula>0</formula>
    </cfRule>
  </conditionalFormatting>
  <conditionalFormatting sqref="A34">
    <cfRule type="expression" dxfId="19810" priority="18" stopIfTrue="1">
      <formula>$IT35&lt;$IS$2</formula>
    </cfRule>
  </conditionalFormatting>
  <conditionalFormatting sqref="A34">
    <cfRule type="cellIs" dxfId="19809" priority="17" stopIfTrue="1" operator="equal">
      <formula>0</formula>
    </cfRule>
  </conditionalFormatting>
  <conditionalFormatting sqref="A34">
    <cfRule type="expression" dxfId="19808" priority="16" stopIfTrue="1">
      <formula>$IT35&lt;$IS$2</formula>
    </cfRule>
  </conditionalFormatting>
  <conditionalFormatting sqref="A34">
    <cfRule type="cellIs" dxfId="19807" priority="15" operator="equal">
      <formula>0</formula>
    </cfRule>
  </conditionalFormatting>
  <conditionalFormatting sqref="A34">
    <cfRule type="cellIs" dxfId="19806" priority="14" stopIfTrue="1" operator="equal">
      <formula>0</formula>
    </cfRule>
  </conditionalFormatting>
  <conditionalFormatting sqref="A34">
    <cfRule type="expression" dxfId="19805" priority="13" stopIfTrue="1">
      <formula>$IT35&lt;$IS$2</formula>
    </cfRule>
  </conditionalFormatting>
  <conditionalFormatting sqref="A34">
    <cfRule type="cellIs" dxfId="19804" priority="12" stopIfTrue="1" operator="equal">
      <formula>0</formula>
    </cfRule>
  </conditionalFormatting>
  <conditionalFormatting sqref="A34">
    <cfRule type="expression" dxfId="19803" priority="11" stopIfTrue="1">
      <formula>$IT35&lt;$IS$2</formula>
    </cfRule>
  </conditionalFormatting>
  <conditionalFormatting sqref="A34">
    <cfRule type="cellIs" dxfId="19802" priority="10" stopIfTrue="1" operator="equal">
      <formula>0</formula>
    </cfRule>
  </conditionalFormatting>
  <conditionalFormatting sqref="A34">
    <cfRule type="expression" dxfId="19801" priority="9" stopIfTrue="1">
      <formula>$IT35&lt;$IS$2</formula>
    </cfRule>
  </conditionalFormatting>
  <conditionalFormatting sqref="A34">
    <cfRule type="cellIs" dxfId="19800" priority="8" stopIfTrue="1" operator="equal">
      <formula>0</formula>
    </cfRule>
  </conditionalFormatting>
  <conditionalFormatting sqref="A34">
    <cfRule type="expression" dxfId="19799" priority="7" stopIfTrue="1">
      <formula>$IT35&lt;$IS$2</formula>
    </cfRule>
  </conditionalFormatting>
  <conditionalFormatting sqref="A34">
    <cfRule type="cellIs" dxfId="19798" priority="6" stopIfTrue="1" operator="equal">
      <formula>0</formula>
    </cfRule>
  </conditionalFormatting>
  <conditionalFormatting sqref="A34">
    <cfRule type="expression" dxfId="19797" priority="5" stopIfTrue="1">
      <formula>$IT35&lt;$IS$2</formula>
    </cfRule>
  </conditionalFormatting>
  <conditionalFormatting sqref="A34">
    <cfRule type="cellIs" dxfId="19796" priority="4" stopIfTrue="1" operator="equal">
      <formula>0</formula>
    </cfRule>
  </conditionalFormatting>
  <conditionalFormatting sqref="A34">
    <cfRule type="expression" dxfId="19795" priority="3" stopIfTrue="1">
      <formula>$IT35&lt;$IS$2</formula>
    </cfRule>
  </conditionalFormatting>
  <conditionalFormatting sqref="A34">
    <cfRule type="cellIs" dxfId="19794" priority="2" stopIfTrue="1" operator="equal">
      <formula>0</formula>
    </cfRule>
  </conditionalFormatting>
  <conditionalFormatting sqref="A34">
    <cfRule type="expression" dxfId="19793" priority="1" stopIfTrue="1">
      <formula>$IT35&lt;$IS$2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FF"/>
  </sheetPr>
  <dimension ref="A1:IB301"/>
  <sheetViews>
    <sheetView topLeftCell="A2" zoomScale="80" zoomScaleNormal="80" workbookViewId="0">
      <pane xSplit="11" ySplit="6" topLeftCell="L11" activePane="bottomRight" state="frozen"/>
      <selection activeCell="A2" sqref="A2"/>
      <selection pane="topRight" activeCell="L2" sqref="L2"/>
      <selection pane="bottomLeft" activeCell="A8" sqref="A8"/>
      <selection pane="bottomRight" activeCell="I33" sqref="I33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5" width="7.7109375" style="3" customWidth="1"/>
    <col min="6" max="6" width="8.7109375" style="3" customWidth="1"/>
    <col min="7" max="7" width="11.140625" style="3" customWidth="1"/>
    <col min="8" max="8" width="15.140625" style="3" hidden="1" customWidth="1"/>
    <col min="9" max="9" width="15.140625" style="3" customWidth="1"/>
    <col min="10" max="10" width="0.140625" style="3" customWidth="1"/>
    <col min="11" max="18" width="9.140625" style="3" hidden="1" customWidth="1"/>
    <col min="19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169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145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1</v>
      </c>
      <c r="B6" s="159"/>
      <c r="C6" s="40"/>
      <c r="D6" s="43" t="str">
        <f>х!A15</f>
        <v>15.01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153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8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4.2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0.75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8" hidden="1" customHeight="1" x14ac:dyDescent="0.25">
      <c r="A13" s="103">
        <v>0</v>
      </c>
      <c r="B13" s="104">
        <v>0</v>
      </c>
      <c r="C13" s="105">
        <v>0</v>
      </c>
      <c r="D13" s="106">
        <v>0</v>
      </c>
      <c r="E13" s="106">
        <v>0</v>
      </c>
      <c r="F13" s="106">
        <v>0</v>
      </c>
      <c r="G13" s="106">
        <v>0</v>
      </c>
      <c r="H13" s="107">
        <v>0</v>
      </c>
      <c r="I13" s="118"/>
      <c r="J13" s="11"/>
      <c r="K13" s="37">
        <f t="shared" ref="K13:K59" si="1">A13</f>
        <v>0</v>
      </c>
      <c r="M13" s="24">
        <f t="shared" ref="M13:M18" si="2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34.5" customHeight="1" x14ac:dyDescent="0.25">
      <c r="A14" s="103" t="s">
        <v>354</v>
      </c>
      <c r="B14" s="104" t="s">
        <v>319</v>
      </c>
      <c r="C14" s="105" t="s">
        <v>355</v>
      </c>
      <c r="D14" s="106">
        <v>15.79</v>
      </c>
      <c r="E14" s="106">
        <v>30.45</v>
      </c>
      <c r="F14" s="106">
        <v>2.72</v>
      </c>
      <c r="G14" s="106">
        <v>350</v>
      </c>
      <c r="H14" s="107">
        <v>11.344000000000001</v>
      </c>
      <c r="I14" s="150">
        <v>22</v>
      </c>
      <c r="J14" s="11"/>
      <c r="K14" s="37" t="str">
        <f t="shared" si="1"/>
        <v xml:space="preserve">Омлет натуральный </v>
      </c>
      <c r="M14" s="24">
        <f t="shared" si="2"/>
        <v>15.79</v>
      </c>
      <c r="N14" s="24">
        <f t="shared" si="0"/>
        <v>30.45</v>
      </c>
      <c r="O14" s="24">
        <f t="shared" si="0"/>
        <v>2.72</v>
      </c>
      <c r="P14" s="24">
        <f t="shared" si="0"/>
        <v>350</v>
      </c>
      <c r="IA14" s="12"/>
      <c r="IB14" s="6">
        <f>[1]основа!AM10</f>
        <v>42551</v>
      </c>
    </row>
    <row r="15" spans="1:236" ht="18" customHeight="1" x14ac:dyDescent="0.25">
      <c r="A15" s="103" t="s">
        <v>186</v>
      </c>
      <c r="B15" s="104" t="s">
        <v>197</v>
      </c>
      <c r="C15" s="105" t="s">
        <v>205</v>
      </c>
      <c r="D15" s="106">
        <v>3.6</v>
      </c>
      <c r="E15" s="106">
        <v>3.3</v>
      </c>
      <c r="F15" s="106">
        <v>13.7</v>
      </c>
      <c r="G15" s="106">
        <v>98</v>
      </c>
      <c r="H15" s="107">
        <v>6.3369999999999997</v>
      </c>
      <c r="I15" s="150">
        <v>9</v>
      </c>
      <c r="J15" s="11"/>
      <c r="K15" s="37" t="str">
        <f t="shared" si="1"/>
        <v>Какао с молоком</v>
      </c>
      <c r="M15" s="24">
        <f t="shared" si="2"/>
        <v>3.6</v>
      </c>
      <c r="N15" s="24">
        <f t="shared" si="0"/>
        <v>3.3</v>
      </c>
      <c r="O15" s="24">
        <f t="shared" si="0"/>
        <v>13.7</v>
      </c>
      <c r="P15" s="24">
        <f t="shared" si="0"/>
        <v>98</v>
      </c>
      <c r="IA15" s="12"/>
      <c r="IB15" s="6">
        <f>[1]основа!AM11</f>
        <v>42551</v>
      </c>
    </row>
    <row r="16" spans="1:236" ht="15.75" customHeight="1" x14ac:dyDescent="0.25">
      <c r="A16" s="103" t="s">
        <v>360</v>
      </c>
      <c r="B16" s="149" t="s">
        <v>350</v>
      </c>
      <c r="C16" s="105">
        <v>0</v>
      </c>
      <c r="D16" s="106">
        <v>3.5</v>
      </c>
      <c r="E16" s="106">
        <v>1.5</v>
      </c>
      <c r="F16" s="106">
        <v>24.9</v>
      </c>
      <c r="G16" s="106">
        <v>131</v>
      </c>
      <c r="H16" s="107">
        <v>1.8480000000000001</v>
      </c>
      <c r="I16" s="150">
        <v>1.5</v>
      </c>
      <c r="J16" s="11"/>
      <c r="K16" s="37" t="str">
        <f t="shared" si="1"/>
        <v xml:space="preserve">Хлеб пшеничный </v>
      </c>
      <c r="M16" s="24">
        <f t="shared" si="2"/>
        <v>3.5</v>
      </c>
      <c r="N16" s="24">
        <f t="shared" si="0"/>
        <v>1.5</v>
      </c>
      <c r="O16" s="24">
        <f t="shared" si="0"/>
        <v>24.9</v>
      </c>
      <c r="P16" s="24">
        <f t="shared" si="0"/>
        <v>131</v>
      </c>
      <c r="IA16" s="12"/>
      <c r="IB16" s="6">
        <f>[1]основа!AM12</f>
        <v>42551</v>
      </c>
    </row>
    <row r="17" spans="1:236" ht="14.25" customHeight="1" x14ac:dyDescent="0.25">
      <c r="A17" s="103">
        <v>0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153">
        <f t="shared" ref="I17:I18" si="3">H17</f>
        <v>0</v>
      </c>
      <c r="J17" s="11"/>
      <c r="K17" s="37">
        <f t="shared" si="1"/>
        <v>0</v>
      </c>
      <c r="M17" s="24">
        <f t="shared" si="2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R17" s="39"/>
      <c r="IA17" s="12"/>
      <c r="IB17" s="6">
        <f>[1]основа!AM13</f>
        <v>42551</v>
      </c>
    </row>
    <row r="18" spans="1:236" ht="15" hidden="1" customHeight="1" x14ac:dyDescent="0.25">
      <c r="A18" s="103">
        <v>0</v>
      </c>
      <c r="B18" s="104">
        <v>0</v>
      </c>
      <c r="C18" s="105">
        <v>0</v>
      </c>
      <c r="D18" s="106">
        <v>0</v>
      </c>
      <c r="E18" s="106">
        <v>0</v>
      </c>
      <c r="F18" s="106">
        <v>0</v>
      </c>
      <c r="G18" s="106">
        <v>0</v>
      </c>
      <c r="H18" s="107">
        <v>0</v>
      </c>
      <c r="I18" s="25">
        <f t="shared" si="3"/>
        <v>0</v>
      </c>
      <c r="J18" s="11"/>
      <c r="K18" s="37">
        <f t="shared" si="1"/>
        <v>0</v>
      </c>
      <c r="M18" s="24">
        <f t="shared" si="2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23.25" customHeight="1" x14ac:dyDescent="0.2">
      <c r="A19" s="108" t="s">
        <v>11</v>
      </c>
      <c r="B19" s="109"/>
      <c r="C19" s="110"/>
      <c r="D19" s="111">
        <f>SUBTOTAL(9,D12:D18)</f>
        <v>22.89</v>
      </c>
      <c r="E19" s="111">
        <f t="shared" ref="E19:G19" si="4">SUBTOTAL(9,E12:E18)</f>
        <v>35.25</v>
      </c>
      <c r="F19" s="111">
        <f t="shared" si="4"/>
        <v>41.319999999999993</v>
      </c>
      <c r="G19" s="111">
        <f t="shared" si="4"/>
        <v>579</v>
      </c>
      <c r="H19" s="112">
        <v>19.529000000000003</v>
      </c>
      <c r="I19" s="151">
        <f>I18+I17+I16+I15+I14+I13+I12</f>
        <v>32.5</v>
      </c>
      <c r="J19" s="11"/>
      <c r="K19" s="38">
        <f>х!E12</f>
        <v>1</v>
      </c>
      <c r="M19" s="28">
        <f>SUM(M12:M18)</f>
        <v>22.89</v>
      </c>
      <c r="N19" s="28">
        <f t="shared" ref="N19:P19" si="5">SUM(N12:N18)</f>
        <v>35.25</v>
      </c>
      <c r="O19" s="28">
        <f t="shared" si="5"/>
        <v>41.319999999999993</v>
      </c>
      <c r="P19" s="28">
        <f t="shared" si="5"/>
        <v>579</v>
      </c>
      <c r="IA19" s="12"/>
      <c r="IB19" s="6">
        <f>[1]основа!AM15</f>
        <v>42551</v>
      </c>
    </row>
    <row r="20" spans="1:236" ht="15" customHeight="1" x14ac:dyDescent="0.2">
      <c r="A20" s="108"/>
      <c r="B20" s="109"/>
      <c r="C20" s="110"/>
      <c r="D20" s="111"/>
      <c r="E20" s="111"/>
      <c r="F20" s="111"/>
      <c r="G20" s="111"/>
      <c r="H20" s="112"/>
      <c r="I20" s="151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08" t="s">
        <v>12</v>
      </c>
      <c r="B21" s="109"/>
      <c r="C21" s="110"/>
      <c r="D21" s="111"/>
      <c r="E21" s="111"/>
      <c r="F21" s="111"/>
      <c r="G21" s="111"/>
      <c r="H21" s="112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>H22</f>
        <v>0</v>
      </c>
      <c r="J22" s="11"/>
      <c r="K22" s="37">
        <f t="shared" si="1"/>
        <v>0</v>
      </c>
      <c r="M22" s="24">
        <f>D22</f>
        <v>0</v>
      </c>
      <c r="N22" s="24">
        <f t="shared" ref="N22:P24" si="6">E22</f>
        <v>0</v>
      </c>
      <c r="O22" s="24">
        <f t="shared" si="6"/>
        <v>0</v>
      </c>
      <c r="P22" s="24">
        <f t="shared" si="6"/>
        <v>0</v>
      </c>
      <c r="IA22" s="12"/>
      <c r="IB22" s="6">
        <f>[1]основа!AM18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ref="I23:I24" si="7">H23</f>
        <v>0</v>
      </c>
      <c r="J23" s="11"/>
      <c r="K23" s="37">
        <f t="shared" si="1"/>
        <v>0</v>
      </c>
      <c r="M23" s="24">
        <f t="shared" ref="M23:M24" si="8">D23</f>
        <v>0</v>
      </c>
      <c r="N23" s="24">
        <f t="shared" si="6"/>
        <v>0</v>
      </c>
      <c r="O23" s="24">
        <f t="shared" si="6"/>
        <v>0</v>
      </c>
      <c r="P23" s="24">
        <f t="shared" si="6"/>
        <v>0</v>
      </c>
      <c r="IA23" s="12"/>
      <c r="IB23" s="6">
        <f>[1]основа!AM19</f>
        <v>42551</v>
      </c>
    </row>
    <row r="24" spans="1:236" ht="15" hidden="1" customHeight="1" x14ac:dyDescent="0.25">
      <c r="A24" s="103">
        <v>0</v>
      </c>
      <c r="B24" s="104">
        <v>0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  <c r="H24" s="107">
        <v>0</v>
      </c>
      <c r="I24" s="25">
        <f t="shared" si="7"/>
        <v>0</v>
      </c>
      <c r="J24" s="11"/>
      <c r="K24" s="37">
        <f t="shared" si="1"/>
        <v>0</v>
      </c>
      <c r="M24" s="24">
        <f t="shared" si="8"/>
        <v>0</v>
      </c>
      <c r="N24" s="24">
        <f t="shared" si="6"/>
        <v>0</v>
      </c>
      <c r="O24" s="24">
        <f t="shared" si="6"/>
        <v>0</v>
      </c>
      <c r="P24" s="24">
        <f t="shared" si="6"/>
        <v>0</v>
      </c>
      <c r="IA24" s="12"/>
      <c r="IB24" s="6">
        <f>[1]основа!AM20</f>
        <v>42551</v>
      </c>
    </row>
    <row r="25" spans="1:236" ht="15" hidden="1" customHeight="1" x14ac:dyDescent="0.2">
      <c r="A25" s="108" t="s">
        <v>13</v>
      </c>
      <c r="B25" s="109"/>
      <c r="C25" s="110"/>
      <c r="D25" s="111">
        <v>0</v>
      </c>
      <c r="E25" s="111">
        <v>0</v>
      </c>
      <c r="F25" s="111">
        <v>0</v>
      </c>
      <c r="G25" s="111">
        <v>0</v>
      </c>
      <c r="H25" s="112"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9">SUM(N22:N24)</f>
        <v>0</v>
      </c>
      <c r="O25" s="28">
        <f t="shared" si="9"/>
        <v>0</v>
      </c>
      <c r="P25" s="28">
        <f t="shared" si="9"/>
        <v>0</v>
      </c>
      <c r="IA25" s="12"/>
      <c r="IB25" s="6">
        <f>[1]основа!AM21</f>
        <v>42551</v>
      </c>
    </row>
    <row r="26" spans="1:236" ht="15" hidden="1" customHeight="1" x14ac:dyDescent="0.2">
      <c r="A26" s="108"/>
      <c r="B26" s="109"/>
      <c r="C26" s="110"/>
      <c r="D26" s="111"/>
      <c r="E26" s="111"/>
      <c r="F26" s="111"/>
      <c r="G26" s="111"/>
      <c r="H26" s="112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08" t="s">
        <v>14</v>
      </c>
      <c r="B27" s="109"/>
      <c r="C27" s="110"/>
      <c r="D27" s="113"/>
      <c r="E27" s="113"/>
      <c r="F27" s="113"/>
      <c r="G27" s="113"/>
      <c r="H27" s="114"/>
      <c r="I27" s="152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hidden="1" customHeight="1" x14ac:dyDescent="0.25">
      <c r="A28" s="103">
        <v>0</v>
      </c>
      <c r="B28" s="104">
        <v>0</v>
      </c>
      <c r="C28" s="105">
        <v>0</v>
      </c>
      <c r="D28" s="106">
        <v>0</v>
      </c>
      <c r="E28" s="106">
        <v>0</v>
      </c>
      <c r="F28" s="106">
        <v>0</v>
      </c>
      <c r="G28" s="106">
        <v>0</v>
      </c>
      <c r="H28" s="107">
        <v>0</v>
      </c>
      <c r="I28" s="25">
        <f>H28</f>
        <v>0</v>
      </c>
      <c r="J28" s="11"/>
      <c r="K28" s="37">
        <f t="shared" si="1"/>
        <v>0</v>
      </c>
      <c r="M28" s="24">
        <f t="shared" ref="M28:P35" si="10">D28</f>
        <v>0</v>
      </c>
      <c r="N28" s="24">
        <f t="shared" si="10"/>
        <v>0</v>
      </c>
      <c r="O28" s="24">
        <f t="shared" si="10"/>
        <v>0</v>
      </c>
      <c r="P28" s="24">
        <f t="shared" si="10"/>
        <v>0</v>
      </c>
      <c r="IA28" s="12"/>
      <c r="IB28" s="6">
        <f>[1]основа!AM24</f>
        <v>42551</v>
      </c>
    </row>
    <row r="29" spans="1:236" ht="15" hidden="1" customHeight="1" x14ac:dyDescent="0.25">
      <c r="A29" s="103">
        <v>0</v>
      </c>
      <c r="B29" s="104">
        <v>0</v>
      </c>
      <c r="C29" s="105">
        <v>0</v>
      </c>
      <c r="D29" s="106">
        <v>0</v>
      </c>
      <c r="E29" s="106">
        <v>0</v>
      </c>
      <c r="F29" s="106">
        <v>0</v>
      </c>
      <c r="G29" s="106">
        <v>0</v>
      </c>
      <c r="H29" s="107">
        <v>0</v>
      </c>
      <c r="I29" s="25">
        <f t="shared" ref="I29:I35" si="11">H29</f>
        <v>0</v>
      </c>
      <c r="J29" s="11"/>
      <c r="K29" s="37">
        <f t="shared" si="1"/>
        <v>0</v>
      </c>
      <c r="M29" s="24">
        <f t="shared" si="10"/>
        <v>0</v>
      </c>
      <c r="N29" s="24">
        <f t="shared" si="10"/>
        <v>0</v>
      </c>
      <c r="O29" s="24">
        <f t="shared" si="10"/>
        <v>0</v>
      </c>
      <c r="P29" s="24">
        <f t="shared" si="10"/>
        <v>0</v>
      </c>
      <c r="IA29" s="12"/>
      <c r="IB29" s="6">
        <f>[1]основа!AM25</f>
        <v>42551</v>
      </c>
    </row>
    <row r="30" spans="1:236" ht="15" customHeight="1" x14ac:dyDescent="0.25">
      <c r="A30" s="103" t="s">
        <v>382</v>
      </c>
      <c r="B30" s="104" t="s">
        <v>265</v>
      </c>
      <c r="C30" s="105" t="s">
        <v>383</v>
      </c>
      <c r="D30" s="106">
        <v>4.45</v>
      </c>
      <c r="E30" s="106">
        <v>2.4500000000000002</v>
      </c>
      <c r="F30" s="106">
        <v>5.4</v>
      </c>
      <c r="G30" s="106">
        <v>62.5</v>
      </c>
      <c r="H30" s="107">
        <v>20.572526241134753</v>
      </c>
      <c r="I30" s="150">
        <v>38</v>
      </c>
      <c r="J30" s="11"/>
      <c r="K30" s="37" t="str">
        <f t="shared" si="1"/>
        <v>Гуляш из филе птицы</v>
      </c>
      <c r="M30" s="24">
        <f t="shared" si="10"/>
        <v>4.45</v>
      </c>
      <c r="N30" s="24">
        <f t="shared" si="10"/>
        <v>2.4500000000000002</v>
      </c>
      <c r="O30" s="24">
        <f t="shared" si="10"/>
        <v>5.4</v>
      </c>
      <c r="P30" s="24">
        <f t="shared" si="10"/>
        <v>62.5</v>
      </c>
      <c r="IA30" s="12"/>
      <c r="IB30" s="6">
        <f>[1]основа!AM26</f>
        <v>42551</v>
      </c>
    </row>
    <row r="31" spans="1:236" ht="14.25" customHeight="1" x14ac:dyDescent="0.25">
      <c r="A31" s="103" t="s">
        <v>187</v>
      </c>
      <c r="B31" s="104">
        <v>200</v>
      </c>
      <c r="C31" s="105" t="s">
        <v>363</v>
      </c>
      <c r="D31" s="106">
        <v>8.1</v>
      </c>
      <c r="E31" s="106">
        <v>7.2</v>
      </c>
      <c r="F31" s="106">
        <v>48.2</v>
      </c>
      <c r="G31" s="106">
        <v>295</v>
      </c>
      <c r="H31" s="107">
        <v>0</v>
      </c>
      <c r="I31" s="153">
        <v>14</v>
      </c>
      <c r="J31" s="11"/>
      <c r="K31" s="37" t="str">
        <f t="shared" si="1"/>
        <v>Макаронные изделия отварные</v>
      </c>
      <c r="M31" s="24">
        <f t="shared" si="10"/>
        <v>8.1</v>
      </c>
      <c r="N31" s="24">
        <f t="shared" si="10"/>
        <v>7.2</v>
      </c>
      <c r="O31" s="24">
        <f t="shared" si="10"/>
        <v>48.2</v>
      </c>
      <c r="P31" s="24">
        <f t="shared" si="10"/>
        <v>295</v>
      </c>
      <c r="IA31" s="12"/>
      <c r="IB31" s="6">
        <f>[1]основа!AM27</f>
        <v>42551</v>
      </c>
    </row>
    <row r="32" spans="1:236" ht="15" customHeight="1" x14ac:dyDescent="0.25">
      <c r="A32" s="103" t="s">
        <v>348</v>
      </c>
      <c r="B32" s="104">
        <v>200</v>
      </c>
      <c r="C32" s="105" t="s">
        <v>258</v>
      </c>
      <c r="D32" s="106">
        <v>0.1</v>
      </c>
      <c r="E32" s="106">
        <v>0</v>
      </c>
      <c r="F32" s="106">
        <v>9.1</v>
      </c>
      <c r="G32" s="106">
        <v>35</v>
      </c>
      <c r="H32" s="107">
        <v>0.91200000000000003</v>
      </c>
      <c r="I32" s="150">
        <v>3.5</v>
      </c>
      <c r="J32" s="11"/>
      <c r="K32" s="37" t="str">
        <f t="shared" si="1"/>
        <v xml:space="preserve">Чай с сахаром </v>
      </c>
      <c r="M32" s="24">
        <f t="shared" si="10"/>
        <v>0.1</v>
      </c>
      <c r="N32" s="24">
        <f t="shared" si="10"/>
        <v>0</v>
      </c>
      <c r="O32" s="24">
        <f t="shared" si="10"/>
        <v>9.1</v>
      </c>
      <c r="P32" s="24">
        <f t="shared" si="10"/>
        <v>35</v>
      </c>
      <c r="R32" s="3" t="s">
        <v>267</v>
      </c>
      <c r="IA32" s="12"/>
      <c r="IB32" s="6">
        <f>[1]основа!AM28</f>
        <v>42551</v>
      </c>
    </row>
    <row r="33" spans="1:236" ht="15" customHeight="1" x14ac:dyDescent="0.25">
      <c r="A33" s="103" t="s">
        <v>74</v>
      </c>
      <c r="B33" s="104">
        <v>50</v>
      </c>
      <c r="C33" s="105">
        <v>0</v>
      </c>
      <c r="D33" s="106">
        <v>3.5</v>
      </c>
      <c r="E33" s="106">
        <v>1.5</v>
      </c>
      <c r="F33" s="106">
        <v>24.9</v>
      </c>
      <c r="G33" s="106">
        <v>131</v>
      </c>
      <c r="H33" s="107">
        <v>2.86</v>
      </c>
      <c r="I33" s="150">
        <v>3</v>
      </c>
      <c r="J33" s="11"/>
      <c r="K33" s="37" t="str">
        <f t="shared" si="1"/>
        <v>Хлеб пшеничный</v>
      </c>
      <c r="M33" s="24">
        <f t="shared" si="10"/>
        <v>3.5</v>
      </c>
      <c r="N33" s="24">
        <f t="shared" si="10"/>
        <v>1.5</v>
      </c>
      <c r="O33" s="24">
        <f t="shared" si="10"/>
        <v>24.9</v>
      </c>
      <c r="P33" s="24">
        <f t="shared" si="10"/>
        <v>131</v>
      </c>
      <c r="IA33" s="12"/>
      <c r="IB33" s="6">
        <f>[1]основа!AM29</f>
        <v>42551</v>
      </c>
    </row>
    <row r="34" spans="1:236" ht="15" hidden="1" customHeight="1" x14ac:dyDescent="0.25">
      <c r="A34" s="103">
        <v>0</v>
      </c>
      <c r="B34" s="104">
        <v>0</v>
      </c>
      <c r="C34" s="105">
        <v>0</v>
      </c>
      <c r="D34" s="106">
        <v>0</v>
      </c>
      <c r="E34" s="106">
        <v>0</v>
      </c>
      <c r="F34" s="106">
        <v>0</v>
      </c>
      <c r="G34" s="106">
        <v>0</v>
      </c>
      <c r="H34" s="107">
        <v>0</v>
      </c>
      <c r="I34" s="25">
        <f t="shared" si="11"/>
        <v>0</v>
      </c>
      <c r="J34" s="11"/>
      <c r="K34" s="37">
        <f t="shared" si="1"/>
        <v>0</v>
      </c>
      <c r="M34" s="24">
        <f t="shared" si="10"/>
        <v>0</v>
      </c>
      <c r="N34" s="24">
        <f t="shared" si="10"/>
        <v>0</v>
      </c>
      <c r="O34" s="24">
        <f t="shared" si="10"/>
        <v>0</v>
      </c>
      <c r="P34" s="24">
        <f t="shared" si="10"/>
        <v>0</v>
      </c>
      <c r="IA34" s="12"/>
      <c r="IB34" s="6">
        <f>[1]основа!AM30</f>
        <v>42551</v>
      </c>
    </row>
    <row r="35" spans="1:236" ht="15" hidden="1" customHeight="1" x14ac:dyDescent="0.25">
      <c r="A35" s="103">
        <v>0</v>
      </c>
      <c r="B35" s="104">
        <v>0</v>
      </c>
      <c r="C35" s="105">
        <v>0</v>
      </c>
      <c r="D35" s="106">
        <v>0</v>
      </c>
      <c r="E35" s="106">
        <v>0</v>
      </c>
      <c r="F35" s="106">
        <v>0</v>
      </c>
      <c r="G35" s="106">
        <v>0</v>
      </c>
      <c r="H35" s="107">
        <v>0</v>
      </c>
      <c r="I35" s="25">
        <f t="shared" si="11"/>
        <v>0</v>
      </c>
      <c r="J35" s="11"/>
      <c r="K35" s="37">
        <f t="shared" si="1"/>
        <v>0</v>
      </c>
      <c r="M35" s="24">
        <f t="shared" si="10"/>
        <v>0</v>
      </c>
      <c r="N35" s="24">
        <f t="shared" si="10"/>
        <v>0</v>
      </c>
      <c r="O35" s="24">
        <f t="shared" si="10"/>
        <v>0</v>
      </c>
      <c r="P35" s="24">
        <f t="shared" si="10"/>
        <v>0</v>
      </c>
      <c r="IA35" s="12"/>
      <c r="IB35" s="6">
        <f>[1]основа!AM31</f>
        <v>42551</v>
      </c>
    </row>
    <row r="36" spans="1:236" ht="15" customHeight="1" x14ac:dyDescent="0.2">
      <c r="A36" s="108" t="s">
        <v>15</v>
      </c>
      <c r="B36" s="109"/>
      <c r="C36" s="110"/>
      <c r="D36" s="111">
        <f>SUBTOTAL(9,D28:D35)</f>
        <v>16.149999999999999</v>
      </c>
      <c r="E36" s="111">
        <f t="shared" ref="E36:G36" si="12">SUBTOTAL(9,E28:E35)</f>
        <v>11.15</v>
      </c>
      <c r="F36" s="111">
        <f t="shared" si="12"/>
        <v>87.6</v>
      </c>
      <c r="G36" s="111">
        <f t="shared" si="12"/>
        <v>523.5</v>
      </c>
      <c r="H36" s="112">
        <v>28.383329787234047</v>
      </c>
      <c r="I36" s="151">
        <f>I28+I29+I30+I31+I32+I33+I34+I35</f>
        <v>58.5</v>
      </c>
      <c r="J36" s="11"/>
      <c r="K36" s="38">
        <f>х!E29</f>
        <v>1</v>
      </c>
      <c r="M36" s="28">
        <f>SUM(M28:M35)</f>
        <v>16.149999999999999</v>
      </c>
      <c r="N36" s="28">
        <f t="shared" ref="N36:P36" si="13">SUM(N28:N35)</f>
        <v>11.15</v>
      </c>
      <c r="O36" s="28">
        <f t="shared" si="13"/>
        <v>87.6</v>
      </c>
      <c r="P36" s="28">
        <f t="shared" si="13"/>
        <v>523.5</v>
      </c>
      <c r="IA36" s="12"/>
      <c r="IB36" s="6">
        <f>[1]основа!AM32</f>
        <v>42551</v>
      </c>
    </row>
    <row r="37" spans="1:236" ht="15" customHeight="1" x14ac:dyDescent="0.2">
      <c r="A37" s="108"/>
      <c r="B37" s="109"/>
      <c r="C37" s="110"/>
      <c r="D37" s="111"/>
      <c r="E37" s="111"/>
      <c r="F37" s="111"/>
      <c r="G37" s="111"/>
      <c r="H37" s="112"/>
      <c r="I37" s="151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hidden="1" customHeight="1" x14ac:dyDescent="0.2">
      <c r="A38" s="108" t="s">
        <v>16</v>
      </c>
      <c r="B38" s="109"/>
      <c r="C38" s="110"/>
      <c r="D38" s="113"/>
      <c r="E38" s="113"/>
      <c r="F38" s="113"/>
      <c r="G38" s="113"/>
      <c r="H38" s="114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>H39</f>
        <v>0</v>
      </c>
      <c r="J39" s="11"/>
      <c r="K39" s="37">
        <f t="shared" si="1"/>
        <v>0</v>
      </c>
      <c r="M39" s="24">
        <f>D39</f>
        <v>0</v>
      </c>
      <c r="N39" s="24">
        <f t="shared" ref="N39:P43" si="14">E39</f>
        <v>0</v>
      </c>
      <c r="O39" s="24">
        <f t="shared" si="14"/>
        <v>0</v>
      </c>
      <c r="P39" s="24">
        <f t="shared" si="14"/>
        <v>0</v>
      </c>
      <c r="IA39" s="12"/>
      <c r="IB39" s="6">
        <f>[1]основа!AM35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ref="I40:I43" si="15">H40</f>
        <v>0</v>
      </c>
      <c r="J40" s="11"/>
      <c r="K40" s="37">
        <f t="shared" si="1"/>
        <v>0</v>
      </c>
      <c r="M40" s="24">
        <f t="shared" ref="M40:M43" si="16">D40</f>
        <v>0</v>
      </c>
      <c r="N40" s="24">
        <f t="shared" si="14"/>
        <v>0</v>
      </c>
      <c r="O40" s="24">
        <f t="shared" si="14"/>
        <v>0</v>
      </c>
      <c r="P40" s="24">
        <f t="shared" si="14"/>
        <v>0</v>
      </c>
      <c r="IA40" s="12"/>
      <c r="IB40" s="6">
        <f>[1]основа!AM36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5"/>
        <v>0</v>
      </c>
      <c r="J41" s="11"/>
      <c r="K41" s="37">
        <f t="shared" si="1"/>
        <v>0</v>
      </c>
      <c r="M41" s="24">
        <f t="shared" si="16"/>
        <v>0</v>
      </c>
      <c r="N41" s="24">
        <f t="shared" si="14"/>
        <v>0</v>
      </c>
      <c r="O41" s="24">
        <f t="shared" si="14"/>
        <v>0</v>
      </c>
      <c r="P41" s="24">
        <f t="shared" si="14"/>
        <v>0</v>
      </c>
      <c r="IA41" s="12"/>
      <c r="IB41" s="6">
        <f>[1]основа!AM37</f>
        <v>42551</v>
      </c>
    </row>
    <row r="42" spans="1:236" ht="15" hidden="1" customHeight="1" x14ac:dyDescent="0.25">
      <c r="A42" s="103">
        <v>0</v>
      </c>
      <c r="B42" s="104">
        <v>0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07">
        <v>0</v>
      </c>
      <c r="I42" s="25">
        <f t="shared" si="15"/>
        <v>0</v>
      </c>
      <c r="J42" s="11"/>
      <c r="K42" s="37">
        <f t="shared" si="1"/>
        <v>0</v>
      </c>
      <c r="M42" s="24">
        <f t="shared" si="16"/>
        <v>0</v>
      </c>
      <c r="N42" s="24">
        <f t="shared" si="14"/>
        <v>0</v>
      </c>
      <c r="O42" s="24">
        <f t="shared" si="14"/>
        <v>0</v>
      </c>
      <c r="P42" s="24">
        <f t="shared" si="14"/>
        <v>0</v>
      </c>
      <c r="IA42" s="12"/>
      <c r="IB42" s="6">
        <f>[1]основа!AM38</f>
        <v>42551</v>
      </c>
    </row>
    <row r="43" spans="1:236" ht="15" hidden="1" customHeight="1" x14ac:dyDescent="0.25">
      <c r="A43" s="103">
        <v>0</v>
      </c>
      <c r="B43" s="104">
        <v>0</v>
      </c>
      <c r="C43" s="105">
        <v>0</v>
      </c>
      <c r="D43" s="106">
        <v>0</v>
      </c>
      <c r="E43" s="106">
        <v>0</v>
      </c>
      <c r="F43" s="106">
        <v>0</v>
      </c>
      <c r="G43" s="106">
        <v>0</v>
      </c>
      <c r="H43" s="107">
        <v>0</v>
      </c>
      <c r="I43" s="25">
        <f t="shared" si="15"/>
        <v>0</v>
      </c>
      <c r="J43" s="11"/>
      <c r="K43" s="37">
        <f t="shared" si="1"/>
        <v>0</v>
      </c>
      <c r="M43" s="24">
        <f t="shared" si="16"/>
        <v>0</v>
      </c>
      <c r="N43" s="24">
        <f t="shared" si="14"/>
        <v>0</v>
      </c>
      <c r="O43" s="24">
        <f t="shared" si="14"/>
        <v>0</v>
      </c>
      <c r="P43" s="24">
        <f t="shared" si="14"/>
        <v>0</v>
      </c>
      <c r="IA43" s="12"/>
      <c r="IB43" s="6">
        <f>[1]основа!AM39</f>
        <v>42551</v>
      </c>
    </row>
    <row r="44" spans="1:236" ht="15" hidden="1" customHeight="1" x14ac:dyDescent="0.2">
      <c r="A44" s="108" t="s">
        <v>17</v>
      </c>
      <c r="B44" s="109"/>
      <c r="C44" s="110"/>
      <c r="D44" s="111">
        <v>0</v>
      </c>
      <c r="E44" s="111">
        <v>0</v>
      </c>
      <c r="F44" s="111">
        <v>0</v>
      </c>
      <c r="G44" s="111">
        <v>0</v>
      </c>
      <c r="H44" s="112"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7">SUM(N39:N43)</f>
        <v>0</v>
      </c>
      <c r="O44" s="28">
        <f t="shared" si="17"/>
        <v>0</v>
      </c>
      <c r="P44" s="28">
        <f t="shared" si="17"/>
        <v>0</v>
      </c>
      <c r="IA44" s="12"/>
      <c r="IB44" s="6">
        <f>[1]основа!AM40</f>
        <v>42551</v>
      </c>
    </row>
    <row r="45" spans="1:236" ht="15" hidden="1" customHeight="1" x14ac:dyDescent="0.2">
      <c r="A45" s="108"/>
      <c r="B45" s="109"/>
      <c r="C45" s="110"/>
      <c r="D45" s="111"/>
      <c r="E45" s="111"/>
      <c r="F45" s="111"/>
      <c r="G45" s="111"/>
      <c r="H45" s="112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hidden="1" customHeight="1" x14ac:dyDescent="0.2">
      <c r="A46" s="108" t="s">
        <v>18</v>
      </c>
      <c r="B46" s="109"/>
      <c r="C46" s="110"/>
      <c r="D46" s="113"/>
      <c r="E46" s="113"/>
      <c r="F46" s="113"/>
      <c r="G46" s="113"/>
      <c r="H46" s="114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>H47</f>
        <v>0</v>
      </c>
      <c r="J47" s="11"/>
      <c r="K47" s="37">
        <f t="shared" si="1"/>
        <v>0</v>
      </c>
      <c r="M47" s="24">
        <f>D47</f>
        <v>0</v>
      </c>
      <c r="N47" s="24">
        <f t="shared" ref="N47:P53" si="18">E47</f>
        <v>0</v>
      </c>
      <c r="O47" s="24">
        <f t="shared" si="18"/>
        <v>0</v>
      </c>
      <c r="P47" s="24">
        <f t="shared" si="18"/>
        <v>0</v>
      </c>
      <c r="IA47" s="12"/>
      <c r="IB47" s="6">
        <f>[1]основа!AM43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ref="I48:I53" si="19">H48</f>
        <v>0</v>
      </c>
      <c r="J48" s="11"/>
      <c r="K48" s="37">
        <f t="shared" si="1"/>
        <v>0</v>
      </c>
      <c r="M48" s="24">
        <f t="shared" ref="M48:M53" si="20">D48</f>
        <v>0</v>
      </c>
      <c r="N48" s="24">
        <f t="shared" si="18"/>
        <v>0</v>
      </c>
      <c r="O48" s="24">
        <f t="shared" si="18"/>
        <v>0</v>
      </c>
      <c r="P48" s="24">
        <f t="shared" si="18"/>
        <v>0</v>
      </c>
      <c r="IA48" s="12"/>
      <c r="IB48" s="6">
        <f>[1]основа!AM44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19"/>
        <v>0</v>
      </c>
      <c r="J49" s="11"/>
      <c r="K49" s="37">
        <f t="shared" si="1"/>
        <v>0</v>
      </c>
      <c r="M49" s="24">
        <f t="shared" si="20"/>
        <v>0</v>
      </c>
      <c r="N49" s="24">
        <f t="shared" si="18"/>
        <v>0</v>
      </c>
      <c r="O49" s="24">
        <f t="shared" si="18"/>
        <v>0</v>
      </c>
      <c r="P49" s="24">
        <f t="shared" si="18"/>
        <v>0</v>
      </c>
      <c r="IA49" s="12"/>
      <c r="IB49" s="6">
        <f>[1]основа!AM45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19"/>
        <v>0</v>
      </c>
      <c r="J50" s="11"/>
      <c r="K50" s="37">
        <f t="shared" si="1"/>
        <v>0</v>
      </c>
      <c r="M50" s="24">
        <f t="shared" si="20"/>
        <v>0</v>
      </c>
      <c r="N50" s="24">
        <f t="shared" si="18"/>
        <v>0</v>
      </c>
      <c r="O50" s="24">
        <f t="shared" si="18"/>
        <v>0</v>
      </c>
      <c r="P50" s="24">
        <f t="shared" si="18"/>
        <v>0</v>
      </c>
      <c r="IA50" s="12"/>
      <c r="IB50" s="6">
        <f>[1]основа!AM46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19"/>
        <v>0</v>
      </c>
      <c r="J51" s="11"/>
      <c r="K51" s="37">
        <f t="shared" si="1"/>
        <v>0</v>
      </c>
      <c r="M51" s="24">
        <f t="shared" si="20"/>
        <v>0</v>
      </c>
      <c r="N51" s="24">
        <f t="shared" si="18"/>
        <v>0</v>
      </c>
      <c r="O51" s="24">
        <f t="shared" si="18"/>
        <v>0</v>
      </c>
      <c r="P51" s="24">
        <f t="shared" si="18"/>
        <v>0</v>
      </c>
      <c r="IA51" s="12"/>
      <c r="IB51" s="6">
        <f>[1]основа!AM47</f>
        <v>42551</v>
      </c>
    </row>
    <row r="52" spans="1:236" ht="15" hidden="1" customHeight="1" x14ac:dyDescent="0.25">
      <c r="A52" s="103">
        <v>0</v>
      </c>
      <c r="B52" s="104">
        <v>0</v>
      </c>
      <c r="C52" s="105">
        <v>0</v>
      </c>
      <c r="D52" s="106">
        <v>0</v>
      </c>
      <c r="E52" s="106">
        <v>0</v>
      </c>
      <c r="F52" s="106">
        <v>0</v>
      </c>
      <c r="G52" s="106">
        <v>0</v>
      </c>
      <c r="H52" s="107">
        <v>0</v>
      </c>
      <c r="I52" s="25">
        <f t="shared" si="19"/>
        <v>0</v>
      </c>
      <c r="J52" s="11"/>
      <c r="K52" s="37">
        <f t="shared" si="1"/>
        <v>0</v>
      </c>
      <c r="M52" s="24">
        <f t="shared" si="20"/>
        <v>0</v>
      </c>
      <c r="N52" s="24">
        <f t="shared" si="18"/>
        <v>0</v>
      </c>
      <c r="O52" s="24">
        <f t="shared" si="18"/>
        <v>0</v>
      </c>
      <c r="P52" s="24">
        <f t="shared" si="18"/>
        <v>0</v>
      </c>
      <c r="IA52" s="12"/>
      <c r="IB52" s="6">
        <f>[1]основа!AM48</f>
        <v>42551</v>
      </c>
    </row>
    <row r="53" spans="1:236" ht="15" hidden="1" customHeight="1" x14ac:dyDescent="0.25">
      <c r="A53" s="103">
        <v>0</v>
      </c>
      <c r="B53" s="104">
        <v>0</v>
      </c>
      <c r="C53" s="105">
        <v>0</v>
      </c>
      <c r="D53" s="106">
        <v>0</v>
      </c>
      <c r="E53" s="106">
        <v>0</v>
      </c>
      <c r="F53" s="106">
        <v>0</v>
      </c>
      <c r="G53" s="106">
        <v>0</v>
      </c>
      <c r="H53" s="107">
        <v>0</v>
      </c>
      <c r="I53" s="25">
        <f t="shared" si="19"/>
        <v>0</v>
      </c>
      <c r="J53" s="11"/>
      <c r="K53" s="37">
        <f t="shared" si="1"/>
        <v>0</v>
      </c>
      <c r="M53" s="24">
        <f t="shared" si="20"/>
        <v>0</v>
      </c>
      <c r="N53" s="24">
        <f t="shared" si="18"/>
        <v>0</v>
      </c>
      <c r="O53" s="24">
        <f t="shared" si="18"/>
        <v>0</v>
      </c>
      <c r="P53" s="24">
        <f t="shared" si="18"/>
        <v>0</v>
      </c>
      <c r="IA53" s="12"/>
      <c r="IB53" s="6">
        <f>[1]основа!AM49</f>
        <v>42551</v>
      </c>
    </row>
    <row r="54" spans="1:236" ht="15" hidden="1" customHeight="1" x14ac:dyDescent="0.2">
      <c r="A54" s="108" t="s">
        <v>19</v>
      </c>
      <c r="B54" s="109"/>
      <c r="C54" s="110"/>
      <c r="D54" s="111">
        <v>0</v>
      </c>
      <c r="E54" s="111">
        <v>0</v>
      </c>
      <c r="F54" s="111">
        <v>0</v>
      </c>
      <c r="G54" s="111">
        <v>0</v>
      </c>
      <c r="H54" s="112">
        <v>0</v>
      </c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1">SUM(N47:N53)</f>
        <v>0</v>
      </c>
      <c r="O54" s="28">
        <f t="shared" si="21"/>
        <v>0</v>
      </c>
      <c r="P54" s="28">
        <f t="shared" si="21"/>
        <v>0</v>
      </c>
      <c r="IA54" s="12"/>
      <c r="IB54" s="6">
        <f>[1]основа!AM50</f>
        <v>42551</v>
      </c>
    </row>
    <row r="55" spans="1:236" ht="15" hidden="1" customHeight="1" x14ac:dyDescent="0.2">
      <c r="A55" s="108"/>
      <c r="B55" s="109"/>
      <c r="C55" s="110"/>
      <c r="D55" s="113"/>
      <c r="E55" s="111"/>
      <c r="F55" s="113"/>
      <c r="G55" s="113"/>
      <c r="H55" s="114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hidden="1" customHeight="1" x14ac:dyDescent="0.2">
      <c r="A56" s="108" t="s">
        <v>20</v>
      </c>
      <c r="B56" s="109"/>
      <c r="C56" s="110"/>
      <c r="D56" s="113"/>
      <c r="E56" s="113"/>
      <c r="F56" s="113"/>
      <c r="G56" s="113"/>
      <c r="H56" s="114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>
        <v>0</v>
      </c>
      <c r="I57" s="25">
        <f>H57</f>
        <v>0</v>
      </c>
      <c r="J57" s="11"/>
      <c r="K57" s="37">
        <f t="shared" si="1"/>
        <v>0</v>
      </c>
      <c r="M57" s="24">
        <f>D57</f>
        <v>0</v>
      </c>
      <c r="N57" s="24">
        <f t="shared" ref="N57:P59" si="22">E57</f>
        <v>0</v>
      </c>
      <c r="O57" s="24">
        <f t="shared" si="22"/>
        <v>0</v>
      </c>
      <c r="P57" s="24">
        <f t="shared" si="22"/>
        <v>0</v>
      </c>
      <c r="IA57" s="12"/>
      <c r="IB57" s="6">
        <f>[1]основа!AM53</f>
        <v>42551</v>
      </c>
    </row>
    <row r="58" spans="1:236" ht="15" hidden="1" customHeight="1" x14ac:dyDescent="0.25">
      <c r="A58" s="103">
        <v>0</v>
      </c>
      <c r="B58" s="104">
        <v>0</v>
      </c>
      <c r="C58" s="105">
        <v>0</v>
      </c>
      <c r="D58" s="106">
        <v>0</v>
      </c>
      <c r="E58" s="106">
        <v>0</v>
      </c>
      <c r="F58" s="106">
        <v>0</v>
      </c>
      <c r="G58" s="106">
        <v>0</v>
      </c>
      <c r="H58" s="107">
        <v>0</v>
      </c>
      <c r="I58" s="25">
        <f t="shared" ref="I58:I59" si="23">H58</f>
        <v>0</v>
      </c>
      <c r="J58" s="11"/>
      <c r="K58" s="37">
        <f t="shared" si="1"/>
        <v>0</v>
      </c>
      <c r="M58" s="24">
        <f t="shared" ref="M58:M59" si="24">D58</f>
        <v>0</v>
      </c>
      <c r="N58" s="24">
        <f t="shared" si="22"/>
        <v>0</v>
      </c>
      <c r="O58" s="24">
        <f t="shared" si="22"/>
        <v>0</v>
      </c>
      <c r="P58" s="24">
        <f t="shared" si="22"/>
        <v>0</v>
      </c>
      <c r="IA58" s="12"/>
      <c r="IB58" s="6">
        <f>[1]основа!AM54</f>
        <v>42551</v>
      </c>
    </row>
    <row r="59" spans="1:236" ht="15" hidden="1" customHeight="1" x14ac:dyDescent="0.25">
      <c r="A59" s="103">
        <v>0</v>
      </c>
      <c r="B59" s="104">
        <v>0</v>
      </c>
      <c r="C59" s="105">
        <v>0</v>
      </c>
      <c r="D59" s="106">
        <v>0</v>
      </c>
      <c r="E59" s="106">
        <v>0</v>
      </c>
      <c r="F59" s="106">
        <v>0</v>
      </c>
      <c r="G59" s="106">
        <v>0</v>
      </c>
      <c r="H59" s="107"/>
      <c r="I59" s="25">
        <f t="shared" si="23"/>
        <v>0</v>
      </c>
      <c r="J59" s="11"/>
      <c r="K59" s="37">
        <f t="shared" si="1"/>
        <v>0</v>
      </c>
      <c r="M59" s="24">
        <f t="shared" si="24"/>
        <v>0</v>
      </c>
      <c r="N59" s="24">
        <f t="shared" si="22"/>
        <v>0</v>
      </c>
      <c r="O59" s="24">
        <f t="shared" si="22"/>
        <v>0</v>
      </c>
      <c r="P59" s="24">
        <f t="shared" si="22"/>
        <v>0</v>
      </c>
      <c r="IA59" s="12"/>
      <c r="IB59" s="6">
        <f>[1]основа!AM55</f>
        <v>42551</v>
      </c>
    </row>
    <row r="60" spans="1:236" ht="15" hidden="1" customHeight="1" x14ac:dyDescent="0.2">
      <c r="A60" s="108" t="s">
        <v>21</v>
      </c>
      <c r="B60" s="109"/>
      <c r="C60" s="110"/>
      <c r="D60" s="111">
        <v>0</v>
      </c>
      <c r="E60" s="111">
        <v>0</v>
      </c>
      <c r="F60" s="111">
        <v>0</v>
      </c>
      <c r="G60" s="111">
        <v>0</v>
      </c>
      <c r="H60" s="115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5">SUM(N57:N59)</f>
        <v>0</v>
      </c>
      <c r="O60" s="28">
        <f t="shared" si="25"/>
        <v>0</v>
      </c>
      <c r="P60" s="28">
        <f t="shared" si="25"/>
        <v>0</v>
      </c>
      <c r="IA60" s="12"/>
      <c r="IB60" s="6">
        <f>[1]основа!AM56</f>
        <v>42551</v>
      </c>
    </row>
    <row r="61" spans="1:236" ht="15" hidden="1" customHeight="1" x14ac:dyDescent="0.2">
      <c r="A61" s="108"/>
      <c r="B61" s="109"/>
      <c r="C61" s="110"/>
      <c r="D61" s="116"/>
      <c r="E61" s="116"/>
      <c r="F61" s="116"/>
      <c r="G61" s="116"/>
      <c r="H61" s="117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08" t="s">
        <v>22</v>
      </c>
      <c r="B62" s="109"/>
      <c r="C62" s="110"/>
      <c r="D62" s="111">
        <f>D19+D36</f>
        <v>39.04</v>
      </c>
      <c r="E62" s="111">
        <f t="shared" ref="E62:G62" si="26">E19+E36</f>
        <v>46.4</v>
      </c>
      <c r="F62" s="111">
        <f t="shared" si="26"/>
        <v>128.91999999999999</v>
      </c>
      <c r="G62" s="111">
        <f t="shared" si="26"/>
        <v>1102.5</v>
      </c>
      <c r="H62" s="115">
        <v>47.91232978723405</v>
      </c>
      <c r="I62" s="121">
        <f>I54+I44+I36+I25+I19+I60</f>
        <v>91</v>
      </c>
      <c r="J62" s="11"/>
      <c r="K62" s="38">
        <f>х!E55</f>
        <v>1</v>
      </c>
      <c r="M62" s="28">
        <f>M60+M54+M44+M36+M25+M19</f>
        <v>39.04</v>
      </c>
      <c r="N62" s="28">
        <f t="shared" ref="N62:P62" si="27">N60+N54+N44+N36+N25+N19</f>
        <v>46.4</v>
      </c>
      <c r="O62" s="28">
        <f t="shared" si="27"/>
        <v>128.91999999999999</v>
      </c>
      <c r="P62" s="28">
        <f t="shared" si="27"/>
        <v>1102.5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hidden="1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hidden="1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hidden="1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hidden="1" x14ac:dyDescent="0.2">
      <c r="K68" s="38">
        <f>х!E61</f>
        <v>0</v>
      </c>
      <c r="IA68" s="12"/>
      <c r="IB68" s="6">
        <f>[1]основа!AM73</f>
        <v>42551</v>
      </c>
    </row>
    <row r="69" spans="1:236" hidden="1" x14ac:dyDescent="0.2">
      <c r="K69" s="38">
        <f>х!E62</f>
        <v>0</v>
      </c>
      <c r="IA69" s="12"/>
      <c r="IB69" s="6">
        <f>[1]основа!AM74</f>
        <v>42551</v>
      </c>
    </row>
    <row r="70" spans="1:236" ht="18.75" hidden="1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Азу с мясом"/>
        <filter val="Какао с молоком"/>
        <filter val="Каша молочная 5 злаков с маслом сливочным"/>
        <filter val="Хлеб пшеничный"/>
        <filter val="Чай с сахар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B2:B5 B7:B70 C2:P70">
    <cfRule type="cellIs" dxfId="19792" priority="1297" operator="equal">
      <formula>0</formula>
    </cfRule>
  </conditionalFormatting>
  <conditionalFormatting sqref="D6">
    <cfRule type="cellIs" dxfId="19791" priority="1296" operator="equal">
      <formula>0</formula>
    </cfRule>
  </conditionalFormatting>
  <conditionalFormatting sqref="D6">
    <cfRule type="cellIs" dxfId="19790" priority="1295" operator="equal">
      <formula>0</formula>
    </cfRule>
  </conditionalFormatting>
  <conditionalFormatting sqref="A2:A4">
    <cfRule type="cellIs" dxfId="19789" priority="1294" operator="equal">
      <formula>0</formula>
    </cfRule>
  </conditionalFormatting>
  <conditionalFormatting sqref="A65:A67">
    <cfRule type="cellIs" dxfId="19788" priority="1293" operator="equal">
      <formula>0</formula>
    </cfRule>
  </conditionalFormatting>
  <conditionalFormatting sqref="A2:G4">
    <cfRule type="cellIs" dxfId="19787" priority="1292" operator="equal">
      <formula>0</formula>
    </cfRule>
  </conditionalFormatting>
  <conditionalFormatting sqref="A2:A4">
    <cfRule type="cellIs" dxfId="19786" priority="1291" operator="equal">
      <formula>0</formula>
    </cfRule>
  </conditionalFormatting>
  <conditionalFormatting sqref="A2:G4">
    <cfRule type="cellIs" dxfId="19785" priority="1290" operator="equal">
      <formula>0</formula>
    </cfRule>
  </conditionalFormatting>
  <conditionalFormatting sqref="A2:A4">
    <cfRule type="cellIs" dxfId="19784" priority="1289" operator="equal">
      <formula>0</formula>
    </cfRule>
  </conditionalFormatting>
  <conditionalFormatting sqref="A3:A4">
    <cfRule type="expression" dxfId="19783" priority="1288" stopIfTrue="1">
      <formula>$IT4&lt;$IS$4</formula>
    </cfRule>
  </conditionalFormatting>
  <conditionalFormatting sqref="A3:A4">
    <cfRule type="expression" dxfId="19782" priority="1287" stopIfTrue="1">
      <formula>$IT4&lt;$IS$4</formula>
    </cfRule>
  </conditionalFormatting>
  <conditionalFormatting sqref="A3:G3">
    <cfRule type="expression" dxfId="19781" priority="1286" stopIfTrue="1">
      <formula>$IT6&lt;$IS$4</formula>
    </cfRule>
  </conditionalFormatting>
  <conditionalFormatting sqref="A12:H70">
    <cfRule type="cellIs" dxfId="19780" priority="1285" operator="equal">
      <formula>0</formula>
    </cfRule>
  </conditionalFormatting>
  <conditionalFormatting sqref="A65:A67">
    <cfRule type="cellIs" dxfId="19779" priority="1284" operator="equal">
      <formula>0</formula>
    </cfRule>
  </conditionalFormatting>
  <conditionalFormatting sqref="A12:H59">
    <cfRule type="cellIs" dxfId="19778" priority="1283" stopIfTrue="1" operator="equal">
      <formula>0</formula>
    </cfRule>
  </conditionalFormatting>
  <conditionalFormatting sqref="A19:C21">
    <cfRule type="cellIs" dxfId="19777" priority="1282" stopIfTrue="1" operator="equal">
      <formula>0</formula>
    </cfRule>
  </conditionalFormatting>
  <conditionalFormatting sqref="A19:H21">
    <cfRule type="cellIs" dxfId="19776" priority="1281" stopIfTrue="1" operator="equal">
      <formula>0</formula>
    </cfRule>
  </conditionalFormatting>
  <conditionalFormatting sqref="A25:H27">
    <cfRule type="cellIs" dxfId="19775" priority="1280" stopIfTrue="1" operator="equal">
      <formula>0</formula>
    </cfRule>
  </conditionalFormatting>
  <conditionalFormatting sqref="A36:H38">
    <cfRule type="cellIs" dxfId="19774" priority="1279" stopIfTrue="1" operator="equal">
      <formula>0</formula>
    </cfRule>
  </conditionalFormatting>
  <conditionalFormatting sqref="A44:H46">
    <cfRule type="cellIs" dxfId="19773" priority="1278" stopIfTrue="1" operator="equal">
      <formula>0</formula>
    </cfRule>
  </conditionalFormatting>
  <conditionalFormatting sqref="A54:H56">
    <cfRule type="cellIs" dxfId="19772" priority="1277" stopIfTrue="1" operator="equal">
      <formula>0</formula>
    </cfRule>
  </conditionalFormatting>
  <conditionalFormatting sqref="A12:H62">
    <cfRule type="expression" dxfId="19771" priority="1276" stopIfTrue="1">
      <formula>$IT13&lt;$IS$2</formula>
    </cfRule>
  </conditionalFormatting>
  <conditionalFormatting sqref="A12:H59">
    <cfRule type="cellIs" dxfId="19770" priority="1275" stopIfTrue="1" operator="equal">
      <formula>0</formula>
    </cfRule>
  </conditionalFormatting>
  <conditionalFormatting sqref="A19:C21">
    <cfRule type="cellIs" dxfId="19769" priority="1274" stopIfTrue="1" operator="equal">
      <formula>0</formula>
    </cfRule>
  </conditionalFormatting>
  <conditionalFormatting sqref="A19:H21">
    <cfRule type="cellIs" dxfId="19768" priority="1273" stopIfTrue="1" operator="equal">
      <formula>0</formula>
    </cfRule>
  </conditionalFormatting>
  <conditionalFormatting sqref="A25:H27">
    <cfRule type="cellIs" dxfId="19767" priority="1272" stopIfTrue="1" operator="equal">
      <formula>0</formula>
    </cfRule>
  </conditionalFormatting>
  <conditionalFormatting sqref="A36:H38">
    <cfRule type="cellIs" dxfId="19766" priority="1271" stopIfTrue="1" operator="equal">
      <formula>0</formula>
    </cfRule>
  </conditionalFormatting>
  <conditionalFormatting sqref="A44:H46">
    <cfRule type="cellIs" dxfId="19765" priority="1270" stopIfTrue="1" operator="equal">
      <formula>0</formula>
    </cfRule>
  </conditionalFormatting>
  <conditionalFormatting sqref="A54:H56">
    <cfRule type="cellIs" dxfId="19764" priority="1269" stopIfTrue="1" operator="equal">
      <formula>0</formula>
    </cfRule>
  </conditionalFormatting>
  <conditionalFormatting sqref="A12:H62">
    <cfRule type="expression" dxfId="19763" priority="1268" stopIfTrue="1">
      <formula>$IT13&lt;$IS$2</formula>
    </cfRule>
  </conditionalFormatting>
  <conditionalFormatting sqref="A12:G29">
    <cfRule type="cellIs" dxfId="19762" priority="1267" stopIfTrue="1" operator="equal">
      <formula>0</formula>
    </cfRule>
  </conditionalFormatting>
  <conditionalFormatting sqref="A12:G31">
    <cfRule type="expression" dxfId="19761" priority="1266" stopIfTrue="1">
      <formula>$IT13&lt;$IS$2</formula>
    </cfRule>
  </conditionalFormatting>
  <conditionalFormatting sqref="A17:G18">
    <cfRule type="cellIs" dxfId="19760" priority="1265" stopIfTrue="1" operator="equal">
      <formula>0</formula>
    </cfRule>
  </conditionalFormatting>
  <conditionalFormatting sqref="A17:G18">
    <cfRule type="cellIs" dxfId="19759" priority="1264" stopIfTrue="1" operator="equal">
      <formula>0</formula>
    </cfRule>
  </conditionalFormatting>
  <conditionalFormatting sqref="A19:G19">
    <cfRule type="cellIs" dxfId="19758" priority="1263" stopIfTrue="1" operator="equal">
      <formula>0</formula>
    </cfRule>
  </conditionalFormatting>
  <conditionalFormatting sqref="A19:G19">
    <cfRule type="cellIs" dxfId="19757" priority="1262" stopIfTrue="1" operator="equal">
      <formula>0</formula>
    </cfRule>
  </conditionalFormatting>
  <conditionalFormatting sqref="A27:G29">
    <cfRule type="cellIs" dxfId="19756" priority="1261" stopIfTrue="1" operator="equal">
      <formula>0</formula>
    </cfRule>
  </conditionalFormatting>
  <conditionalFormatting sqref="A12:G59">
    <cfRule type="cellIs" dxfId="19755" priority="1260" stopIfTrue="1" operator="equal">
      <formula>0</formula>
    </cfRule>
  </conditionalFormatting>
  <conditionalFormatting sqref="A19:G21">
    <cfRule type="cellIs" dxfId="19754" priority="1259" stopIfTrue="1" operator="equal">
      <formula>0</formula>
    </cfRule>
  </conditionalFormatting>
  <conditionalFormatting sqref="A19:G21">
    <cfRule type="cellIs" dxfId="19753" priority="1258" stopIfTrue="1" operator="equal">
      <formula>0</formula>
    </cfRule>
  </conditionalFormatting>
  <conditionalFormatting sqref="A25:G27">
    <cfRule type="cellIs" dxfId="19752" priority="1257" stopIfTrue="1" operator="equal">
      <formula>0</formula>
    </cfRule>
  </conditionalFormatting>
  <conditionalFormatting sqref="A25:G27">
    <cfRule type="cellIs" dxfId="19751" priority="1256" stopIfTrue="1" operator="equal">
      <formula>0</formula>
    </cfRule>
  </conditionalFormatting>
  <conditionalFormatting sqref="A36:G38">
    <cfRule type="cellIs" dxfId="19750" priority="1255" stopIfTrue="1" operator="equal">
      <formula>0</formula>
    </cfRule>
  </conditionalFormatting>
  <conditionalFormatting sqref="A44:G46">
    <cfRule type="cellIs" dxfId="19749" priority="1254" stopIfTrue="1" operator="equal">
      <formula>0</formula>
    </cfRule>
  </conditionalFormatting>
  <conditionalFormatting sqref="A44:G46">
    <cfRule type="cellIs" dxfId="19748" priority="1253" stopIfTrue="1" operator="equal">
      <formula>0</formula>
    </cfRule>
  </conditionalFormatting>
  <conditionalFormatting sqref="A54:G56">
    <cfRule type="cellIs" dxfId="19747" priority="1252" stopIfTrue="1" operator="equal">
      <formula>0</formula>
    </cfRule>
  </conditionalFormatting>
  <conditionalFormatting sqref="A12:G62">
    <cfRule type="expression" dxfId="19746" priority="1251" stopIfTrue="1">
      <formula>$IT13&lt;$IS$2</formula>
    </cfRule>
  </conditionalFormatting>
  <conditionalFormatting sqref="A28:G28">
    <cfRule type="cellIs" dxfId="19745" priority="1250" stopIfTrue="1" operator="equal">
      <formula>0</formula>
    </cfRule>
  </conditionalFormatting>
  <conditionalFormatting sqref="A28:G28">
    <cfRule type="expression" dxfId="19744" priority="1249" stopIfTrue="1">
      <formula>$IT29&lt;$IS$2</formula>
    </cfRule>
  </conditionalFormatting>
  <conditionalFormatting sqref="A36:G36">
    <cfRule type="cellIs" dxfId="19743" priority="1248" stopIfTrue="1" operator="equal">
      <formula>0</formula>
    </cfRule>
  </conditionalFormatting>
  <conditionalFormatting sqref="A36:G36">
    <cfRule type="cellIs" dxfId="19742" priority="1247" stopIfTrue="1" operator="equal">
      <formula>0</formula>
    </cfRule>
  </conditionalFormatting>
  <conditionalFormatting sqref="A36:G36">
    <cfRule type="expression" dxfId="19741" priority="1246" stopIfTrue="1">
      <formula>$IT37&lt;$IS$2</formula>
    </cfRule>
  </conditionalFormatting>
  <conditionalFormatting sqref="A62:G62">
    <cfRule type="expression" dxfId="19740" priority="1245" stopIfTrue="1">
      <formula>$IT63&lt;$IS$2</formula>
    </cfRule>
  </conditionalFormatting>
  <conditionalFormatting sqref="H12:H36">
    <cfRule type="cellIs" dxfId="19739" priority="1244" stopIfTrue="1" operator="equal">
      <formula>0</formula>
    </cfRule>
  </conditionalFormatting>
  <conditionalFormatting sqref="H19:H21">
    <cfRule type="cellIs" dxfId="19738" priority="1243" stopIfTrue="1" operator="equal">
      <formula>0</formula>
    </cfRule>
  </conditionalFormatting>
  <conditionalFormatting sqref="H19:H21">
    <cfRule type="cellIs" dxfId="19737" priority="1242" stopIfTrue="1" operator="equal">
      <formula>0</formula>
    </cfRule>
  </conditionalFormatting>
  <conditionalFormatting sqref="H25:H27">
    <cfRule type="cellIs" dxfId="19736" priority="1241" stopIfTrue="1" operator="equal">
      <formula>0</formula>
    </cfRule>
  </conditionalFormatting>
  <conditionalFormatting sqref="H25:H27">
    <cfRule type="cellIs" dxfId="19735" priority="1240" stopIfTrue="1" operator="equal">
      <formula>0</formula>
    </cfRule>
  </conditionalFormatting>
  <conditionalFormatting sqref="H36">
    <cfRule type="cellIs" dxfId="19734" priority="1239" stopIfTrue="1" operator="equal">
      <formula>0</formula>
    </cfRule>
  </conditionalFormatting>
  <conditionalFormatting sqref="H12:H36">
    <cfRule type="expression" dxfId="19733" priority="1238" stopIfTrue="1">
      <formula>$IT13&lt;$IS$2</formula>
    </cfRule>
  </conditionalFormatting>
  <conditionalFormatting sqref="A39:H40">
    <cfRule type="cellIs" dxfId="19732" priority="1237" stopIfTrue="1" operator="equal">
      <formula>0</formula>
    </cfRule>
  </conditionalFormatting>
  <conditionalFormatting sqref="A39:H40">
    <cfRule type="expression" dxfId="19731" priority="1236" stopIfTrue="1">
      <formula>$IT40&lt;$IS$2</formula>
    </cfRule>
  </conditionalFormatting>
  <conditionalFormatting sqref="H12:H59">
    <cfRule type="cellIs" dxfId="19730" priority="1235" stopIfTrue="1" operator="equal">
      <formula>0</formula>
    </cfRule>
  </conditionalFormatting>
  <conditionalFormatting sqref="H19:H21">
    <cfRule type="cellIs" dxfId="19729" priority="1234" stopIfTrue="1" operator="equal">
      <formula>0</formula>
    </cfRule>
  </conditionalFormatting>
  <conditionalFormatting sqref="H19:H21">
    <cfRule type="cellIs" dxfId="19728" priority="1233" stopIfTrue="1" operator="equal">
      <formula>0</formula>
    </cfRule>
  </conditionalFormatting>
  <conditionalFormatting sqref="H25:H27">
    <cfRule type="cellIs" dxfId="19727" priority="1232" stopIfTrue="1" operator="equal">
      <formula>0</formula>
    </cfRule>
  </conditionalFormatting>
  <conditionalFormatting sqref="H25:H27">
    <cfRule type="cellIs" dxfId="19726" priority="1231" stopIfTrue="1" operator="equal">
      <formula>0</formula>
    </cfRule>
  </conditionalFormatting>
  <conditionalFormatting sqref="H36:H38">
    <cfRule type="cellIs" dxfId="19725" priority="1230" stopIfTrue="1" operator="equal">
      <formula>0</formula>
    </cfRule>
  </conditionalFormatting>
  <conditionalFormatting sqref="H44:H46">
    <cfRule type="cellIs" dxfId="19724" priority="1229" stopIfTrue="1" operator="equal">
      <formula>0</formula>
    </cfRule>
  </conditionalFormatting>
  <conditionalFormatting sqref="H44:H46">
    <cfRule type="cellIs" dxfId="19723" priority="1228" stopIfTrue="1" operator="equal">
      <formula>0</formula>
    </cfRule>
  </conditionalFormatting>
  <conditionalFormatting sqref="H54:H56">
    <cfRule type="cellIs" dxfId="19722" priority="1227" stopIfTrue="1" operator="equal">
      <formula>0</formula>
    </cfRule>
  </conditionalFormatting>
  <conditionalFormatting sqref="H12:H62">
    <cfRule type="expression" dxfId="19721" priority="1226" stopIfTrue="1">
      <formula>$IT13&lt;$IS$2</formula>
    </cfRule>
  </conditionalFormatting>
  <conditionalFormatting sqref="A44:G44">
    <cfRule type="cellIs" dxfId="19720" priority="1225" stopIfTrue="1" operator="equal">
      <formula>0</formula>
    </cfRule>
  </conditionalFormatting>
  <conditionalFormatting sqref="A44:G44">
    <cfRule type="cellIs" dxfId="19719" priority="1224" stopIfTrue="1" operator="equal">
      <formula>0</formula>
    </cfRule>
  </conditionalFormatting>
  <conditionalFormatting sqref="A44:G44">
    <cfRule type="cellIs" dxfId="19718" priority="1223" stopIfTrue="1" operator="equal">
      <formula>0</formula>
    </cfRule>
  </conditionalFormatting>
  <conditionalFormatting sqref="A44:G44">
    <cfRule type="expression" dxfId="19717" priority="1222" stopIfTrue="1">
      <formula>$IT45&lt;$IS$2</formula>
    </cfRule>
  </conditionalFormatting>
  <conditionalFormatting sqref="A62:G62">
    <cfRule type="expression" dxfId="19716" priority="1221" stopIfTrue="1">
      <formula>$IT63&lt;$IS$2</formula>
    </cfRule>
  </conditionalFormatting>
  <conditionalFormatting sqref="A12:G40">
    <cfRule type="cellIs" dxfId="19715" priority="1220" stopIfTrue="1" operator="equal">
      <formula>0</formula>
    </cfRule>
  </conditionalFormatting>
  <conditionalFormatting sqref="A19:G21">
    <cfRule type="cellIs" dxfId="19714" priority="1219" stopIfTrue="1" operator="equal">
      <formula>0</formula>
    </cfRule>
  </conditionalFormatting>
  <conditionalFormatting sqref="A19:G21">
    <cfRule type="cellIs" dxfId="19713" priority="1218" stopIfTrue="1" operator="equal">
      <formula>0</formula>
    </cfRule>
  </conditionalFormatting>
  <conditionalFormatting sqref="A25:G27">
    <cfRule type="cellIs" dxfId="19712" priority="1217" stopIfTrue="1" operator="equal">
      <formula>0</formula>
    </cfRule>
  </conditionalFormatting>
  <conditionalFormatting sqref="A25:G27">
    <cfRule type="cellIs" dxfId="19711" priority="1216" stopIfTrue="1" operator="equal">
      <formula>0</formula>
    </cfRule>
  </conditionalFormatting>
  <conditionalFormatting sqref="A36:G38">
    <cfRule type="cellIs" dxfId="19710" priority="1215" stopIfTrue="1" operator="equal">
      <formula>0</formula>
    </cfRule>
  </conditionalFormatting>
  <conditionalFormatting sqref="A12:G40">
    <cfRule type="expression" dxfId="19709" priority="1214" stopIfTrue="1">
      <formula>$IT13&lt;$IS$2</formula>
    </cfRule>
  </conditionalFormatting>
  <conditionalFormatting sqref="A62:G62">
    <cfRule type="expression" dxfId="19708" priority="1213" stopIfTrue="1">
      <formula>$IT63&lt;$IS$2</formula>
    </cfRule>
  </conditionalFormatting>
  <conditionalFormatting sqref="A12:H62">
    <cfRule type="cellIs" dxfId="19707" priority="1212" operator="equal">
      <formula>0</formula>
    </cfRule>
  </conditionalFormatting>
  <conditionalFormatting sqref="A3:G3">
    <cfRule type="cellIs" dxfId="19706" priority="1211" operator="equal">
      <formula>0</formula>
    </cfRule>
  </conditionalFormatting>
  <conditionalFormatting sqref="A3">
    <cfRule type="cellIs" dxfId="19705" priority="1210" operator="equal">
      <formula>0</formula>
    </cfRule>
  </conditionalFormatting>
  <conditionalFormatting sqref="A3:G3">
    <cfRule type="cellIs" dxfId="19704" priority="1209" operator="equal">
      <formula>0</formula>
    </cfRule>
  </conditionalFormatting>
  <conditionalFormatting sqref="A3">
    <cfRule type="cellIs" dxfId="19703" priority="1208" operator="equal">
      <formula>0</formula>
    </cfRule>
  </conditionalFormatting>
  <conditionalFormatting sqref="A3:G3">
    <cfRule type="cellIs" dxfId="19702" priority="1207" operator="equal">
      <formula>0</formula>
    </cfRule>
  </conditionalFormatting>
  <conditionalFormatting sqref="A3">
    <cfRule type="cellIs" dxfId="19701" priority="1206" operator="equal">
      <formula>0</formula>
    </cfRule>
  </conditionalFormatting>
  <conditionalFormatting sqref="A3">
    <cfRule type="expression" dxfId="19700" priority="1205" stopIfTrue="1">
      <formula>$IT4&lt;$IS$4</formula>
    </cfRule>
  </conditionalFormatting>
  <conditionalFormatting sqref="A3">
    <cfRule type="expression" dxfId="19699" priority="1204" stopIfTrue="1">
      <formula>$IT4&lt;$IS$4</formula>
    </cfRule>
  </conditionalFormatting>
  <conditionalFormatting sqref="A3:G3">
    <cfRule type="expression" dxfId="19698" priority="1203" stopIfTrue="1">
      <formula>$IT6&lt;$IS$4</formula>
    </cfRule>
  </conditionalFormatting>
  <conditionalFormatting sqref="A4:G4">
    <cfRule type="cellIs" dxfId="19697" priority="1202" operator="equal">
      <formula>0</formula>
    </cfRule>
  </conditionalFormatting>
  <conditionalFormatting sqref="A4">
    <cfRule type="cellIs" dxfId="19696" priority="1201" operator="equal">
      <formula>0</formula>
    </cfRule>
  </conditionalFormatting>
  <conditionalFormatting sqref="A4:G4">
    <cfRule type="cellIs" dxfId="19695" priority="1200" operator="equal">
      <formula>0</formula>
    </cfRule>
  </conditionalFormatting>
  <conditionalFormatting sqref="A4">
    <cfRule type="cellIs" dxfId="19694" priority="1199" operator="equal">
      <formula>0</formula>
    </cfRule>
  </conditionalFormatting>
  <conditionalFormatting sqref="A4">
    <cfRule type="expression" dxfId="19693" priority="1198" stopIfTrue="1">
      <formula>$IT5&lt;$IS$4</formula>
    </cfRule>
  </conditionalFormatting>
  <conditionalFormatting sqref="A4">
    <cfRule type="expression" dxfId="19692" priority="1197" stopIfTrue="1">
      <formula>$IT5&lt;$IS$4</formula>
    </cfRule>
  </conditionalFormatting>
  <conditionalFormatting sqref="K8:K70">
    <cfRule type="cellIs" dxfId="19691" priority="1196" operator="equal">
      <formula>0</formula>
    </cfRule>
  </conditionalFormatting>
  <conditionalFormatting sqref="A12:G59">
    <cfRule type="cellIs" dxfId="19690" priority="1195" stopIfTrue="1" operator="equal">
      <formula>0</formula>
    </cfRule>
  </conditionalFormatting>
  <conditionalFormatting sqref="A19:G21">
    <cfRule type="cellIs" dxfId="19689" priority="1194" stopIfTrue="1" operator="equal">
      <formula>0</formula>
    </cfRule>
  </conditionalFormatting>
  <conditionalFormatting sqref="A19:G21">
    <cfRule type="cellIs" dxfId="19688" priority="1193" stopIfTrue="1" operator="equal">
      <formula>0</formula>
    </cfRule>
  </conditionalFormatting>
  <conditionalFormatting sqref="A25:G27">
    <cfRule type="cellIs" dxfId="19687" priority="1192" stopIfTrue="1" operator="equal">
      <formula>0</formula>
    </cfRule>
  </conditionalFormatting>
  <conditionalFormatting sqref="A25:G27">
    <cfRule type="cellIs" dxfId="19686" priority="1191" stopIfTrue="1" operator="equal">
      <formula>0</formula>
    </cfRule>
  </conditionalFormatting>
  <conditionalFormatting sqref="A36:G38">
    <cfRule type="cellIs" dxfId="19685" priority="1190" stopIfTrue="1" operator="equal">
      <formula>0</formula>
    </cfRule>
  </conditionalFormatting>
  <conditionalFormatting sqref="A44:G46">
    <cfRule type="cellIs" dxfId="19684" priority="1189" stopIfTrue="1" operator="equal">
      <formula>0</formula>
    </cfRule>
  </conditionalFormatting>
  <conditionalFormatting sqref="A44:G46">
    <cfRule type="cellIs" dxfId="19683" priority="1188" stopIfTrue="1" operator="equal">
      <formula>0</formula>
    </cfRule>
  </conditionalFormatting>
  <conditionalFormatting sqref="A54:G56">
    <cfRule type="cellIs" dxfId="19682" priority="1187" stopIfTrue="1" operator="equal">
      <formula>0</formula>
    </cfRule>
  </conditionalFormatting>
  <conditionalFormatting sqref="A12:G62">
    <cfRule type="expression" dxfId="19681" priority="1186" stopIfTrue="1">
      <formula>$IT13&lt;$IS$2</formula>
    </cfRule>
  </conditionalFormatting>
  <conditionalFormatting sqref="A12:G59">
    <cfRule type="cellIs" dxfId="19680" priority="1185" stopIfTrue="1" operator="equal">
      <formula>0</formula>
    </cfRule>
  </conditionalFormatting>
  <conditionalFormatting sqref="A19:G21">
    <cfRule type="cellIs" dxfId="19679" priority="1184" stopIfTrue="1" operator="equal">
      <formula>0</formula>
    </cfRule>
  </conditionalFormatting>
  <conditionalFormatting sqref="A19:G21">
    <cfRule type="cellIs" dxfId="19678" priority="1183" stopIfTrue="1" operator="equal">
      <formula>0</formula>
    </cfRule>
  </conditionalFormatting>
  <conditionalFormatting sqref="A25:G27">
    <cfRule type="cellIs" dxfId="19677" priority="1182" stopIfTrue="1" operator="equal">
      <formula>0</formula>
    </cfRule>
  </conditionalFormatting>
  <conditionalFormatting sqref="A25:G27">
    <cfRule type="cellIs" dxfId="19676" priority="1181" stopIfTrue="1" operator="equal">
      <formula>0</formula>
    </cfRule>
  </conditionalFormatting>
  <conditionalFormatting sqref="A36:G38">
    <cfRule type="cellIs" dxfId="19675" priority="1180" stopIfTrue="1" operator="equal">
      <formula>0</formula>
    </cfRule>
  </conditionalFormatting>
  <conditionalFormatting sqref="A44:G46">
    <cfRule type="cellIs" dxfId="19674" priority="1179" stopIfTrue="1" operator="equal">
      <formula>0</formula>
    </cfRule>
  </conditionalFormatting>
  <conditionalFormatting sqref="A44:G46">
    <cfRule type="cellIs" dxfId="19673" priority="1178" stopIfTrue="1" operator="equal">
      <formula>0</formula>
    </cfRule>
  </conditionalFormatting>
  <conditionalFormatting sqref="A54:G56">
    <cfRule type="cellIs" dxfId="19672" priority="1177" stopIfTrue="1" operator="equal">
      <formula>0</formula>
    </cfRule>
  </conditionalFormatting>
  <conditionalFormatting sqref="A12:G62">
    <cfRule type="expression" dxfId="19671" priority="1176" stopIfTrue="1">
      <formula>$IT13&lt;$IS$2</formula>
    </cfRule>
  </conditionalFormatting>
  <conditionalFormatting sqref="A12:G59">
    <cfRule type="cellIs" dxfId="19670" priority="1175" stopIfTrue="1" operator="equal">
      <formula>0</formula>
    </cfRule>
  </conditionalFormatting>
  <conditionalFormatting sqref="A19:G21">
    <cfRule type="cellIs" dxfId="19669" priority="1174" stopIfTrue="1" operator="equal">
      <formula>0</formula>
    </cfRule>
  </conditionalFormatting>
  <conditionalFormatting sqref="A19:G21">
    <cfRule type="cellIs" dxfId="19668" priority="1173" stopIfTrue="1" operator="equal">
      <formula>0</formula>
    </cfRule>
  </conditionalFormatting>
  <conditionalFormatting sqref="A25:G27">
    <cfRule type="cellIs" dxfId="19667" priority="1172" stopIfTrue="1" operator="equal">
      <formula>0</formula>
    </cfRule>
  </conditionalFormatting>
  <conditionalFormatting sqref="A25:G27">
    <cfRule type="cellIs" dxfId="19666" priority="1171" stopIfTrue="1" operator="equal">
      <formula>0</formula>
    </cfRule>
  </conditionalFormatting>
  <conditionalFormatting sqref="A36:G38">
    <cfRule type="cellIs" dxfId="19665" priority="1170" stopIfTrue="1" operator="equal">
      <formula>0</formula>
    </cfRule>
  </conditionalFormatting>
  <conditionalFormatting sqref="A44:G46">
    <cfRule type="cellIs" dxfId="19664" priority="1169" stopIfTrue="1" operator="equal">
      <formula>0</formula>
    </cfRule>
  </conditionalFormatting>
  <conditionalFormatting sqref="A44:G46">
    <cfRule type="cellIs" dxfId="19663" priority="1168" stopIfTrue="1" operator="equal">
      <formula>0</formula>
    </cfRule>
  </conditionalFormatting>
  <conditionalFormatting sqref="A54:G56">
    <cfRule type="cellIs" dxfId="19662" priority="1167" stopIfTrue="1" operator="equal">
      <formula>0</formula>
    </cfRule>
  </conditionalFormatting>
  <conditionalFormatting sqref="A12:G62">
    <cfRule type="expression" dxfId="19661" priority="1166" stopIfTrue="1">
      <formula>$IT13&lt;$IS$2</formula>
    </cfRule>
  </conditionalFormatting>
  <conditionalFormatting sqref="D16">
    <cfRule type="cellIs" dxfId="19660" priority="1165" operator="equal">
      <formula>0</formula>
    </cfRule>
  </conditionalFormatting>
  <conditionalFormatting sqref="D16">
    <cfRule type="cellIs" dxfId="19659" priority="1164" stopIfTrue="1" operator="equal">
      <formula>0</formula>
    </cfRule>
  </conditionalFormatting>
  <conditionalFormatting sqref="D16">
    <cfRule type="expression" dxfId="19658" priority="1163" stopIfTrue="1">
      <formula>$IT17&lt;$IS$2</formula>
    </cfRule>
  </conditionalFormatting>
  <conditionalFormatting sqref="D16">
    <cfRule type="cellIs" dxfId="19657" priority="1162" stopIfTrue="1" operator="equal">
      <formula>0</formula>
    </cfRule>
  </conditionalFormatting>
  <conditionalFormatting sqref="D16">
    <cfRule type="expression" dxfId="19656" priority="1161" stopIfTrue="1">
      <formula>$IT17&lt;$IS$2</formula>
    </cfRule>
  </conditionalFormatting>
  <conditionalFormatting sqref="D16">
    <cfRule type="cellIs" dxfId="19655" priority="1160" stopIfTrue="1" operator="equal">
      <formula>0</formula>
    </cfRule>
  </conditionalFormatting>
  <conditionalFormatting sqref="D16">
    <cfRule type="expression" dxfId="19654" priority="1159" stopIfTrue="1">
      <formula>$IT17&lt;$IS$2</formula>
    </cfRule>
  </conditionalFormatting>
  <conditionalFormatting sqref="D16">
    <cfRule type="cellIs" dxfId="19653" priority="1158" stopIfTrue="1" operator="equal">
      <formula>0</formula>
    </cfRule>
  </conditionalFormatting>
  <conditionalFormatting sqref="D16">
    <cfRule type="expression" dxfId="19652" priority="1157" stopIfTrue="1">
      <formula>$IT17&lt;$IS$2</formula>
    </cfRule>
  </conditionalFormatting>
  <conditionalFormatting sqref="D16">
    <cfRule type="cellIs" dxfId="19651" priority="1156" stopIfTrue="1" operator="equal">
      <formula>0</formula>
    </cfRule>
  </conditionalFormatting>
  <conditionalFormatting sqref="D16">
    <cfRule type="expression" dxfId="19650" priority="1155" stopIfTrue="1">
      <formula>$IT17&lt;$IS$2</formula>
    </cfRule>
  </conditionalFormatting>
  <conditionalFormatting sqref="D16">
    <cfRule type="cellIs" dxfId="19649" priority="1154" operator="equal">
      <formula>0</formula>
    </cfRule>
  </conditionalFormatting>
  <conditionalFormatting sqref="D16">
    <cfRule type="cellIs" dxfId="19648" priority="1153" stopIfTrue="1" operator="equal">
      <formula>0</formula>
    </cfRule>
  </conditionalFormatting>
  <conditionalFormatting sqref="D16">
    <cfRule type="expression" dxfId="19647" priority="1152" stopIfTrue="1">
      <formula>$IT17&lt;$IS$2</formula>
    </cfRule>
  </conditionalFormatting>
  <conditionalFormatting sqref="D16">
    <cfRule type="cellIs" dxfId="19646" priority="1151" stopIfTrue="1" operator="equal">
      <formula>0</formula>
    </cfRule>
  </conditionalFormatting>
  <conditionalFormatting sqref="D16">
    <cfRule type="expression" dxfId="19645" priority="1150" stopIfTrue="1">
      <formula>$IT17&lt;$IS$2</formula>
    </cfRule>
  </conditionalFormatting>
  <conditionalFormatting sqref="D16">
    <cfRule type="cellIs" dxfId="19644" priority="1149" stopIfTrue="1" operator="equal">
      <formula>0</formula>
    </cfRule>
  </conditionalFormatting>
  <conditionalFormatting sqref="D16">
    <cfRule type="expression" dxfId="19643" priority="1148" stopIfTrue="1">
      <formula>$IT17&lt;$IS$2</formula>
    </cfRule>
  </conditionalFormatting>
  <conditionalFormatting sqref="D16">
    <cfRule type="cellIs" dxfId="19642" priority="1147" stopIfTrue="1" operator="equal">
      <formula>0</formula>
    </cfRule>
  </conditionalFormatting>
  <conditionalFormatting sqref="D16">
    <cfRule type="expression" dxfId="19641" priority="1146" stopIfTrue="1">
      <formula>$IT17&lt;$IS$2</formula>
    </cfRule>
  </conditionalFormatting>
  <conditionalFormatting sqref="D16">
    <cfRule type="cellIs" dxfId="19640" priority="1145" stopIfTrue="1" operator="equal">
      <formula>0</formula>
    </cfRule>
  </conditionalFormatting>
  <conditionalFormatting sqref="D16">
    <cfRule type="expression" dxfId="19639" priority="1144" stopIfTrue="1">
      <formula>$IT17&lt;$IS$2</formula>
    </cfRule>
  </conditionalFormatting>
  <conditionalFormatting sqref="D16">
    <cfRule type="cellIs" dxfId="19638" priority="1143" stopIfTrue="1" operator="equal">
      <formula>0</formula>
    </cfRule>
  </conditionalFormatting>
  <conditionalFormatting sqref="D16">
    <cfRule type="expression" dxfId="19637" priority="1142" stopIfTrue="1">
      <formula>$IT17&lt;$IS$2</formula>
    </cfRule>
  </conditionalFormatting>
  <conditionalFormatting sqref="D16">
    <cfRule type="cellIs" dxfId="19636" priority="1141" stopIfTrue="1" operator="equal">
      <formula>0</formula>
    </cfRule>
  </conditionalFormatting>
  <conditionalFormatting sqref="D16">
    <cfRule type="expression" dxfId="19635" priority="1140" stopIfTrue="1">
      <formula>$IT17&lt;$IS$2</formula>
    </cfRule>
  </conditionalFormatting>
  <conditionalFormatting sqref="D33">
    <cfRule type="cellIs" dxfId="19634" priority="1139" operator="equal">
      <formula>0</formula>
    </cfRule>
  </conditionalFormatting>
  <conditionalFormatting sqref="D33">
    <cfRule type="cellIs" dxfId="19633" priority="1138" operator="equal">
      <formula>0</formula>
    </cfRule>
  </conditionalFormatting>
  <conditionalFormatting sqref="D33">
    <cfRule type="cellIs" dxfId="19632" priority="1137" stopIfTrue="1" operator="equal">
      <formula>0</formula>
    </cfRule>
  </conditionalFormatting>
  <conditionalFormatting sqref="D33">
    <cfRule type="expression" dxfId="19631" priority="1136" stopIfTrue="1">
      <formula>$IT34&lt;$IS$2</formula>
    </cfRule>
  </conditionalFormatting>
  <conditionalFormatting sqref="D33">
    <cfRule type="cellIs" dxfId="19630" priority="1135" stopIfTrue="1" operator="equal">
      <formula>0</formula>
    </cfRule>
  </conditionalFormatting>
  <conditionalFormatting sqref="D33">
    <cfRule type="expression" dxfId="19629" priority="1134" stopIfTrue="1">
      <formula>$IT34&lt;$IS$2</formula>
    </cfRule>
  </conditionalFormatting>
  <conditionalFormatting sqref="D33">
    <cfRule type="cellIs" dxfId="19628" priority="1133" stopIfTrue="1" operator="equal">
      <formula>0</formula>
    </cfRule>
  </conditionalFormatting>
  <conditionalFormatting sqref="D33">
    <cfRule type="expression" dxfId="19627" priority="1132" stopIfTrue="1">
      <formula>$IT34&lt;$IS$2</formula>
    </cfRule>
  </conditionalFormatting>
  <conditionalFormatting sqref="D33">
    <cfRule type="cellIs" dxfId="19626" priority="1131" stopIfTrue="1" operator="equal">
      <formula>0</formula>
    </cfRule>
  </conditionalFormatting>
  <conditionalFormatting sqref="D33">
    <cfRule type="expression" dxfId="19625" priority="1130" stopIfTrue="1">
      <formula>$IT34&lt;$IS$2</formula>
    </cfRule>
  </conditionalFormatting>
  <conditionalFormatting sqref="D33">
    <cfRule type="cellIs" dxfId="19624" priority="1129" operator="equal">
      <formula>0</formula>
    </cfRule>
  </conditionalFormatting>
  <conditionalFormatting sqref="D33">
    <cfRule type="cellIs" dxfId="19623" priority="1128" stopIfTrue="1" operator="equal">
      <formula>0</formula>
    </cfRule>
  </conditionalFormatting>
  <conditionalFormatting sqref="D33">
    <cfRule type="expression" dxfId="19622" priority="1127" stopIfTrue="1">
      <formula>$IT34&lt;$IS$2</formula>
    </cfRule>
  </conditionalFormatting>
  <conditionalFormatting sqref="D33">
    <cfRule type="cellIs" dxfId="19621" priority="1126" stopIfTrue="1" operator="equal">
      <formula>0</formula>
    </cfRule>
  </conditionalFormatting>
  <conditionalFormatting sqref="D33">
    <cfRule type="expression" dxfId="19620" priority="1125" stopIfTrue="1">
      <formula>$IT34&lt;$IS$2</formula>
    </cfRule>
  </conditionalFormatting>
  <conditionalFormatting sqref="D33">
    <cfRule type="cellIs" dxfId="19619" priority="1124" stopIfTrue="1" operator="equal">
      <formula>0</formula>
    </cfRule>
  </conditionalFormatting>
  <conditionalFormatting sqref="D33">
    <cfRule type="expression" dxfId="19618" priority="1123" stopIfTrue="1">
      <formula>$IT34&lt;$IS$2</formula>
    </cfRule>
  </conditionalFormatting>
  <conditionalFormatting sqref="A17">
    <cfRule type="cellIs" dxfId="19617" priority="1122" operator="equal">
      <formula>0</formula>
    </cfRule>
  </conditionalFormatting>
  <conditionalFormatting sqref="A17">
    <cfRule type="cellIs" dxfId="19616" priority="1121" stopIfTrue="1" operator="equal">
      <formula>0</formula>
    </cfRule>
  </conditionalFormatting>
  <conditionalFormatting sqref="A17">
    <cfRule type="expression" dxfId="19615" priority="1120" stopIfTrue="1">
      <formula>$IT18&lt;$IS$2</formula>
    </cfRule>
  </conditionalFormatting>
  <conditionalFormatting sqref="A17">
    <cfRule type="cellIs" dxfId="19614" priority="1119" stopIfTrue="1" operator="equal">
      <formula>0</formula>
    </cfRule>
  </conditionalFormatting>
  <conditionalFormatting sqref="A17">
    <cfRule type="expression" dxfId="19613" priority="1118" stopIfTrue="1">
      <formula>$IT18&lt;$IS$2</formula>
    </cfRule>
  </conditionalFormatting>
  <conditionalFormatting sqref="A17">
    <cfRule type="cellIs" dxfId="19612" priority="1117" stopIfTrue="1" operator="equal">
      <formula>0</formula>
    </cfRule>
  </conditionalFormatting>
  <conditionalFormatting sqref="A17">
    <cfRule type="expression" dxfId="19611" priority="1116" stopIfTrue="1">
      <formula>$IT18&lt;$IS$2</formula>
    </cfRule>
  </conditionalFormatting>
  <conditionalFormatting sqref="A17">
    <cfRule type="cellIs" dxfId="19610" priority="1115" stopIfTrue="1" operator="equal">
      <formula>0</formula>
    </cfRule>
  </conditionalFormatting>
  <conditionalFormatting sqref="A17">
    <cfRule type="cellIs" dxfId="19609" priority="1114" stopIfTrue="1" operator="equal">
      <formula>0</formula>
    </cfRule>
  </conditionalFormatting>
  <conditionalFormatting sqref="A17">
    <cfRule type="cellIs" dxfId="19608" priority="1113" stopIfTrue="1" operator="equal">
      <formula>0</formula>
    </cfRule>
  </conditionalFormatting>
  <conditionalFormatting sqref="A17">
    <cfRule type="expression" dxfId="19607" priority="1112" stopIfTrue="1">
      <formula>$IT18&lt;$IS$2</formula>
    </cfRule>
  </conditionalFormatting>
  <conditionalFormatting sqref="A17">
    <cfRule type="cellIs" dxfId="19606" priority="1111" stopIfTrue="1" operator="equal">
      <formula>0</formula>
    </cfRule>
  </conditionalFormatting>
  <conditionalFormatting sqref="A17">
    <cfRule type="expression" dxfId="19605" priority="1110" stopIfTrue="1">
      <formula>$IT18&lt;$IS$2</formula>
    </cfRule>
  </conditionalFormatting>
  <conditionalFormatting sqref="A17">
    <cfRule type="cellIs" dxfId="19604" priority="1109" operator="equal">
      <formula>0</formula>
    </cfRule>
  </conditionalFormatting>
  <conditionalFormatting sqref="A17">
    <cfRule type="cellIs" dxfId="19603" priority="1108" stopIfTrue="1" operator="equal">
      <formula>0</formula>
    </cfRule>
  </conditionalFormatting>
  <conditionalFormatting sqref="A17">
    <cfRule type="expression" dxfId="19602" priority="1107" stopIfTrue="1">
      <formula>$IT18&lt;$IS$2</formula>
    </cfRule>
  </conditionalFormatting>
  <conditionalFormatting sqref="A17">
    <cfRule type="cellIs" dxfId="19601" priority="1106" stopIfTrue="1" operator="equal">
      <formula>0</formula>
    </cfRule>
  </conditionalFormatting>
  <conditionalFormatting sqref="A17">
    <cfRule type="expression" dxfId="19600" priority="1105" stopIfTrue="1">
      <formula>$IT18&lt;$IS$2</formula>
    </cfRule>
  </conditionalFormatting>
  <conditionalFormatting sqref="A17">
    <cfRule type="cellIs" dxfId="19599" priority="1104" stopIfTrue="1" operator="equal">
      <formula>0</formula>
    </cfRule>
  </conditionalFormatting>
  <conditionalFormatting sqref="A17">
    <cfRule type="expression" dxfId="19598" priority="1103" stopIfTrue="1">
      <formula>$IT18&lt;$IS$2</formula>
    </cfRule>
  </conditionalFormatting>
  <conditionalFormatting sqref="A17">
    <cfRule type="cellIs" dxfId="19597" priority="1102" stopIfTrue="1" operator="equal">
      <formula>0</formula>
    </cfRule>
  </conditionalFormatting>
  <conditionalFormatting sqref="A17">
    <cfRule type="expression" dxfId="19596" priority="1101" stopIfTrue="1">
      <formula>$IT18&lt;$IS$2</formula>
    </cfRule>
  </conditionalFormatting>
  <conditionalFormatting sqref="A17">
    <cfRule type="cellIs" dxfId="19595" priority="1100" stopIfTrue="1" operator="equal">
      <formula>0</formula>
    </cfRule>
  </conditionalFormatting>
  <conditionalFormatting sqref="A17">
    <cfRule type="expression" dxfId="19594" priority="1099" stopIfTrue="1">
      <formula>$IT18&lt;$IS$2</formula>
    </cfRule>
  </conditionalFormatting>
  <conditionalFormatting sqref="A17">
    <cfRule type="cellIs" dxfId="19593" priority="1098" stopIfTrue="1" operator="equal">
      <formula>0</formula>
    </cfRule>
  </conditionalFormatting>
  <conditionalFormatting sqref="A17">
    <cfRule type="expression" dxfId="19592" priority="1097" stopIfTrue="1">
      <formula>$IT18&lt;$IS$2</formula>
    </cfRule>
  </conditionalFormatting>
  <conditionalFormatting sqref="A17">
    <cfRule type="cellIs" dxfId="19591" priority="1096" stopIfTrue="1" operator="equal">
      <formula>0</formula>
    </cfRule>
  </conditionalFormatting>
  <conditionalFormatting sqref="A17">
    <cfRule type="expression" dxfId="19590" priority="1095" stopIfTrue="1">
      <formula>$IT18&lt;$IS$2</formula>
    </cfRule>
  </conditionalFormatting>
  <conditionalFormatting sqref="A34">
    <cfRule type="cellIs" dxfId="19589" priority="1094" operator="equal">
      <formula>0</formula>
    </cfRule>
  </conditionalFormatting>
  <conditionalFormatting sqref="A34">
    <cfRule type="cellIs" dxfId="19588" priority="1093" stopIfTrue="1" operator="equal">
      <formula>0</formula>
    </cfRule>
  </conditionalFormatting>
  <conditionalFormatting sqref="A34">
    <cfRule type="expression" dxfId="19587" priority="1092" stopIfTrue="1">
      <formula>$IT35&lt;$IS$2</formula>
    </cfRule>
  </conditionalFormatting>
  <conditionalFormatting sqref="A34">
    <cfRule type="cellIs" dxfId="19586" priority="1091" stopIfTrue="1" operator="equal">
      <formula>0</formula>
    </cfRule>
  </conditionalFormatting>
  <conditionalFormatting sqref="A34">
    <cfRule type="expression" dxfId="19585" priority="1090" stopIfTrue="1">
      <formula>$IT35&lt;$IS$2</formula>
    </cfRule>
  </conditionalFormatting>
  <conditionalFormatting sqref="A34">
    <cfRule type="cellIs" dxfId="19584" priority="1089" stopIfTrue="1" operator="equal">
      <formula>0</formula>
    </cfRule>
  </conditionalFormatting>
  <conditionalFormatting sqref="A34">
    <cfRule type="expression" dxfId="19583" priority="1088" stopIfTrue="1">
      <formula>$IT35&lt;$IS$2</formula>
    </cfRule>
  </conditionalFormatting>
  <conditionalFormatting sqref="A34">
    <cfRule type="cellIs" dxfId="19582" priority="1087" stopIfTrue="1" operator="equal">
      <formula>0</formula>
    </cfRule>
  </conditionalFormatting>
  <conditionalFormatting sqref="A34">
    <cfRule type="expression" dxfId="19581" priority="1086" stopIfTrue="1">
      <formula>$IT35&lt;$IS$2</formula>
    </cfRule>
  </conditionalFormatting>
  <conditionalFormatting sqref="A34">
    <cfRule type="cellIs" dxfId="19580" priority="1085" operator="equal">
      <formula>0</formula>
    </cfRule>
  </conditionalFormatting>
  <conditionalFormatting sqref="A34">
    <cfRule type="cellIs" dxfId="19579" priority="1084" stopIfTrue="1" operator="equal">
      <formula>0</formula>
    </cfRule>
  </conditionalFormatting>
  <conditionalFormatting sqref="A34">
    <cfRule type="expression" dxfId="19578" priority="1083" stopIfTrue="1">
      <formula>$IT35&lt;$IS$2</formula>
    </cfRule>
  </conditionalFormatting>
  <conditionalFormatting sqref="A34">
    <cfRule type="cellIs" dxfId="19577" priority="1082" stopIfTrue="1" operator="equal">
      <formula>0</formula>
    </cfRule>
  </conditionalFormatting>
  <conditionalFormatting sqref="A34">
    <cfRule type="expression" dxfId="19576" priority="1081" stopIfTrue="1">
      <formula>$IT35&lt;$IS$2</formula>
    </cfRule>
  </conditionalFormatting>
  <conditionalFormatting sqref="A34">
    <cfRule type="cellIs" dxfId="19575" priority="1080" stopIfTrue="1" operator="equal">
      <formula>0</formula>
    </cfRule>
  </conditionalFormatting>
  <conditionalFormatting sqref="A34">
    <cfRule type="expression" dxfId="19574" priority="1079" stopIfTrue="1">
      <formula>$IT35&lt;$IS$2</formula>
    </cfRule>
  </conditionalFormatting>
  <conditionalFormatting sqref="A34">
    <cfRule type="cellIs" dxfId="19573" priority="1078" stopIfTrue="1" operator="equal">
      <formula>0</formula>
    </cfRule>
  </conditionalFormatting>
  <conditionalFormatting sqref="A34">
    <cfRule type="expression" dxfId="19572" priority="1077" stopIfTrue="1">
      <formula>$IT35&lt;$IS$2</formula>
    </cfRule>
  </conditionalFormatting>
  <conditionalFormatting sqref="A34">
    <cfRule type="cellIs" dxfId="19571" priority="1076" stopIfTrue="1" operator="equal">
      <formula>0</formula>
    </cfRule>
  </conditionalFormatting>
  <conditionalFormatting sqref="A34">
    <cfRule type="expression" dxfId="19570" priority="1075" stopIfTrue="1">
      <formula>$IT35&lt;$IS$2</formula>
    </cfRule>
  </conditionalFormatting>
  <conditionalFormatting sqref="A34">
    <cfRule type="cellIs" dxfId="19569" priority="1074" stopIfTrue="1" operator="equal">
      <formula>0</formula>
    </cfRule>
  </conditionalFormatting>
  <conditionalFormatting sqref="A34">
    <cfRule type="expression" dxfId="19568" priority="1073" stopIfTrue="1">
      <formula>$IT35&lt;$IS$2</formula>
    </cfRule>
  </conditionalFormatting>
  <conditionalFormatting sqref="A34">
    <cfRule type="cellIs" dxfId="19567" priority="1072" stopIfTrue="1" operator="equal">
      <formula>0</formula>
    </cfRule>
  </conditionalFormatting>
  <conditionalFormatting sqref="A34">
    <cfRule type="expression" dxfId="19566" priority="1071" stopIfTrue="1">
      <formula>$IT35&lt;$IS$2</formula>
    </cfRule>
  </conditionalFormatting>
  <conditionalFormatting sqref="A34:G34">
    <cfRule type="cellIs" dxfId="19565" priority="1070" operator="equal">
      <formula>0</formula>
    </cfRule>
  </conditionalFormatting>
  <conditionalFormatting sqref="A34:G34">
    <cfRule type="cellIs" dxfId="19564" priority="1069" stopIfTrue="1" operator="equal">
      <formula>0</formula>
    </cfRule>
  </conditionalFormatting>
  <conditionalFormatting sqref="A34:G34">
    <cfRule type="expression" dxfId="19563" priority="1068" stopIfTrue="1">
      <formula>$IT35&lt;$IS$2</formula>
    </cfRule>
  </conditionalFormatting>
  <conditionalFormatting sqref="A34:G34">
    <cfRule type="cellIs" dxfId="19562" priority="1067" stopIfTrue="1" operator="equal">
      <formula>0</formula>
    </cfRule>
  </conditionalFormatting>
  <conditionalFormatting sqref="A34:G34">
    <cfRule type="expression" dxfId="19561" priority="1066" stopIfTrue="1">
      <formula>$IT35&lt;$IS$2</formula>
    </cfRule>
  </conditionalFormatting>
  <conditionalFormatting sqref="A34:G34">
    <cfRule type="cellIs" dxfId="19560" priority="1065" stopIfTrue="1" operator="equal">
      <formula>0</formula>
    </cfRule>
  </conditionalFormatting>
  <conditionalFormatting sqref="A34:G34">
    <cfRule type="expression" dxfId="19559" priority="1064" stopIfTrue="1">
      <formula>$IT35&lt;$IS$2</formula>
    </cfRule>
  </conditionalFormatting>
  <conditionalFormatting sqref="A34:G34">
    <cfRule type="cellIs" dxfId="19558" priority="1063" stopIfTrue="1" operator="equal">
      <formula>0</formula>
    </cfRule>
  </conditionalFormatting>
  <conditionalFormatting sqref="A34:G34">
    <cfRule type="expression" dxfId="19557" priority="1062" stopIfTrue="1">
      <formula>$IT35&lt;$IS$2</formula>
    </cfRule>
  </conditionalFormatting>
  <conditionalFormatting sqref="A34:G34">
    <cfRule type="cellIs" dxfId="19556" priority="1061" operator="equal">
      <formula>0</formula>
    </cfRule>
  </conditionalFormatting>
  <conditionalFormatting sqref="A34:G34">
    <cfRule type="cellIs" dxfId="19555" priority="1060" operator="equal">
      <formula>0</formula>
    </cfRule>
  </conditionalFormatting>
  <conditionalFormatting sqref="A34:G34">
    <cfRule type="cellIs" dxfId="19554" priority="1059" stopIfTrue="1" operator="equal">
      <formula>0</formula>
    </cfRule>
  </conditionalFormatting>
  <conditionalFormatting sqref="A34:G34">
    <cfRule type="expression" dxfId="19553" priority="1058" stopIfTrue="1">
      <formula>$IT35&lt;$IS$2</formula>
    </cfRule>
  </conditionalFormatting>
  <conditionalFormatting sqref="A34:G34">
    <cfRule type="cellIs" dxfId="19552" priority="1057" stopIfTrue="1" operator="equal">
      <formula>0</formula>
    </cfRule>
  </conditionalFormatting>
  <conditionalFormatting sqref="A34:G34">
    <cfRule type="expression" dxfId="19551" priority="1056" stopIfTrue="1">
      <formula>$IT35&lt;$IS$2</formula>
    </cfRule>
  </conditionalFormatting>
  <conditionalFormatting sqref="A34:G34">
    <cfRule type="cellIs" dxfId="19550" priority="1055" stopIfTrue="1" operator="equal">
      <formula>0</formula>
    </cfRule>
  </conditionalFormatting>
  <conditionalFormatting sqref="A34:G34">
    <cfRule type="expression" dxfId="19549" priority="1054" stopIfTrue="1">
      <formula>$IT35&lt;$IS$2</formula>
    </cfRule>
  </conditionalFormatting>
  <conditionalFormatting sqref="A34:G34">
    <cfRule type="cellIs" dxfId="19548" priority="1053" stopIfTrue="1" operator="equal">
      <formula>0</formula>
    </cfRule>
  </conditionalFormatting>
  <conditionalFormatting sqref="A34:G34">
    <cfRule type="expression" dxfId="19547" priority="1052" stopIfTrue="1">
      <formula>$IT35&lt;$IS$2</formula>
    </cfRule>
  </conditionalFormatting>
  <conditionalFormatting sqref="A34:G34">
    <cfRule type="cellIs" dxfId="19546" priority="1051" operator="equal">
      <formula>0</formula>
    </cfRule>
  </conditionalFormatting>
  <conditionalFormatting sqref="A34:G34">
    <cfRule type="cellIs" dxfId="19545" priority="1050" stopIfTrue="1" operator="equal">
      <formula>0</formula>
    </cfRule>
  </conditionalFormatting>
  <conditionalFormatting sqref="A34:G34">
    <cfRule type="expression" dxfId="19544" priority="1049" stopIfTrue="1">
      <formula>$IT35&lt;$IS$2</formula>
    </cfRule>
  </conditionalFormatting>
  <conditionalFormatting sqref="A34:G34">
    <cfRule type="cellIs" dxfId="19543" priority="1048" stopIfTrue="1" operator="equal">
      <formula>0</formula>
    </cfRule>
  </conditionalFormatting>
  <conditionalFormatting sqref="A34:G34">
    <cfRule type="expression" dxfId="19542" priority="1047" stopIfTrue="1">
      <formula>$IT35&lt;$IS$2</formula>
    </cfRule>
  </conditionalFormatting>
  <conditionalFormatting sqref="A34:G34">
    <cfRule type="cellIs" dxfId="19541" priority="1046" stopIfTrue="1" operator="equal">
      <formula>0</formula>
    </cfRule>
  </conditionalFormatting>
  <conditionalFormatting sqref="A34:G34">
    <cfRule type="expression" dxfId="19540" priority="1045" stopIfTrue="1">
      <formula>$IT35&lt;$IS$2</formula>
    </cfRule>
  </conditionalFormatting>
  <conditionalFormatting sqref="A34:G34">
    <cfRule type="cellIs" dxfId="19539" priority="1044" stopIfTrue="1" operator="equal">
      <formula>0</formula>
    </cfRule>
  </conditionalFormatting>
  <conditionalFormatting sqref="A34:G34">
    <cfRule type="expression" dxfId="19538" priority="1043" stopIfTrue="1">
      <formula>$IT35&lt;$IS$2</formula>
    </cfRule>
  </conditionalFormatting>
  <conditionalFormatting sqref="A34:G34">
    <cfRule type="cellIs" dxfId="19537" priority="1042" stopIfTrue="1" operator="equal">
      <formula>0</formula>
    </cfRule>
  </conditionalFormatting>
  <conditionalFormatting sqref="A34:G34">
    <cfRule type="expression" dxfId="19536" priority="1041" stopIfTrue="1">
      <formula>$IT35&lt;$IS$2</formula>
    </cfRule>
  </conditionalFormatting>
  <conditionalFormatting sqref="A34:G34">
    <cfRule type="cellIs" dxfId="19535" priority="1040" stopIfTrue="1" operator="equal">
      <formula>0</formula>
    </cfRule>
  </conditionalFormatting>
  <conditionalFormatting sqref="A34:G34">
    <cfRule type="expression" dxfId="19534" priority="1039" stopIfTrue="1">
      <formula>$IT35&lt;$IS$2</formula>
    </cfRule>
  </conditionalFormatting>
  <conditionalFormatting sqref="B34:G34">
    <cfRule type="cellIs" dxfId="19533" priority="1038" stopIfTrue="1" operator="equal">
      <formula>0</formula>
    </cfRule>
  </conditionalFormatting>
  <conditionalFormatting sqref="B34:G34">
    <cfRule type="expression" dxfId="19532" priority="1037" stopIfTrue="1">
      <formula>$IT35&lt;$IS$2</formula>
    </cfRule>
  </conditionalFormatting>
  <conditionalFormatting sqref="A34">
    <cfRule type="cellIs" dxfId="19531" priority="1036" operator="equal">
      <formula>0</formula>
    </cfRule>
  </conditionalFormatting>
  <conditionalFormatting sqref="A34">
    <cfRule type="cellIs" dxfId="19530" priority="1035" stopIfTrue="1" operator="equal">
      <formula>0</formula>
    </cfRule>
  </conditionalFormatting>
  <conditionalFormatting sqref="A34">
    <cfRule type="expression" dxfId="19529" priority="1034" stopIfTrue="1">
      <formula>$IT35&lt;$IS$2</formula>
    </cfRule>
  </conditionalFormatting>
  <conditionalFormatting sqref="A34">
    <cfRule type="cellIs" dxfId="19528" priority="1033" stopIfTrue="1" operator="equal">
      <formula>0</formula>
    </cfRule>
  </conditionalFormatting>
  <conditionalFormatting sqref="A34">
    <cfRule type="expression" dxfId="19527" priority="1032" stopIfTrue="1">
      <formula>$IT35&lt;$IS$2</formula>
    </cfRule>
  </conditionalFormatting>
  <conditionalFormatting sqref="A34">
    <cfRule type="cellIs" dxfId="19526" priority="1031" stopIfTrue="1" operator="equal">
      <formula>0</formula>
    </cfRule>
  </conditionalFormatting>
  <conditionalFormatting sqref="A34">
    <cfRule type="expression" dxfId="19525" priority="1030" stopIfTrue="1">
      <formula>$IT35&lt;$IS$2</formula>
    </cfRule>
  </conditionalFormatting>
  <conditionalFormatting sqref="A34">
    <cfRule type="cellIs" dxfId="19524" priority="1029" stopIfTrue="1" operator="equal">
      <formula>0</formula>
    </cfRule>
  </conditionalFormatting>
  <conditionalFormatting sqref="A34">
    <cfRule type="expression" dxfId="19523" priority="1028" stopIfTrue="1">
      <formula>$IT35&lt;$IS$2</formula>
    </cfRule>
  </conditionalFormatting>
  <conditionalFormatting sqref="A34">
    <cfRule type="cellIs" dxfId="19522" priority="1027" operator="equal">
      <formula>0</formula>
    </cfRule>
  </conditionalFormatting>
  <conditionalFormatting sqref="A34">
    <cfRule type="cellIs" dxfId="19521" priority="1026" operator="equal">
      <formula>0</formula>
    </cfRule>
  </conditionalFormatting>
  <conditionalFormatting sqref="A34">
    <cfRule type="cellIs" dxfId="19520" priority="1025" stopIfTrue="1" operator="equal">
      <formula>0</formula>
    </cfRule>
  </conditionalFormatting>
  <conditionalFormatting sqref="A34">
    <cfRule type="expression" dxfId="19519" priority="1024" stopIfTrue="1">
      <formula>$IT35&lt;$IS$2</formula>
    </cfRule>
  </conditionalFormatting>
  <conditionalFormatting sqref="A34">
    <cfRule type="cellIs" dxfId="19518" priority="1023" stopIfTrue="1" operator="equal">
      <formula>0</formula>
    </cfRule>
  </conditionalFormatting>
  <conditionalFormatting sqref="A34">
    <cfRule type="expression" dxfId="19517" priority="1022" stopIfTrue="1">
      <formula>$IT35&lt;$IS$2</formula>
    </cfRule>
  </conditionalFormatting>
  <conditionalFormatting sqref="A34">
    <cfRule type="cellIs" dxfId="19516" priority="1021" stopIfTrue="1" operator="equal">
      <formula>0</formula>
    </cfRule>
  </conditionalFormatting>
  <conditionalFormatting sqref="A34">
    <cfRule type="expression" dxfId="19515" priority="1020" stopIfTrue="1">
      <formula>$IT35&lt;$IS$2</formula>
    </cfRule>
  </conditionalFormatting>
  <conditionalFormatting sqref="A34">
    <cfRule type="cellIs" dxfId="19514" priority="1019" stopIfTrue="1" operator="equal">
      <formula>0</formula>
    </cfRule>
  </conditionalFormatting>
  <conditionalFormatting sqref="A34">
    <cfRule type="expression" dxfId="19513" priority="1018" stopIfTrue="1">
      <formula>$IT35&lt;$IS$2</formula>
    </cfRule>
  </conditionalFormatting>
  <conditionalFormatting sqref="A34">
    <cfRule type="cellIs" dxfId="19512" priority="1017" operator="equal">
      <formula>0</formula>
    </cfRule>
  </conditionalFormatting>
  <conditionalFormatting sqref="A34">
    <cfRule type="cellIs" dxfId="19511" priority="1016" stopIfTrue="1" operator="equal">
      <formula>0</formula>
    </cfRule>
  </conditionalFormatting>
  <conditionalFormatting sqref="A34">
    <cfRule type="expression" dxfId="19510" priority="1015" stopIfTrue="1">
      <formula>$IT35&lt;$IS$2</formula>
    </cfRule>
  </conditionalFormatting>
  <conditionalFormatting sqref="A34">
    <cfRule type="cellIs" dxfId="19509" priority="1014" stopIfTrue="1" operator="equal">
      <formula>0</formula>
    </cfRule>
  </conditionalFormatting>
  <conditionalFormatting sqref="A34">
    <cfRule type="expression" dxfId="19508" priority="1013" stopIfTrue="1">
      <formula>$IT35&lt;$IS$2</formula>
    </cfRule>
  </conditionalFormatting>
  <conditionalFormatting sqref="A34">
    <cfRule type="cellIs" dxfId="19507" priority="1012" stopIfTrue="1" operator="equal">
      <formula>0</formula>
    </cfRule>
  </conditionalFormatting>
  <conditionalFormatting sqref="A34">
    <cfRule type="expression" dxfId="19506" priority="1011" stopIfTrue="1">
      <formula>$IT35&lt;$IS$2</formula>
    </cfRule>
  </conditionalFormatting>
  <conditionalFormatting sqref="A34">
    <cfRule type="cellIs" dxfId="19505" priority="1010" stopIfTrue="1" operator="equal">
      <formula>0</formula>
    </cfRule>
  </conditionalFormatting>
  <conditionalFormatting sqref="A34">
    <cfRule type="expression" dxfId="19504" priority="1009" stopIfTrue="1">
      <formula>$IT35&lt;$IS$2</formula>
    </cfRule>
  </conditionalFormatting>
  <conditionalFormatting sqref="A34">
    <cfRule type="cellIs" dxfId="19503" priority="1008" stopIfTrue="1" operator="equal">
      <formula>0</formula>
    </cfRule>
  </conditionalFormatting>
  <conditionalFormatting sqref="A34">
    <cfRule type="expression" dxfId="19502" priority="1007" stopIfTrue="1">
      <formula>$IT35&lt;$IS$2</formula>
    </cfRule>
  </conditionalFormatting>
  <conditionalFormatting sqref="A34">
    <cfRule type="cellIs" dxfId="19501" priority="1006" operator="equal">
      <formula>0</formula>
    </cfRule>
  </conditionalFormatting>
  <conditionalFormatting sqref="A34">
    <cfRule type="cellIs" dxfId="19500" priority="1005" stopIfTrue="1" operator="equal">
      <formula>0</formula>
    </cfRule>
  </conditionalFormatting>
  <conditionalFormatting sqref="A34">
    <cfRule type="expression" dxfId="19499" priority="1004" stopIfTrue="1">
      <formula>$IT35&lt;$IS$2</formula>
    </cfRule>
  </conditionalFormatting>
  <conditionalFormatting sqref="A34">
    <cfRule type="cellIs" dxfId="19498" priority="1003" stopIfTrue="1" operator="equal">
      <formula>0</formula>
    </cfRule>
  </conditionalFormatting>
  <conditionalFormatting sqref="A34">
    <cfRule type="expression" dxfId="19497" priority="1002" stopIfTrue="1">
      <formula>$IT35&lt;$IS$2</formula>
    </cfRule>
  </conditionalFormatting>
  <conditionalFormatting sqref="A34">
    <cfRule type="cellIs" dxfId="19496" priority="1001" stopIfTrue="1" operator="equal">
      <formula>0</formula>
    </cfRule>
  </conditionalFormatting>
  <conditionalFormatting sqref="A34">
    <cfRule type="expression" dxfId="19495" priority="1000" stopIfTrue="1">
      <formula>$IT35&lt;$IS$2</formula>
    </cfRule>
  </conditionalFormatting>
  <conditionalFormatting sqref="A34">
    <cfRule type="cellIs" dxfId="19494" priority="999" stopIfTrue="1" operator="equal">
      <formula>0</formula>
    </cfRule>
  </conditionalFormatting>
  <conditionalFormatting sqref="A34">
    <cfRule type="expression" dxfId="19493" priority="998" stopIfTrue="1">
      <formula>$IT35&lt;$IS$2</formula>
    </cfRule>
  </conditionalFormatting>
  <conditionalFormatting sqref="A34">
    <cfRule type="cellIs" dxfId="19492" priority="997" operator="equal">
      <formula>0</formula>
    </cfRule>
  </conditionalFormatting>
  <conditionalFormatting sqref="A34">
    <cfRule type="cellIs" dxfId="19491" priority="996" stopIfTrue="1" operator="equal">
      <formula>0</formula>
    </cfRule>
  </conditionalFormatting>
  <conditionalFormatting sqref="A34">
    <cfRule type="expression" dxfId="19490" priority="995" stopIfTrue="1">
      <formula>$IT35&lt;$IS$2</formula>
    </cfRule>
  </conditionalFormatting>
  <conditionalFormatting sqref="A34">
    <cfRule type="cellIs" dxfId="19489" priority="994" stopIfTrue="1" operator="equal">
      <formula>0</formula>
    </cfRule>
  </conditionalFormatting>
  <conditionalFormatting sqref="A34">
    <cfRule type="expression" dxfId="19488" priority="993" stopIfTrue="1">
      <formula>$IT35&lt;$IS$2</formula>
    </cfRule>
  </conditionalFormatting>
  <conditionalFormatting sqref="A34">
    <cfRule type="cellIs" dxfId="19487" priority="992" stopIfTrue="1" operator="equal">
      <formula>0</formula>
    </cfRule>
  </conditionalFormatting>
  <conditionalFormatting sqref="A34">
    <cfRule type="expression" dxfId="19486" priority="991" stopIfTrue="1">
      <formula>$IT35&lt;$IS$2</formula>
    </cfRule>
  </conditionalFormatting>
  <conditionalFormatting sqref="A34">
    <cfRule type="cellIs" dxfId="19485" priority="990" stopIfTrue="1" operator="equal">
      <formula>0</formula>
    </cfRule>
  </conditionalFormatting>
  <conditionalFormatting sqref="A34">
    <cfRule type="expression" dxfId="19484" priority="989" stopIfTrue="1">
      <formula>$IT35&lt;$IS$2</formula>
    </cfRule>
  </conditionalFormatting>
  <conditionalFormatting sqref="A34">
    <cfRule type="cellIs" dxfId="19483" priority="988" stopIfTrue="1" operator="equal">
      <formula>0</formula>
    </cfRule>
  </conditionalFormatting>
  <conditionalFormatting sqref="A34">
    <cfRule type="expression" dxfId="19482" priority="987" stopIfTrue="1">
      <formula>$IT35&lt;$IS$2</formula>
    </cfRule>
  </conditionalFormatting>
  <conditionalFormatting sqref="A34">
    <cfRule type="cellIs" dxfId="19481" priority="986" stopIfTrue="1" operator="equal">
      <formula>0</formula>
    </cfRule>
  </conditionalFormatting>
  <conditionalFormatting sqref="A34">
    <cfRule type="expression" dxfId="19480" priority="985" stopIfTrue="1">
      <formula>$IT35&lt;$IS$2</formula>
    </cfRule>
  </conditionalFormatting>
  <conditionalFormatting sqref="A34">
    <cfRule type="cellIs" dxfId="19479" priority="984" stopIfTrue="1" operator="equal">
      <formula>0</formula>
    </cfRule>
  </conditionalFormatting>
  <conditionalFormatting sqref="A34">
    <cfRule type="expression" dxfId="19478" priority="983" stopIfTrue="1">
      <formula>$IT35&lt;$IS$2</formula>
    </cfRule>
  </conditionalFormatting>
  <conditionalFormatting sqref="A12:H59">
    <cfRule type="cellIs" dxfId="19477" priority="982" stopIfTrue="1" operator="equal">
      <formula>0</formula>
    </cfRule>
  </conditionalFormatting>
  <conditionalFormatting sqref="A19:H21">
    <cfRule type="cellIs" dxfId="19476" priority="981" stopIfTrue="1" operator="equal">
      <formula>0</formula>
    </cfRule>
  </conditionalFormatting>
  <conditionalFormatting sqref="A19:H21">
    <cfRule type="cellIs" dxfId="19475" priority="980" stopIfTrue="1" operator="equal">
      <formula>0</formula>
    </cfRule>
  </conditionalFormatting>
  <conditionalFormatting sqref="A25:H27">
    <cfRule type="cellIs" dxfId="19474" priority="979" stopIfTrue="1" operator="equal">
      <formula>0</formula>
    </cfRule>
  </conditionalFormatting>
  <conditionalFormatting sqref="A25:H27">
    <cfRule type="cellIs" dxfId="19473" priority="978" stopIfTrue="1" operator="equal">
      <formula>0</formula>
    </cfRule>
  </conditionalFormatting>
  <conditionalFormatting sqref="A36:H38">
    <cfRule type="cellIs" dxfId="19472" priority="977" stopIfTrue="1" operator="equal">
      <formula>0</formula>
    </cfRule>
  </conditionalFormatting>
  <conditionalFormatting sqref="A44:H46">
    <cfRule type="cellIs" dxfId="19471" priority="976" stopIfTrue="1" operator="equal">
      <formula>0</formula>
    </cfRule>
  </conditionalFormatting>
  <conditionalFormatting sqref="A44:H46">
    <cfRule type="cellIs" dxfId="19470" priority="975" stopIfTrue="1" operator="equal">
      <formula>0</formula>
    </cfRule>
  </conditionalFormatting>
  <conditionalFormatting sqref="A54:H56">
    <cfRule type="cellIs" dxfId="19469" priority="974" stopIfTrue="1" operator="equal">
      <formula>0</formula>
    </cfRule>
  </conditionalFormatting>
  <conditionalFormatting sqref="A12:H62">
    <cfRule type="expression" dxfId="19468" priority="973" stopIfTrue="1">
      <formula>$IT13&lt;$IS$2</formula>
    </cfRule>
  </conditionalFormatting>
  <conditionalFormatting sqref="A12:H59">
    <cfRule type="cellIs" dxfId="19467" priority="972" stopIfTrue="1" operator="equal">
      <formula>0</formula>
    </cfRule>
  </conditionalFormatting>
  <conditionalFormatting sqref="A19:H21">
    <cfRule type="cellIs" dxfId="19466" priority="971" stopIfTrue="1" operator="equal">
      <formula>0</formula>
    </cfRule>
  </conditionalFormatting>
  <conditionalFormatting sqref="A19:H21">
    <cfRule type="cellIs" dxfId="19465" priority="970" stopIfTrue="1" operator="equal">
      <formula>0</formula>
    </cfRule>
  </conditionalFormatting>
  <conditionalFormatting sqref="A25:H27">
    <cfRule type="cellIs" dxfId="19464" priority="969" stopIfTrue="1" operator="equal">
      <formula>0</formula>
    </cfRule>
  </conditionalFormatting>
  <conditionalFormatting sqref="A25:H27">
    <cfRule type="cellIs" dxfId="19463" priority="968" stopIfTrue="1" operator="equal">
      <formula>0</formula>
    </cfRule>
  </conditionalFormatting>
  <conditionalFormatting sqref="A36:H38">
    <cfRule type="cellIs" dxfId="19462" priority="967" stopIfTrue="1" operator="equal">
      <formula>0</formula>
    </cfRule>
  </conditionalFormatting>
  <conditionalFormatting sqref="A44:H46">
    <cfRule type="cellIs" dxfId="19461" priority="966" stopIfTrue="1" operator="equal">
      <formula>0</formula>
    </cfRule>
  </conditionalFormatting>
  <conditionalFormatting sqref="A44:H46">
    <cfRule type="cellIs" dxfId="19460" priority="965" stopIfTrue="1" operator="equal">
      <formula>0</formula>
    </cfRule>
  </conditionalFormatting>
  <conditionalFormatting sqref="A54:H56">
    <cfRule type="cellIs" dxfId="19459" priority="964" stopIfTrue="1" operator="equal">
      <formula>0</formula>
    </cfRule>
  </conditionalFormatting>
  <conditionalFormatting sqref="A12:H62">
    <cfRule type="expression" dxfId="19458" priority="963" stopIfTrue="1">
      <formula>$IT13&lt;$IS$2</formula>
    </cfRule>
  </conditionalFormatting>
  <conditionalFormatting sqref="A12:H59">
    <cfRule type="cellIs" dxfId="19457" priority="962" stopIfTrue="1" operator="equal">
      <formula>0</formula>
    </cfRule>
  </conditionalFormatting>
  <conditionalFormatting sqref="A19:H21">
    <cfRule type="cellIs" dxfId="19456" priority="961" stopIfTrue="1" operator="equal">
      <formula>0</formula>
    </cfRule>
  </conditionalFormatting>
  <conditionalFormatting sqref="A19:H21">
    <cfRule type="cellIs" dxfId="19455" priority="960" stopIfTrue="1" operator="equal">
      <formula>0</formula>
    </cfRule>
  </conditionalFormatting>
  <conditionalFormatting sqref="A25:H27">
    <cfRule type="cellIs" dxfId="19454" priority="959" stopIfTrue="1" operator="equal">
      <formula>0</formula>
    </cfRule>
  </conditionalFormatting>
  <conditionalFormatting sqref="A25:H27">
    <cfRule type="cellIs" dxfId="19453" priority="958" stopIfTrue="1" operator="equal">
      <formula>0</formula>
    </cfRule>
  </conditionalFormatting>
  <conditionalFormatting sqref="A36:H38">
    <cfRule type="cellIs" dxfId="19452" priority="957" stopIfTrue="1" operator="equal">
      <formula>0</formula>
    </cfRule>
  </conditionalFormatting>
  <conditionalFormatting sqref="A44:H46">
    <cfRule type="cellIs" dxfId="19451" priority="956" stopIfTrue="1" operator="equal">
      <formula>0</formula>
    </cfRule>
  </conditionalFormatting>
  <conditionalFormatting sqref="A44:H46">
    <cfRule type="cellIs" dxfId="19450" priority="955" stopIfTrue="1" operator="equal">
      <formula>0</formula>
    </cfRule>
  </conditionalFormatting>
  <conditionalFormatting sqref="A54:H56">
    <cfRule type="cellIs" dxfId="19449" priority="954" stopIfTrue="1" operator="equal">
      <formula>0</formula>
    </cfRule>
  </conditionalFormatting>
  <conditionalFormatting sqref="A12:H62">
    <cfRule type="expression" dxfId="19448" priority="953" stopIfTrue="1">
      <formula>$IT13&lt;$IS$2</formula>
    </cfRule>
  </conditionalFormatting>
  <conditionalFormatting sqref="A12:H12">
    <cfRule type="cellIs" dxfId="19447" priority="952" stopIfTrue="1" operator="equal">
      <formula>0</formula>
    </cfRule>
  </conditionalFormatting>
  <conditionalFormatting sqref="A12:H12">
    <cfRule type="expression" dxfId="19446" priority="951" stopIfTrue="1">
      <formula>$IW13&lt;$IV$2</formula>
    </cfRule>
  </conditionalFormatting>
  <conditionalFormatting sqref="A13:I13">
    <cfRule type="cellIs" dxfId="19445" priority="950" stopIfTrue="1" operator="equal">
      <formula>0</formula>
    </cfRule>
  </conditionalFormatting>
  <conditionalFormatting sqref="A13:I13">
    <cfRule type="expression" dxfId="19444" priority="949" stopIfTrue="1">
      <formula>$IW14&lt;$IV$2</formula>
    </cfRule>
  </conditionalFormatting>
  <conditionalFormatting sqref="I13">
    <cfRule type="cellIs" dxfId="19443" priority="948" stopIfTrue="1" operator="equal">
      <formula>0</formula>
    </cfRule>
  </conditionalFormatting>
  <conditionalFormatting sqref="I13">
    <cfRule type="expression" dxfId="19442" priority="947" stopIfTrue="1">
      <formula>$IW14&lt;$IV$2</formula>
    </cfRule>
  </conditionalFormatting>
  <conditionalFormatting sqref="A16:H16">
    <cfRule type="cellIs" dxfId="19441" priority="946" stopIfTrue="1" operator="equal">
      <formula>0</formula>
    </cfRule>
  </conditionalFormatting>
  <conditionalFormatting sqref="A16:H16">
    <cfRule type="expression" dxfId="19440" priority="945" stopIfTrue="1">
      <formula>$IW17&lt;$IV$2</formula>
    </cfRule>
  </conditionalFormatting>
  <conditionalFormatting sqref="A33:H33">
    <cfRule type="cellIs" dxfId="19439" priority="944" stopIfTrue="1" operator="equal">
      <formula>0</formula>
    </cfRule>
  </conditionalFormatting>
  <conditionalFormatting sqref="A33:H33">
    <cfRule type="expression" dxfId="19438" priority="943" stopIfTrue="1">
      <formula>$IW34&lt;$IV$2</formula>
    </cfRule>
  </conditionalFormatting>
  <conditionalFormatting sqref="H19">
    <cfRule type="cellIs" dxfId="19437" priority="942" operator="equal">
      <formula>0</formula>
    </cfRule>
  </conditionalFormatting>
  <conditionalFormatting sqref="H19">
    <cfRule type="cellIs" dxfId="19436" priority="941" operator="equal">
      <formula>0</formula>
    </cfRule>
  </conditionalFormatting>
  <conditionalFormatting sqref="H19">
    <cfRule type="cellIs" dxfId="19435" priority="940" operator="equal">
      <formula>0</formula>
    </cfRule>
  </conditionalFormatting>
  <conditionalFormatting sqref="H19">
    <cfRule type="cellIs" dxfId="19434" priority="939" stopIfTrue="1" operator="equal">
      <formula>0</formula>
    </cfRule>
  </conditionalFormatting>
  <conditionalFormatting sqref="H19">
    <cfRule type="cellIs" dxfId="19433" priority="938" stopIfTrue="1" operator="equal">
      <formula>0</formula>
    </cfRule>
  </conditionalFormatting>
  <conditionalFormatting sqref="H19">
    <cfRule type="expression" dxfId="19432" priority="937" stopIfTrue="1">
      <formula>$IT20&lt;$IS$2</formula>
    </cfRule>
  </conditionalFormatting>
  <conditionalFormatting sqref="H19">
    <cfRule type="cellIs" dxfId="19431" priority="936" stopIfTrue="1" operator="equal">
      <formula>0</formula>
    </cfRule>
  </conditionalFormatting>
  <conditionalFormatting sqref="H19">
    <cfRule type="cellIs" dxfId="19430" priority="935" stopIfTrue="1" operator="equal">
      <formula>0</formula>
    </cfRule>
  </conditionalFormatting>
  <conditionalFormatting sqref="H19">
    <cfRule type="expression" dxfId="19429" priority="934" stopIfTrue="1">
      <formula>$IT20&lt;$IS$2</formula>
    </cfRule>
  </conditionalFormatting>
  <conditionalFormatting sqref="H19">
    <cfRule type="cellIs" dxfId="19428" priority="933" stopIfTrue="1" operator="equal">
      <formula>0</formula>
    </cfRule>
  </conditionalFormatting>
  <conditionalFormatting sqref="H19">
    <cfRule type="cellIs" dxfId="19427" priority="932" stopIfTrue="1" operator="equal">
      <formula>0</formula>
    </cfRule>
  </conditionalFormatting>
  <conditionalFormatting sqref="H19">
    <cfRule type="cellIs" dxfId="19426" priority="931" stopIfTrue="1" operator="equal">
      <formula>0</formula>
    </cfRule>
  </conditionalFormatting>
  <conditionalFormatting sqref="H19">
    <cfRule type="expression" dxfId="19425" priority="930" stopIfTrue="1">
      <formula>$IT20&lt;$IS$2</formula>
    </cfRule>
  </conditionalFormatting>
  <conditionalFormatting sqref="H19">
    <cfRule type="cellIs" dxfId="19424" priority="929" stopIfTrue="1" operator="equal">
      <formula>0</formula>
    </cfRule>
  </conditionalFormatting>
  <conditionalFormatting sqref="H19">
    <cfRule type="cellIs" dxfId="19423" priority="928" stopIfTrue="1" operator="equal">
      <formula>0</formula>
    </cfRule>
  </conditionalFormatting>
  <conditionalFormatting sqref="H19">
    <cfRule type="cellIs" dxfId="19422" priority="927" stopIfTrue="1" operator="equal">
      <formula>0</formula>
    </cfRule>
  </conditionalFormatting>
  <conditionalFormatting sqref="H19">
    <cfRule type="expression" dxfId="19421" priority="926" stopIfTrue="1">
      <formula>$IT20&lt;$IS$2</formula>
    </cfRule>
  </conditionalFormatting>
  <conditionalFormatting sqref="H19">
    <cfRule type="cellIs" dxfId="19420" priority="925" operator="equal">
      <formula>0</formula>
    </cfRule>
  </conditionalFormatting>
  <conditionalFormatting sqref="H36">
    <cfRule type="cellIs" dxfId="19419" priority="924" operator="equal">
      <formula>0</formula>
    </cfRule>
  </conditionalFormatting>
  <conditionalFormatting sqref="H36">
    <cfRule type="cellIs" dxfId="19418" priority="923" operator="equal">
      <formula>0</formula>
    </cfRule>
  </conditionalFormatting>
  <conditionalFormatting sqref="H36">
    <cfRule type="cellIs" dxfId="19417" priority="922" operator="equal">
      <formula>0</formula>
    </cfRule>
  </conditionalFormatting>
  <conditionalFormatting sqref="H36">
    <cfRule type="cellIs" dxfId="19416" priority="921" stopIfTrue="1" operator="equal">
      <formula>0</formula>
    </cfRule>
  </conditionalFormatting>
  <conditionalFormatting sqref="H36">
    <cfRule type="cellIs" dxfId="19415" priority="920" stopIfTrue="1" operator="equal">
      <formula>0</formula>
    </cfRule>
  </conditionalFormatting>
  <conditionalFormatting sqref="H36">
    <cfRule type="expression" dxfId="19414" priority="919" stopIfTrue="1">
      <formula>$IT37&lt;$IS$2</formula>
    </cfRule>
  </conditionalFormatting>
  <conditionalFormatting sqref="H36">
    <cfRule type="cellIs" dxfId="19413" priority="918" stopIfTrue="1" operator="equal">
      <formula>0</formula>
    </cfRule>
  </conditionalFormatting>
  <conditionalFormatting sqref="H36">
    <cfRule type="cellIs" dxfId="19412" priority="917" stopIfTrue="1" operator="equal">
      <formula>0</formula>
    </cfRule>
  </conditionalFormatting>
  <conditionalFormatting sqref="H36">
    <cfRule type="expression" dxfId="19411" priority="916" stopIfTrue="1">
      <formula>$IT37&lt;$IS$2</formula>
    </cfRule>
  </conditionalFormatting>
  <conditionalFormatting sqref="H36">
    <cfRule type="cellIs" dxfId="19410" priority="915" stopIfTrue="1" operator="equal">
      <formula>0</formula>
    </cfRule>
  </conditionalFormatting>
  <conditionalFormatting sqref="H36">
    <cfRule type="cellIs" dxfId="19409" priority="914" stopIfTrue="1" operator="equal">
      <formula>0</formula>
    </cfRule>
  </conditionalFormatting>
  <conditionalFormatting sqref="H36">
    <cfRule type="expression" dxfId="19408" priority="913" stopIfTrue="1">
      <formula>$IT37&lt;$IS$2</formula>
    </cfRule>
  </conditionalFormatting>
  <conditionalFormatting sqref="H36">
    <cfRule type="cellIs" dxfId="19407" priority="912" stopIfTrue="1" operator="equal">
      <formula>0</formula>
    </cfRule>
  </conditionalFormatting>
  <conditionalFormatting sqref="H36">
    <cfRule type="cellIs" dxfId="19406" priority="911" stopIfTrue="1" operator="equal">
      <formula>0</formula>
    </cfRule>
  </conditionalFormatting>
  <conditionalFormatting sqref="H36">
    <cfRule type="expression" dxfId="19405" priority="910" stopIfTrue="1">
      <formula>$IT37&lt;$IS$2</formula>
    </cfRule>
  </conditionalFormatting>
  <conditionalFormatting sqref="H36">
    <cfRule type="cellIs" dxfId="19404" priority="909" operator="equal">
      <formula>0</formula>
    </cfRule>
  </conditionalFormatting>
  <conditionalFormatting sqref="H62">
    <cfRule type="cellIs" dxfId="19403" priority="908" operator="equal">
      <formula>0</formula>
    </cfRule>
  </conditionalFormatting>
  <conditionalFormatting sqref="H62">
    <cfRule type="cellIs" dxfId="19402" priority="907" operator="equal">
      <formula>0</formula>
    </cfRule>
  </conditionalFormatting>
  <conditionalFormatting sqref="H62">
    <cfRule type="cellIs" dxfId="19401" priority="906" operator="equal">
      <formula>0</formula>
    </cfRule>
  </conditionalFormatting>
  <conditionalFormatting sqref="H62">
    <cfRule type="expression" dxfId="19400" priority="905" stopIfTrue="1">
      <formula>$IT63&lt;$IS$2</formula>
    </cfRule>
  </conditionalFormatting>
  <conditionalFormatting sqref="H62">
    <cfRule type="expression" dxfId="19399" priority="904" stopIfTrue="1">
      <formula>$IT63&lt;$IS$2</formula>
    </cfRule>
  </conditionalFormatting>
  <conditionalFormatting sqref="H62">
    <cfRule type="expression" dxfId="19398" priority="903" stopIfTrue="1">
      <formula>$IT63&lt;$IS$2</formula>
    </cfRule>
  </conditionalFormatting>
  <conditionalFormatting sqref="H62">
    <cfRule type="cellIs" dxfId="19397" priority="902" operator="equal">
      <formula>0</formula>
    </cfRule>
  </conditionalFormatting>
  <conditionalFormatting sqref="A15:H15">
    <cfRule type="cellIs" dxfId="19396" priority="901" stopIfTrue="1" operator="equal">
      <formula>0</formula>
    </cfRule>
  </conditionalFormatting>
  <conditionalFormatting sqref="A15:H15">
    <cfRule type="expression" dxfId="19395" priority="900" stopIfTrue="1">
      <formula>$IW16&lt;$IV$2</formula>
    </cfRule>
  </conditionalFormatting>
  <conditionalFormatting sqref="A14:H14">
    <cfRule type="cellIs" dxfId="19394" priority="899" stopIfTrue="1" operator="equal">
      <formula>0</formula>
    </cfRule>
  </conditionalFormatting>
  <conditionalFormatting sqref="A14:H14">
    <cfRule type="expression" dxfId="19393" priority="898" stopIfTrue="1">
      <formula>$IW15&lt;$IV$2</formula>
    </cfRule>
  </conditionalFormatting>
  <conditionalFormatting sqref="A30:H30">
    <cfRule type="cellIs" dxfId="19392" priority="897" stopIfTrue="1" operator="equal">
      <formula>0</formula>
    </cfRule>
  </conditionalFormatting>
  <conditionalFormatting sqref="A30:H30">
    <cfRule type="expression" dxfId="19391" priority="896" stopIfTrue="1">
      <formula>$IW31&lt;$IV$2</formula>
    </cfRule>
  </conditionalFormatting>
  <conditionalFormatting sqref="A32:H32">
    <cfRule type="cellIs" dxfId="19390" priority="895" stopIfTrue="1" operator="equal">
      <formula>0</formula>
    </cfRule>
  </conditionalFormatting>
  <conditionalFormatting sqref="A32:H32">
    <cfRule type="expression" dxfId="19389" priority="894" stopIfTrue="1">
      <formula>$IW33&lt;$IV$2</formula>
    </cfRule>
  </conditionalFormatting>
  <conditionalFormatting sqref="A15:H15">
    <cfRule type="cellIs" dxfId="19388" priority="893" operator="equal">
      <formula>0</formula>
    </cfRule>
  </conditionalFormatting>
  <conditionalFormatting sqref="A15:H15">
    <cfRule type="cellIs" dxfId="19387" priority="892" operator="equal">
      <formula>0</formula>
    </cfRule>
  </conditionalFormatting>
  <conditionalFormatting sqref="A15:H15">
    <cfRule type="cellIs" dxfId="19386" priority="891" stopIfTrue="1" operator="equal">
      <formula>0</formula>
    </cfRule>
  </conditionalFormatting>
  <conditionalFormatting sqref="A15:H15">
    <cfRule type="expression" dxfId="19385" priority="890" stopIfTrue="1">
      <formula>$IT16&lt;$IS$2</formula>
    </cfRule>
  </conditionalFormatting>
  <conditionalFormatting sqref="A15:H15">
    <cfRule type="cellIs" dxfId="19384" priority="889" stopIfTrue="1" operator="equal">
      <formula>0</formula>
    </cfRule>
  </conditionalFormatting>
  <conditionalFormatting sqref="A15:H15">
    <cfRule type="expression" dxfId="19383" priority="888" stopIfTrue="1">
      <formula>$IT16&lt;$IS$2</formula>
    </cfRule>
  </conditionalFormatting>
  <conditionalFormatting sqref="A15:G15">
    <cfRule type="cellIs" dxfId="19382" priority="887" stopIfTrue="1" operator="equal">
      <formula>0</formula>
    </cfRule>
  </conditionalFormatting>
  <conditionalFormatting sqref="A15:G15">
    <cfRule type="expression" dxfId="19381" priority="886" stopIfTrue="1">
      <formula>$IT16&lt;$IS$2</formula>
    </cfRule>
  </conditionalFormatting>
  <conditionalFormatting sqref="A15:G15">
    <cfRule type="cellIs" dxfId="19380" priority="885" stopIfTrue="1" operator="equal">
      <formula>0</formula>
    </cfRule>
  </conditionalFormatting>
  <conditionalFormatting sqref="A15:G15">
    <cfRule type="expression" dxfId="19379" priority="884" stopIfTrue="1">
      <formula>$IT16&lt;$IS$2</formula>
    </cfRule>
  </conditionalFormatting>
  <conditionalFormatting sqref="H15">
    <cfRule type="cellIs" dxfId="19378" priority="883" stopIfTrue="1" operator="equal">
      <formula>0</formula>
    </cfRule>
  </conditionalFormatting>
  <conditionalFormatting sqref="H15">
    <cfRule type="expression" dxfId="19377" priority="882" stopIfTrue="1">
      <formula>$IT16&lt;$IS$2</formula>
    </cfRule>
  </conditionalFormatting>
  <conditionalFormatting sqref="H15">
    <cfRule type="cellIs" dxfId="19376" priority="881" stopIfTrue="1" operator="equal">
      <formula>0</formula>
    </cfRule>
  </conditionalFormatting>
  <conditionalFormatting sqref="H15">
    <cfRule type="expression" dxfId="19375" priority="880" stopIfTrue="1">
      <formula>$IT16&lt;$IS$2</formula>
    </cfRule>
  </conditionalFormatting>
  <conditionalFormatting sqref="A15:G15">
    <cfRule type="cellIs" dxfId="19374" priority="879" stopIfTrue="1" operator="equal">
      <formula>0</formula>
    </cfRule>
  </conditionalFormatting>
  <conditionalFormatting sqref="A15:G15">
    <cfRule type="expression" dxfId="19373" priority="878" stopIfTrue="1">
      <formula>$IT16&lt;$IS$2</formula>
    </cfRule>
  </conditionalFormatting>
  <conditionalFormatting sqref="A15:H15">
    <cfRule type="cellIs" dxfId="19372" priority="877" operator="equal">
      <formula>0</formula>
    </cfRule>
  </conditionalFormatting>
  <conditionalFormatting sqref="A15:G15">
    <cfRule type="cellIs" dxfId="19371" priority="876" stopIfTrue="1" operator="equal">
      <formula>0</formula>
    </cfRule>
  </conditionalFormatting>
  <conditionalFormatting sqref="A15:G15">
    <cfRule type="expression" dxfId="19370" priority="875" stopIfTrue="1">
      <formula>$IT16&lt;$IS$2</formula>
    </cfRule>
  </conditionalFormatting>
  <conditionalFormatting sqref="A15:G15">
    <cfRule type="cellIs" dxfId="19369" priority="874" stopIfTrue="1" operator="equal">
      <formula>0</formula>
    </cfRule>
  </conditionalFormatting>
  <conditionalFormatting sqref="A15:G15">
    <cfRule type="expression" dxfId="19368" priority="873" stopIfTrue="1">
      <formula>$IT16&lt;$IS$2</formula>
    </cfRule>
  </conditionalFormatting>
  <conditionalFormatting sqref="A15:G15">
    <cfRule type="cellIs" dxfId="19367" priority="872" stopIfTrue="1" operator="equal">
      <formula>0</formula>
    </cfRule>
  </conditionalFormatting>
  <conditionalFormatting sqref="A15:G15">
    <cfRule type="expression" dxfId="19366" priority="871" stopIfTrue="1">
      <formula>$IT16&lt;$IS$2</formula>
    </cfRule>
  </conditionalFormatting>
  <conditionalFormatting sqref="A15:H15">
    <cfRule type="cellIs" dxfId="19365" priority="870" stopIfTrue="1" operator="equal">
      <formula>0</formula>
    </cfRule>
  </conditionalFormatting>
  <conditionalFormatting sqref="A15:H15">
    <cfRule type="expression" dxfId="19364" priority="869" stopIfTrue="1">
      <formula>$IT16&lt;$IS$2</formula>
    </cfRule>
  </conditionalFormatting>
  <conditionalFormatting sqref="A15:H15">
    <cfRule type="cellIs" dxfId="19363" priority="868" stopIfTrue="1" operator="equal">
      <formula>0</formula>
    </cfRule>
  </conditionalFormatting>
  <conditionalFormatting sqref="A15:H15">
    <cfRule type="expression" dxfId="19362" priority="867" stopIfTrue="1">
      <formula>$IT16&lt;$IS$2</formula>
    </cfRule>
  </conditionalFormatting>
  <conditionalFormatting sqref="A15:H15">
    <cfRule type="cellIs" dxfId="19361" priority="866" stopIfTrue="1" operator="equal">
      <formula>0</formula>
    </cfRule>
  </conditionalFormatting>
  <conditionalFormatting sqref="A15:H15">
    <cfRule type="expression" dxfId="19360" priority="865" stopIfTrue="1">
      <formula>$IT16&lt;$IS$2</formula>
    </cfRule>
  </conditionalFormatting>
  <conditionalFormatting sqref="A15:H15">
    <cfRule type="cellIs" dxfId="19359" priority="864" stopIfTrue="1" operator="equal">
      <formula>0</formula>
    </cfRule>
  </conditionalFormatting>
  <conditionalFormatting sqref="A15:H15">
    <cfRule type="expression" dxfId="19358" priority="863" stopIfTrue="1">
      <formula>$IW16&lt;$IV$2</formula>
    </cfRule>
  </conditionalFormatting>
  <conditionalFormatting sqref="A32:H32">
    <cfRule type="cellIs" dxfId="19357" priority="862" stopIfTrue="1" operator="equal">
      <formula>0</formula>
    </cfRule>
  </conditionalFormatting>
  <conditionalFormatting sqref="A32:H32">
    <cfRule type="expression" dxfId="19356" priority="861" stopIfTrue="1">
      <formula>$IW33&lt;$IV$2</formula>
    </cfRule>
  </conditionalFormatting>
  <conditionalFormatting sqref="A12:H59">
    <cfRule type="cellIs" dxfId="19355" priority="860" stopIfTrue="1" operator="equal">
      <formula>0</formula>
    </cfRule>
  </conditionalFormatting>
  <conditionalFormatting sqref="A19:H21">
    <cfRule type="cellIs" dxfId="19354" priority="859" stopIfTrue="1" operator="equal">
      <formula>0</formula>
    </cfRule>
  </conditionalFormatting>
  <conditionalFormatting sqref="A19:H21">
    <cfRule type="cellIs" dxfId="19353" priority="858" stopIfTrue="1" operator="equal">
      <formula>0</formula>
    </cfRule>
  </conditionalFormatting>
  <conditionalFormatting sqref="A25:H27">
    <cfRule type="cellIs" dxfId="19352" priority="857" stopIfTrue="1" operator="equal">
      <formula>0</formula>
    </cfRule>
  </conditionalFormatting>
  <conditionalFormatting sqref="A25:H27">
    <cfRule type="cellIs" dxfId="19351" priority="856" stopIfTrue="1" operator="equal">
      <formula>0</formula>
    </cfRule>
  </conditionalFormatting>
  <conditionalFormatting sqref="A36:H38">
    <cfRule type="cellIs" dxfId="19350" priority="855" stopIfTrue="1" operator="equal">
      <formula>0</formula>
    </cfRule>
  </conditionalFormatting>
  <conditionalFormatting sqref="A44:H46">
    <cfRule type="cellIs" dxfId="19349" priority="854" stopIfTrue="1" operator="equal">
      <formula>0</formula>
    </cfRule>
  </conditionalFormatting>
  <conditionalFormatting sqref="A44:H46">
    <cfRule type="cellIs" dxfId="19348" priority="853" stopIfTrue="1" operator="equal">
      <formula>0</formula>
    </cfRule>
  </conditionalFormatting>
  <conditionalFormatting sqref="A54:H56">
    <cfRule type="cellIs" dxfId="19347" priority="852" stopIfTrue="1" operator="equal">
      <formula>0</formula>
    </cfRule>
  </conditionalFormatting>
  <conditionalFormatting sqref="A12:H62">
    <cfRule type="expression" dxfId="19346" priority="851" stopIfTrue="1">
      <formula>$IT13&lt;$IS$2</formula>
    </cfRule>
  </conditionalFormatting>
  <conditionalFormatting sqref="A12:H59">
    <cfRule type="cellIs" dxfId="19345" priority="850" stopIfTrue="1" operator="equal">
      <formula>0</formula>
    </cfRule>
  </conditionalFormatting>
  <conditionalFormatting sqref="A19:H21">
    <cfRule type="cellIs" dxfId="19344" priority="849" stopIfTrue="1" operator="equal">
      <formula>0</formula>
    </cfRule>
  </conditionalFormatting>
  <conditionalFormatting sqref="A19:H21">
    <cfRule type="cellIs" dxfId="19343" priority="848" stopIfTrue="1" operator="equal">
      <formula>0</formula>
    </cfRule>
  </conditionalFormatting>
  <conditionalFormatting sqref="A25:H27">
    <cfRule type="cellIs" dxfId="19342" priority="847" stopIfTrue="1" operator="equal">
      <formula>0</formula>
    </cfRule>
  </conditionalFormatting>
  <conditionalFormatting sqref="A25:H27">
    <cfRule type="cellIs" dxfId="19341" priority="846" stopIfTrue="1" operator="equal">
      <formula>0</formula>
    </cfRule>
  </conditionalFormatting>
  <conditionalFormatting sqref="A36:H38">
    <cfRule type="cellIs" dxfId="19340" priority="845" stopIfTrue="1" operator="equal">
      <formula>0</formula>
    </cfRule>
  </conditionalFormatting>
  <conditionalFormatting sqref="A44:H46">
    <cfRule type="cellIs" dxfId="19339" priority="844" stopIfTrue="1" operator="equal">
      <formula>0</formula>
    </cfRule>
  </conditionalFormatting>
  <conditionalFormatting sqref="A44:H46">
    <cfRule type="cellIs" dxfId="19338" priority="843" stopIfTrue="1" operator="equal">
      <formula>0</formula>
    </cfRule>
  </conditionalFormatting>
  <conditionalFormatting sqref="A54:H56">
    <cfRule type="cellIs" dxfId="19337" priority="842" stopIfTrue="1" operator="equal">
      <formula>0</formula>
    </cfRule>
  </conditionalFormatting>
  <conditionalFormatting sqref="A12:H62">
    <cfRule type="expression" dxfId="19336" priority="841" stopIfTrue="1">
      <formula>$IT13&lt;$IS$2</formula>
    </cfRule>
  </conditionalFormatting>
  <conditionalFormatting sqref="I16">
    <cfRule type="cellIs" dxfId="19335" priority="840" operator="equal">
      <formula>0</formula>
    </cfRule>
  </conditionalFormatting>
  <conditionalFormatting sqref="I33">
    <cfRule type="cellIs" dxfId="19334" priority="839" operator="equal">
      <formula>0</formula>
    </cfRule>
  </conditionalFormatting>
  <conditionalFormatting sqref="A12:H59">
    <cfRule type="cellIs" dxfId="19333" priority="838" stopIfTrue="1" operator="equal">
      <formula>0</formula>
    </cfRule>
  </conditionalFormatting>
  <conditionalFormatting sqref="A19:H21">
    <cfRule type="cellIs" dxfId="19332" priority="837" stopIfTrue="1" operator="equal">
      <formula>0</formula>
    </cfRule>
  </conditionalFormatting>
  <conditionalFormatting sqref="A19:H21">
    <cfRule type="cellIs" dxfId="19331" priority="836" stopIfTrue="1" operator="equal">
      <formula>0</formula>
    </cfRule>
  </conditionalFormatting>
  <conditionalFormatting sqref="A25:H27">
    <cfRule type="cellIs" dxfId="19330" priority="835" stopIfTrue="1" operator="equal">
      <formula>0</formula>
    </cfRule>
  </conditionalFormatting>
  <conditionalFormatting sqref="A25:H27">
    <cfRule type="cellIs" dxfId="19329" priority="834" stopIfTrue="1" operator="equal">
      <formula>0</formula>
    </cfRule>
  </conditionalFormatting>
  <conditionalFormatting sqref="A36:H38">
    <cfRule type="cellIs" dxfId="19328" priority="833" stopIfTrue="1" operator="equal">
      <formula>0</formula>
    </cfRule>
  </conditionalFormatting>
  <conditionalFormatting sqref="A44:H46">
    <cfRule type="cellIs" dxfId="19327" priority="832" stopIfTrue="1" operator="equal">
      <formula>0</formula>
    </cfRule>
  </conditionalFormatting>
  <conditionalFormatting sqref="A44:H46">
    <cfRule type="cellIs" dxfId="19326" priority="831" stopIfTrue="1" operator="equal">
      <formula>0</formula>
    </cfRule>
  </conditionalFormatting>
  <conditionalFormatting sqref="A54:H56">
    <cfRule type="cellIs" dxfId="19325" priority="830" stopIfTrue="1" operator="equal">
      <formula>0</formula>
    </cfRule>
  </conditionalFormatting>
  <conditionalFormatting sqref="A12:H62">
    <cfRule type="expression" dxfId="19324" priority="829" stopIfTrue="1">
      <formula>$IT13&lt;$IS$2</formula>
    </cfRule>
  </conditionalFormatting>
  <conditionalFormatting sqref="A30:H30">
    <cfRule type="cellIs" dxfId="19323" priority="828" operator="equal">
      <formula>0</formula>
    </cfRule>
  </conditionalFormatting>
  <conditionalFormatting sqref="A30:H30">
    <cfRule type="cellIs" dxfId="19322" priority="827" stopIfTrue="1" operator="equal">
      <formula>0</formula>
    </cfRule>
  </conditionalFormatting>
  <conditionalFormatting sqref="A30:H30">
    <cfRule type="expression" dxfId="19321" priority="826" stopIfTrue="1">
      <formula>$IT31&lt;$IS$2</formula>
    </cfRule>
  </conditionalFormatting>
  <conditionalFormatting sqref="A30:H30">
    <cfRule type="cellIs" dxfId="19320" priority="825" stopIfTrue="1" operator="equal">
      <formula>0</formula>
    </cfRule>
  </conditionalFormatting>
  <conditionalFormatting sqref="A30:H30">
    <cfRule type="expression" dxfId="19319" priority="824" stopIfTrue="1">
      <formula>$IT31&lt;$IS$2</formula>
    </cfRule>
  </conditionalFormatting>
  <conditionalFormatting sqref="A30:G30">
    <cfRule type="cellIs" dxfId="19318" priority="823" stopIfTrue="1" operator="equal">
      <formula>0</formula>
    </cfRule>
  </conditionalFormatting>
  <conditionalFormatting sqref="A30:G30">
    <cfRule type="expression" dxfId="19317" priority="822" stopIfTrue="1">
      <formula>$IT31&lt;$IS$2</formula>
    </cfRule>
  </conditionalFormatting>
  <conditionalFormatting sqref="H30">
    <cfRule type="cellIs" dxfId="19316" priority="821" stopIfTrue="1" operator="equal">
      <formula>0</formula>
    </cfRule>
  </conditionalFormatting>
  <conditionalFormatting sqref="H30">
    <cfRule type="expression" dxfId="19315" priority="820" stopIfTrue="1">
      <formula>$IT31&lt;$IS$2</formula>
    </cfRule>
  </conditionalFormatting>
  <conditionalFormatting sqref="A30:G30">
    <cfRule type="cellIs" dxfId="19314" priority="819" stopIfTrue="1" operator="equal">
      <formula>0</formula>
    </cfRule>
  </conditionalFormatting>
  <conditionalFormatting sqref="A30:G30">
    <cfRule type="expression" dxfId="19313" priority="818" stopIfTrue="1">
      <formula>$IT31&lt;$IS$2</formula>
    </cfRule>
  </conditionalFormatting>
  <conditionalFormatting sqref="A30:H30">
    <cfRule type="cellIs" dxfId="19312" priority="817" operator="equal">
      <formula>0</formula>
    </cfRule>
  </conditionalFormatting>
  <conditionalFormatting sqref="A30:H30">
    <cfRule type="cellIs" dxfId="19311" priority="816" operator="equal">
      <formula>0</formula>
    </cfRule>
  </conditionalFormatting>
  <conditionalFormatting sqref="A30:H30">
    <cfRule type="cellIs" dxfId="19310" priority="815" stopIfTrue="1" operator="equal">
      <formula>0</formula>
    </cfRule>
  </conditionalFormatting>
  <conditionalFormatting sqref="A30:H30">
    <cfRule type="expression" dxfId="19309" priority="814" stopIfTrue="1">
      <formula>$IT31&lt;$IS$2</formula>
    </cfRule>
  </conditionalFormatting>
  <conditionalFormatting sqref="A30:H30">
    <cfRule type="cellIs" dxfId="19308" priority="813" stopIfTrue="1" operator="equal">
      <formula>0</formula>
    </cfRule>
  </conditionalFormatting>
  <conditionalFormatting sqref="A30:H30">
    <cfRule type="expression" dxfId="19307" priority="812" stopIfTrue="1">
      <formula>$IT31&lt;$IS$2</formula>
    </cfRule>
  </conditionalFormatting>
  <conditionalFormatting sqref="A30:G30">
    <cfRule type="cellIs" dxfId="19306" priority="811" stopIfTrue="1" operator="equal">
      <formula>0</formula>
    </cfRule>
  </conditionalFormatting>
  <conditionalFormatting sqref="A30:G30">
    <cfRule type="expression" dxfId="19305" priority="810" stopIfTrue="1">
      <formula>$IT31&lt;$IS$2</formula>
    </cfRule>
  </conditionalFormatting>
  <conditionalFormatting sqref="A30:G30">
    <cfRule type="cellIs" dxfId="19304" priority="809" stopIfTrue="1" operator="equal">
      <formula>0</formula>
    </cfRule>
  </conditionalFormatting>
  <conditionalFormatting sqref="A30:G30">
    <cfRule type="expression" dxfId="19303" priority="808" stopIfTrue="1">
      <formula>$IT31&lt;$IS$2</formula>
    </cfRule>
  </conditionalFormatting>
  <conditionalFormatting sqref="H30">
    <cfRule type="cellIs" dxfId="19302" priority="807" stopIfTrue="1" operator="equal">
      <formula>0</formula>
    </cfRule>
  </conditionalFormatting>
  <conditionalFormatting sqref="H30">
    <cfRule type="expression" dxfId="19301" priority="806" stopIfTrue="1">
      <formula>$IT31&lt;$IS$2</formula>
    </cfRule>
  </conditionalFormatting>
  <conditionalFormatting sqref="H30">
    <cfRule type="cellIs" dxfId="19300" priority="805" stopIfTrue="1" operator="equal">
      <formula>0</formula>
    </cfRule>
  </conditionalFormatting>
  <conditionalFormatting sqref="H30">
    <cfRule type="expression" dxfId="19299" priority="804" stopIfTrue="1">
      <formula>$IT31&lt;$IS$2</formula>
    </cfRule>
  </conditionalFormatting>
  <conditionalFormatting sqref="A30:G30">
    <cfRule type="cellIs" dxfId="19298" priority="803" stopIfTrue="1" operator="equal">
      <formula>0</formula>
    </cfRule>
  </conditionalFormatting>
  <conditionalFormatting sqref="A30:G30">
    <cfRule type="expression" dxfId="19297" priority="802" stopIfTrue="1">
      <formula>$IT31&lt;$IS$2</formula>
    </cfRule>
  </conditionalFormatting>
  <conditionalFormatting sqref="A30:H30">
    <cfRule type="cellIs" dxfId="19296" priority="801" operator="equal">
      <formula>0</formula>
    </cfRule>
  </conditionalFormatting>
  <conditionalFormatting sqref="A30:H30">
    <cfRule type="cellIs" dxfId="19295" priority="800" stopIfTrue="1" operator="equal">
      <formula>0</formula>
    </cfRule>
  </conditionalFormatting>
  <conditionalFormatting sqref="A30:H30">
    <cfRule type="expression" dxfId="19294" priority="799" stopIfTrue="1">
      <formula>$IT31&lt;$IS$2</formula>
    </cfRule>
  </conditionalFormatting>
  <conditionalFormatting sqref="A30">
    <cfRule type="cellIs" dxfId="19293" priority="798" operator="equal">
      <formula>0</formula>
    </cfRule>
  </conditionalFormatting>
  <conditionalFormatting sqref="A30">
    <cfRule type="cellIs" dxfId="19292" priority="797" stopIfTrue="1" operator="equal">
      <formula>0</formula>
    </cfRule>
  </conditionalFormatting>
  <conditionalFormatting sqref="A30">
    <cfRule type="expression" dxfId="19291" priority="796" stopIfTrue="1">
      <formula>$IT31&lt;$IS$2</formula>
    </cfRule>
  </conditionalFormatting>
  <conditionalFormatting sqref="A30">
    <cfRule type="cellIs" dxfId="19290" priority="795" stopIfTrue="1" operator="equal">
      <formula>0</formula>
    </cfRule>
  </conditionalFormatting>
  <conditionalFormatting sqref="A30">
    <cfRule type="expression" dxfId="19289" priority="794" stopIfTrue="1">
      <formula>$IT31&lt;$IS$2</formula>
    </cfRule>
  </conditionalFormatting>
  <conditionalFormatting sqref="A30">
    <cfRule type="cellIs" dxfId="19288" priority="793" stopIfTrue="1" operator="equal">
      <formula>0</formula>
    </cfRule>
  </conditionalFormatting>
  <conditionalFormatting sqref="A30">
    <cfRule type="expression" dxfId="19287" priority="792" stopIfTrue="1">
      <formula>$IT31&lt;$IS$2</formula>
    </cfRule>
  </conditionalFormatting>
  <conditionalFormatting sqref="A30">
    <cfRule type="cellIs" dxfId="19286" priority="791" stopIfTrue="1" operator="equal">
      <formula>0</formula>
    </cfRule>
  </conditionalFormatting>
  <conditionalFormatting sqref="A30">
    <cfRule type="expression" dxfId="19285" priority="790" stopIfTrue="1">
      <formula>$IT31&lt;$IS$2</formula>
    </cfRule>
  </conditionalFormatting>
  <conditionalFormatting sqref="A30">
    <cfRule type="cellIs" dxfId="19284" priority="789" operator="equal">
      <formula>0</formula>
    </cfRule>
  </conditionalFormatting>
  <conditionalFormatting sqref="A30">
    <cfRule type="cellIs" dxfId="19283" priority="788" operator="equal">
      <formula>0</formula>
    </cfRule>
  </conditionalFormatting>
  <conditionalFormatting sqref="A30">
    <cfRule type="cellIs" dxfId="19282" priority="787" stopIfTrue="1" operator="equal">
      <formula>0</formula>
    </cfRule>
  </conditionalFormatting>
  <conditionalFormatting sqref="A30">
    <cfRule type="expression" dxfId="19281" priority="786" stopIfTrue="1">
      <formula>$IT31&lt;$IS$2</formula>
    </cfRule>
  </conditionalFormatting>
  <conditionalFormatting sqref="A30">
    <cfRule type="cellIs" dxfId="19280" priority="785" stopIfTrue="1" operator="equal">
      <formula>0</formula>
    </cfRule>
  </conditionalFormatting>
  <conditionalFormatting sqref="A30">
    <cfRule type="expression" dxfId="19279" priority="784" stopIfTrue="1">
      <formula>$IT31&lt;$IS$2</formula>
    </cfRule>
  </conditionalFormatting>
  <conditionalFormatting sqref="A30">
    <cfRule type="cellIs" dxfId="19278" priority="783" stopIfTrue="1" operator="equal">
      <formula>0</formula>
    </cfRule>
  </conditionalFormatting>
  <conditionalFormatting sqref="A30">
    <cfRule type="expression" dxfId="19277" priority="782" stopIfTrue="1">
      <formula>$IT31&lt;$IS$2</formula>
    </cfRule>
  </conditionalFormatting>
  <conditionalFormatting sqref="A30">
    <cfRule type="cellIs" dxfId="19276" priority="781" stopIfTrue="1" operator="equal">
      <formula>0</formula>
    </cfRule>
  </conditionalFormatting>
  <conditionalFormatting sqref="A30">
    <cfRule type="expression" dxfId="19275" priority="780" stopIfTrue="1">
      <formula>$IT31&lt;$IS$2</formula>
    </cfRule>
  </conditionalFormatting>
  <conditionalFormatting sqref="A30">
    <cfRule type="cellIs" dxfId="19274" priority="779" stopIfTrue="1" operator="equal">
      <formula>0</formula>
    </cfRule>
  </conditionalFormatting>
  <conditionalFormatting sqref="A30">
    <cfRule type="expression" dxfId="19273" priority="778" stopIfTrue="1">
      <formula>$IT31&lt;$IS$2</formula>
    </cfRule>
  </conditionalFormatting>
  <conditionalFormatting sqref="A30">
    <cfRule type="cellIs" dxfId="19272" priority="777" operator="equal">
      <formula>0</formula>
    </cfRule>
  </conditionalFormatting>
  <conditionalFormatting sqref="A30">
    <cfRule type="cellIs" dxfId="19271" priority="776" stopIfTrue="1" operator="equal">
      <formula>0</formula>
    </cfRule>
  </conditionalFormatting>
  <conditionalFormatting sqref="A30">
    <cfRule type="expression" dxfId="19270" priority="775" stopIfTrue="1">
      <formula>$IT31&lt;$IS$2</formula>
    </cfRule>
  </conditionalFormatting>
  <conditionalFormatting sqref="A30:C30">
    <cfRule type="cellIs" dxfId="19269" priority="774" operator="equal">
      <formula>0</formula>
    </cfRule>
  </conditionalFormatting>
  <conditionalFormatting sqref="A30:C30">
    <cfRule type="cellIs" dxfId="19268" priority="773" stopIfTrue="1" operator="equal">
      <formula>0</formula>
    </cfRule>
  </conditionalFormatting>
  <conditionalFormatting sqref="A30:C30">
    <cfRule type="expression" dxfId="19267" priority="772" stopIfTrue="1">
      <formula>$IT31&lt;$IS$2</formula>
    </cfRule>
  </conditionalFormatting>
  <conditionalFormatting sqref="A30:C30">
    <cfRule type="cellIs" dxfId="19266" priority="771" stopIfTrue="1" operator="equal">
      <formula>0</formula>
    </cfRule>
  </conditionalFormatting>
  <conditionalFormatting sqref="A30:C30">
    <cfRule type="expression" dxfId="19265" priority="770" stopIfTrue="1">
      <formula>$IT31&lt;$IS$2</formula>
    </cfRule>
  </conditionalFormatting>
  <conditionalFormatting sqref="A30:C30">
    <cfRule type="cellIs" dxfId="19264" priority="769" stopIfTrue="1" operator="equal">
      <formula>0</formula>
    </cfRule>
  </conditionalFormatting>
  <conditionalFormatting sqref="A30:C30">
    <cfRule type="expression" dxfId="19263" priority="768" stopIfTrue="1">
      <formula>$IT31&lt;$IS$2</formula>
    </cfRule>
  </conditionalFormatting>
  <conditionalFormatting sqref="A30:C30">
    <cfRule type="cellIs" dxfId="19262" priority="767" stopIfTrue="1" operator="equal">
      <formula>0</formula>
    </cfRule>
  </conditionalFormatting>
  <conditionalFormatting sqref="A30:C30">
    <cfRule type="expression" dxfId="19261" priority="766" stopIfTrue="1">
      <formula>$IT31&lt;$IS$2</formula>
    </cfRule>
  </conditionalFormatting>
  <conditionalFormatting sqref="A30:C30">
    <cfRule type="cellIs" dxfId="19260" priority="765" operator="equal">
      <formula>0</formula>
    </cfRule>
  </conditionalFormatting>
  <conditionalFormatting sqref="A30:C30">
    <cfRule type="cellIs" dxfId="19259" priority="764" operator="equal">
      <formula>0</formula>
    </cfRule>
  </conditionalFormatting>
  <conditionalFormatting sqref="A30:C30">
    <cfRule type="cellIs" dxfId="19258" priority="763" stopIfTrue="1" operator="equal">
      <formula>0</formula>
    </cfRule>
  </conditionalFormatting>
  <conditionalFormatting sqref="A30:C30">
    <cfRule type="expression" dxfId="19257" priority="762" stopIfTrue="1">
      <formula>$IT31&lt;$IS$2</formula>
    </cfRule>
  </conditionalFormatting>
  <conditionalFormatting sqref="A30:C30">
    <cfRule type="cellIs" dxfId="19256" priority="761" stopIfTrue="1" operator="equal">
      <formula>0</formula>
    </cfRule>
  </conditionalFormatting>
  <conditionalFormatting sqref="A30:C30">
    <cfRule type="expression" dxfId="19255" priority="760" stopIfTrue="1">
      <formula>$IT31&lt;$IS$2</formula>
    </cfRule>
  </conditionalFormatting>
  <conditionalFormatting sqref="A30:C30">
    <cfRule type="cellIs" dxfId="19254" priority="759" stopIfTrue="1" operator="equal">
      <formula>0</formula>
    </cfRule>
  </conditionalFormatting>
  <conditionalFormatting sqref="A30:C30">
    <cfRule type="expression" dxfId="19253" priority="758" stopIfTrue="1">
      <formula>$IT31&lt;$IS$2</formula>
    </cfRule>
  </conditionalFormatting>
  <conditionalFormatting sqref="A30:C30">
    <cfRule type="cellIs" dxfId="19252" priority="757" stopIfTrue="1" operator="equal">
      <formula>0</formula>
    </cfRule>
  </conditionalFormatting>
  <conditionalFormatting sqref="A30:C30">
    <cfRule type="expression" dxfId="19251" priority="756" stopIfTrue="1">
      <formula>$IT31&lt;$IS$2</formula>
    </cfRule>
  </conditionalFormatting>
  <conditionalFormatting sqref="A30:C30">
    <cfRule type="cellIs" dxfId="19250" priority="755" stopIfTrue="1" operator="equal">
      <formula>0</formula>
    </cfRule>
  </conditionalFormatting>
  <conditionalFormatting sqref="A30:C30">
    <cfRule type="expression" dxfId="19249" priority="754" stopIfTrue="1">
      <formula>$IT31&lt;$IS$2</formula>
    </cfRule>
  </conditionalFormatting>
  <conditionalFormatting sqref="A30:C30">
    <cfRule type="cellIs" dxfId="19248" priority="753" operator="equal">
      <formula>0</formula>
    </cfRule>
  </conditionalFormatting>
  <conditionalFormatting sqref="A30:C30">
    <cfRule type="cellIs" dxfId="19247" priority="752" stopIfTrue="1" operator="equal">
      <formula>0</formula>
    </cfRule>
  </conditionalFormatting>
  <conditionalFormatting sqref="A30:C30">
    <cfRule type="expression" dxfId="19246" priority="751" stopIfTrue="1">
      <formula>$IT31&lt;$IS$2</formula>
    </cfRule>
  </conditionalFormatting>
  <conditionalFormatting sqref="A30:H30">
    <cfRule type="cellIs" dxfId="19245" priority="750" stopIfTrue="1" operator="equal">
      <formula>0</formula>
    </cfRule>
  </conditionalFormatting>
  <conditionalFormatting sqref="A30:H30">
    <cfRule type="expression" dxfId="19244" priority="749" stopIfTrue="1">
      <formula>$IT31&lt;$IS$2</formula>
    </cfRule>
  </conditionalFormatting>
  <conditionalFormatting sqref="A30:H30">
    <cfRule type="cellIs" dxfId="19243" priority="748" stopIfTrue="1" operator="equal">
      <formula>0</formula>
    </cfRule>
  </conditionalFormatting>
  <conditionalFormatting sqref="A30:H30">
    <cfRule type="expression" dxfId="19242" priority="747" stopIfTrue="1">
      <formula>$IT31&lt;$IS$2</formula>
    </cfRule>
  </conditionalFormatting>
  <conditionalFormatting sqref="A30:H30">
    <cfRule type="cellIs" dxfId="19241" priority="746" stopIfTrue="1" operator="equal">
      <formula>0</formula>
    </cfRule>
  </conditionalFormatting>
  <conditionalFormatting sqref="A30:H30">
    <cfRule type="expression" dxfId="19240" priority="745" stopIfTrue="1">
      <formula>$IT31&lt;$IS$2</formula>
    </cfRule>
  </conditionalFormatting>
  <conditionalFormatting sqref="A30:H30">
    <cfRule type="cellIs" dxfId="19239" priority="744" stopIfTrue="1" operator="equal">
      <formula>0</formula>
    </cfRule>
  </conditionalFormatting>
  <conditionalFormatting sqref="A30:H30">
    <cfRule type="expression" dxfId="19238" priority="743" stopIfTrue="1">
      <formula>$IT31&lt;$IS$2</formula>
    </cfRule>
  </conditionalFormatting>
  <conditionalFormatting sqref="A30:H30">
    <cfRule type="cellIs" dxfId="19237" priority="742" stopIfTrue="1" operator="equal">
      <formula>0</formula>
    </cfRule>
  </conditionalFormatting>
  <conditionalFormatting sqref="A30:H30">
    <cfRule type="expression" dxfId="19236" priority="741" stopIfTrue="1">
      <formula>$IT31&lt;$IS$2</formula>
    </cfRule>
  </conditionalFormatting>
  <conditionalFormatting sqref="A30:H30">
    <cfRule type="cellIs" dxfId="19235" priority="740" stopIfTrue="1" operator="equal">
      <formula>0</formula>
    </cfRule>
  </conditionalFormatting>
  <conditionalFormatting sqref="A30:H30">
    <cfRule type="expression" dxfId="19234" priority="739" stopIfTrue="1">
      <formula>$IT31&lt;$IS$2</formula>
    </cfRule>
  </conditionalFormatting>
  <conditionalFormatting sqref="A30:H30">
    <cfRule type="cellIs" dxfId="19233" priority="738" stopIfTrue="1" operator="equal">
      <formula>0</formula>
    </cfRule>
  </conditionalFormatting>
  <conditionalFormatting sqref="A30:H30">
    <cfRule type="expression" dxfId="19232" priority="737" stopIfTrue="1">
      <formula>$IT31&lt;$IS$2</formula>
    </cfRule>
  </conditionalFormatting>
  <conditionalFormatting sqref="A30:H30">
    <cfRule type="cellIs" dxfId="19231" priority="736" stopIfTrue="1" operator="equal">
      <formula>0</formula>
    </cfRule>
  </conditionalFormatting>
  <conditionalFormatting sqref="A30:H30">
    <cfRule type="expression" dxfId="19230" priority="735" stopIfTrue="1">
      <formula>$IT31&lt;$IS$2</formula>
    </cfRule>
  </conditionalFormatting>
  <conditionalFormatting sqref="A30:H30">
    <cfRule type="cellIs" dxfId="19229" priority="734" stopIfTrue="1" operator="equal">
      <formula>0</formula>
    </cfRule>
  </conditionalFormatting>
  <conditionalFormatting sqref="A30:H30">
    <cfRule type="expression" dxfId="19228" priority="733" stopIfTrue="1">
      <formula>$IW31&lt;$IV$2</formula>
    </cfRule>
  </conditionalFormatting>
  <conditionalFormatting sqref="A30:H30">
    <cfRule type="cellIs" dxfId="19227" priority="732" stopIfTrue="1" operator="equal">
      <formula>0</formula>
    </cfRule>
  </conditionalFormatting>
  <conditionalFormatting sqref="A30:H30">
    <cfRule type="expression" dxfId="19226" priority="731" stopIfTrue="1">
      <formula>$IW31&lt;$IV$2</formula>
    </cfRule>
  </conditionalFormatting>
  <conditionalFormatting sqref="A30:H30">
    <cfRule type="cellIs" dxfId="19225" priority="730" stopIfTrue="1" operator="equal">
      <formula>0</formula>
    </cfRule>
  </conditionalFormatting>
  <conditionalFormatting sqref="A30:H30">
    <cfRule type="expression" dxfId="19224" priority="729" stopIfTrue="1">
      <formula>$IW31&lt;$IV$2</formula>
    </cfRule>
  </conditionalFormatting>
  <conditionalFormatting sqref="A30:H30">
    <cfRule type="cellIs" dxfId="19223" priority="728" stopIfTrue="1" operator="equal">
      <formula>0</formula>
    </cfRule>
  </conditionalFormatting>
  <conditionalFormatting sqref="A30:H30">
    <cfRule type="expression" dxfId="19222" priority="727" stopIfTrue="1">
      <formula>$IT31&lt;$IS$2</formula>
    </cfRule>
  </conditionalFormatting>
  <conditionalFormatting sqref="A30:H30">
    <cfRule type="cellIs" dxfId="19221" priority="726" stopIfTrue="1" operator="equal">
      <formula>0</formula>
    </cfRule>
  </conditionalFormatting>
  <conditionalFormatting sqref="A30:H30">
    <cfRule type="expression" dxfId="19220" priority="725" stopIfTrue="1">
      <formula>$IT31&lt;$IS$2</formula>
    </cfRule>
  </conditionalFormatting>
  <conditionalFormatting sqref="A33:I33">
    <cfRule type="cellIs" dxfId="19219" priority="724" operator="equal">
      <formula>0</formula>
    </cfRule>
  </conditionalFormatting>
  <conditionalFormatting sqref="A33:H33">
    <cfRule type="expression" dxfId="19218" priority="723" stopIfTrue="1">
      <formula>$IT34&lt;$IS$2</formula>
    </cfRule>
  </conditionalFormatting>
  <conditionalFormatting sqref="A33:H33">
    <cfRule type="expression" dxfId="19217" priority="722" stopIfTrue="1">
      <formula>$IT34&lt;$IS$2</formula>
    </cfRule>
  </conditionalFormatting>
  <conditionalFormatting sqref="A33:G33">
    <cfRule type="expression" dxfId="19216" priority="721" stopIfTrue="1">
      <formula>$IT34&lt;$IS$2</formula>
    </cfRule>
  </conditionalFormatting>
  <conditionalFormatting sqref="H33">
    <cfRule type="expression" dxfId="19215" priority="720" stopIfTrue="1">
      <formula>$IT34&lt;$IS$2</formula>
    </cfRule>
  </conditionalFormatting>
  <conditionalFormatting sqref="H33">
    <cfRule type="expression" dxfId="19214" priority="719" stopIfTrue="1">
      <formula>$IT34&lt;$IS$2</formula>
    </cfRule>
  </conditionalFormatting>
  <conditionalFormatting sqref="A33:G33">
    <cfRule type="expression" dxfId="19213" priority="718" stopIfTrue="1">
      <formula>$IT34&lt;$IS$2</formula>
    </cfRule>
  </conditionalFormatting>
  <conditionalFormatting sqref="A33:H33">
    <cfRule type="expression" dxfId="19212" priority="717" stopIfTrue="1">
      <formula>$IT34&lt;$IS$2</formula>
    </cfRule>
  </conditionalFormatting>
  <conditionalFormatting sqref="A33:H33">
    <cfRule type="expression" dxfId="19211" priority="716" stopIfTrue="1">
      <formula>$IT34&lt;$IS$2</formula>
    </cfRule>
  </conditionalFormatting>
  <conditionalFormatting sqref="A33:H33">
    <cfRule type="expression" dxfId="19210" priority="715" stopIfTrue="1">
      <formula>$IT34&lt;$IS$2</formula>
    </cfRule>
  </conditionalFormatting>
  <conditionalFormatting sqref="A33:H33">
    <cfRule type="expression" dxfId="19209" priority="714" stopIfTrue="1">
      <formula>$IT34&lt;$IS$2</formula>
    </cfRule>
  </conditionalFormatting>
  <conditionalFormatting sqref="A33:H33">
    <cfRule type="expression" dxfId="19208" priority="713" stopIfTrue="1">
      <formula>$IT34&lt;$IS$2</formula>
    </cfRule>
  </conditionalFormatting>
  <conditionalFormatting sqref="A33:H33">
    <cfRule type="expression" dxfId="19207" priority="712" stopIfTrue="1">
      <formula>$IT34&lt;$IS$2</formula>
    </cfRule>
  </conditionalFormatting>
  <conditionalFormatting sqref="A33:H33">
    <cfRule type="expression" dxfId="19206" priority="711" stopIfTrue="1">
      <formula>$IT34&lt;$IS$2</formula>
    </cfRule>
  </conditionalFormatting>
  <conditionalFormatting sqref="A33:H33">
    <cfRule type="expression" dxfId="19205" priority="710" stopIfTrue="1">
      <formula>$IT34&lt;$IS$2</formula>
    </cfRule>
  </conditionalFormatting>
  <conditionalFormatting sqref="A33:H33">
    <cfRule type="expression" dxfId="19204" priority="709" stopIfTrue="1">
      <formula>$IT34&lt;$IS$2</formula>
    </cfRule>
  </conditionalFormatting>
  <conditionalFormatting sqref="A33:H33">
    <cfRule type="expression" dxfId="19203" priority="708" stopIfTrue="1">
      <formula>$IT34&lt;$IS$2</formula>
    </cfRule>
  </conditionalFormatting>
  <conditionalFormatting sqref="A33:H33">
    <cfRule type="expression" dxfId="19202" priority="707" stopIfTrue="1">
      <formula>$IT34&lt;$IS$2</formula>
    </cfRule>
  </conditionalFormatting>
  <conditionalFormatting sqref="A33:H33">
    <cfRule type="expression" dxfId="19201" priority="706" stopIfTrue="1">
      <formula>$IW34&lt;$IV$2</formula>
    </cfRule>
  </conditionalFormatting>
  <conditionalFormatting sqref="A33:H33">
    <cfRule type="cellIs" dxfId="19200" priority="705" stopIfTrue="1" operator="equal">
      <formula>0</formula>
    </cfRule>
  </conditionalFormatting>
  <conditionalFormatting sqref="A33:H33">
    <cfRule type="expression" dxfId="19199" priority="704" stopIfTrue="1">
      <formula>$IT34&lt;$IS$2</formula>
    </cfRule>
  </conditionalFormatting>
  <conditionalFormatting sqref="A33:H33">
    <cfRule type="cellIs" dxfId="19198" priority="703" stopIfTrue="1" operator="equal">
      <formula>0</formula>
    </cfRule>
  </conditionalFormatting>
  <conditionalFormatting sqref="A33:H33">
    <cfRule type="expression" dxfId="19197" priority="702" stopIfTrue="1">
      <formula>$IT34&lt;$IS$2</formula>
    </cfRule>
  </conditionalFormatting>
  <conditionalFormatting sqref="A33:H33">
    <cfRule type="cellIs" dxfId="19196" priority="701" stopIfTrue="1" operator="equal">
      <formula>0</formula>
    </cfRule>
  </conditionalFormatting>
  <conditionalFormatting sqref="A33:H33">
    <cfRule type="expression" dxfId="19195" priority="700" stopIfTrue="1">
      <formula>$IT34&lt;$IS$2</formula>
    </cfRule>
  </conditionalFormatting>
  <conditionalFormatting sqref="A32">
    <cfRule type="cellIs" dxfId="19194" priority="699" operator="equal">
      <formula>0</formula>
    </cfRule>
  </conditionalFormatting>
  <conditionalFormatting sqref="A32">
    <cfRule type="expression" dxfId="19193" priority="698" stopIfTrue="1">
      <formula>$IT33&lt;$IS$2</formula>
    </cfRule>
  </conditionalFormatting>
  <conditionalFormatting sqref="A32">
    <cfRule type="expression" dxfId="19192" priority="697" stopIfTrue="1">
      <formula>$IT33&lt;$IS$2</formula>
    </cfRule>
  </conditionalFormatting>
  <conditionalFormatting sqref="A32">
    <cfRule type="expression" dxfId="19191" priority="696" stopIfTrue="1">
      <formula>$IT33&lt;$IS$2</formula>
    </cfRule>
  </conditionalFormatting>
  <conditionalFormatting sqref="A32">
    <cfRule type="expression" dxfId="19190" priority="695" stopIfTrue="1">
      <formula>$IT33&lt;$IS$2</formula>
    </cfRule>
  </conditionalFormatting>
  <conditionalFormatting sqref="A32">
    <cfRule type="expression" dxfId="19189" priority="694" stopIfTrue="1">
      <formula>$IT33&lt;$IS$2</formula>
    </cfRule>
  </conditionalFormatting>
  <conditionalFormatting sqref="A32">
    <cfRule type="expression" dxfId="19188" priority="693" stopIfTrue="1">
      <formula>$IT33&lt;$IS$2</formula>
    </cfRule>
  </conditionalFormatting>
  <conditionalFormatting sqref="A32">
    <cfRule type="expression" dxfId="19187" priority="692" stopIfTrue="1">
      <formula>$IT33&lt;$IS$2</formula>
    </cfRule>
  </conditionalFormatting>
  <conditionalFormatting sqref="A32">
    <cfRule type="expression" dxfId="19186" priority="691" stopIfTrue="1">
      <formula>$IT33&lt;$IS$2</formula>
    </cfRule>
  </conditionalFormatting>
  <conditionalFormatting sqref="A32">
    <cfRule type="expression" dxfId="19185" priority="690" stopIfTrue="1">
      <formula>$IT33&lt;$IS$2</formula>
    </cfRule>
  </conditionalFormatting>
  <conditionalFormatting sqref="A32">
    <cfRule type="expression" dxfId="19184" priority="689" stopIfTrue="1">
      <formula>$IT33&lt;$IS$2</formula>
    </cfRule>
  </conditionalFormatting>
  <conditionalFormatting sqref="A32">
    <cfRule type="expression" dxfId="19183" priority="688" stopIfTrue="1">
      <formula>$IT33&lt;$IS$2</formula>
    </cfRule>
  </conditionalFormatting>
  <conditionalFormatting sqref="A32">
    <cfRule type="expression" dxfId="19182" priority="687" stopIfTrue="1">
      <formula>$IT33&lt;$IS$2</formula>
    </cfRule>
  </conditionalFormatting>
  <conditionalFormatting sqref="A32">
    <cfRule type="expression" dxfId="19181" priority="686" stopIfTrue="1">
      <formula>$IT33&lt;$IS$2</formula>
    </cfRule>
  </conditionalFormatting>
  <conditionalFormatting sqref="A32">
    <cfRule type="expression" dxfId="19180" priority="685" stopIfTrue="1">
      <formula>$IT33&lt;$IS$2</formula>
    </cfRule>
  </conditionalFormatting>
  <conditionalFormatting sqref="A32">
    <cfRule type="expression" dxfId="19179" priority="684" stopIfTrue="1">
      <formula>$IT33&lt;$IS$2</formula>
    </cfRule>
  </conditionalFormatting>
  <conditionalFormatting sqref="A32">
    <cfRule type="expression" dxfId="19178" priority="683" stopIfTrue="1">
      <formula>$IW33&lt;$IV$2</formula>
    </cfRule>
  </conditionalFormatting>
  <conditionalFormatting sqref="A32">
    <cfRule type="cellIs" dxfId="19177" priority="682" stopIfTrue="1" operator="equal">
      <formula>0</formula>
    </cfRule>
  </conditionalFormatting>
  <conditionalFormatting sqref="A32">
    <cfRule type="expression" dxfId="19176" priority="681" stopIfTrue="1">
      <formula>$IT33&lt;$IS$2</formula>
    </cfRule>
  </conditionalFormatting>
  <conditionalFormatting sqref="A32">
    <cfRule type="cellIs" dxfId="19175" priority="680" stopIfTrue="1" operator="equal">
      <formula>0</formula>
    </cfRule>
  </conditionalFormatting>
  <conditionalFormatting sqref="A32">
    <cfRule type="expression" dxfId="19174" priority="679" stopIfTrue="1">
      <formula>$IT33&lt;$IS$2</formula>
    </cfRule>
  </conditionalFormatting>
  <conditionalFormatting sqref="A32">
    <cfRule type="cellIs" dxfId="19173" priority="678" stopIfTrue="1" operator="equal">
      <formula>0</formula>
    </cfRule>
  </conditionalFormatting>
  <conditionalFormatting sqref="A32">
    <cfRule type="expression" dxfId="19172" priority="677" stopIfTrue="1">
      <formula>$IT33&lt;$IS$2</formula>
    </cfRule>
  </conditionalFormatting>
  <conditionalFormatting sqref="B32">
    <cfRule type="cellIs" dxfId="19171" priority="676" operator="equal">
      <formula>0</formula>
    </cfRule>
  </conditionalFormatting>
  <conditionalFormatting sqref="B32">
    <cfRule type="expression" dxfId="19170" priority="675" stopIfTrue="1">
      <formula>$IT33&lt;$IS$2</formula>
    </cfRule>
  </conditionalFormatting>
  <conditionalFormatting sqref="B32">
    <cfRule type="expression" dxfId="19169" priority="674" stopIfTrue="1">
      <formula>$IT33&lt;$IS$2</formula>
    </cfRule>
  </conditionalFormatting>
  <conditionalFormatting sqref="B32">
    <cfRule type="expression" dxfId="19168" priority="673" stopIfTrue="1">
      <formula>$IT33&lt;$IS$2</formula>
    </cfRule>
  </conditionalFormatting>
  <conditionalFormatting sqref="B32">
    <cfRule type="expression" dxfId="19167" priority="672" stopIfTrue="1">
      <formula>$IT33&lt;$IS$2</formula>
    </cfRule>
  </conditionalFormatting>
  <conditionalFormatting sqref="B32">
    <cfRule type="expression" dxfId="19166" priority="671" stopIfTrue="1">
      <formula>$IT33&lt;$IS$2</formula>
    </cfRule>
  </conditionalFormatting>
  <conditionalFormatting sqref="B32">
    <cfRule type="expression" dxfId="19165" priority="670" stopIfTrue="1">
      <formula>$IT33&lt;$IS$2</formula>
    </cfRule>
  </conditionalFormatting>
  <conditionalFormatting sqref="B32">
    <cfRule type="expression" dxfId="19164" priority="669" stopIfTrue="1">
      <formula>$IT33&lt;$IS$2</formula>
    </cfRule>
  </conditionalFormatting>
  <conditionalFormatting sqref="B32">
    <cfRule type="expression" dxfId="19163" priority="668" stopIfTrue="1">
      <formula>$IT33&lt;$IS$2</formula>
    </cfRule>
  </conditionalFormatting>
  <conditionalFormatting sqref="B32">
    <cfRule type="expression" dxfId="19162" priority="667" stopIfTrue="1">
      <formula>$IT33&lt;$IS$2</formula>
    </cfRule>
  </conditionalFormatting>
  <conditionalFormatting sqref="B32">
    <cfRule type="expression" dxfId="19161" priority="666" stopIfTrue="1">
      <formula>$IT33&lt;$IS$2</formula>
    </cfRule>
  </conditionalFormatting>
  <conditionalFormatting sqref="B32">
    <cfRule type="expression" dxfId="19160" priority="665" stopIfTrue="1">
      <formula>$IT33&lt;$IS$2</formula>
    </cfRule>
  </conditionalFormatting>
  <conditionalFormatting sqref="B32">
    <cfRule type="expression" dxfId="19159" priority="664" stopIfTrue="1">
      <formula>$IT33&lt;$IS$2</formula>
    </cfRule>
  </conditionalFormatting>
  <conditionalFormatting sqref="B32">
    <cfRule type="expression" dxfId="19158" priority="663" stopIfTrue="1">
      <formula>$IT33&lt;$IS$2</formula>
    </cfRule>
  </conditionalFormatting>
  <conditionalFormatting sqref="B32">
    <cfRule type="expression" dxfId="19157" priority="662" stopIfTrue="1">
      <formula>$IT33&lt;$IS$2</formula>
    </cfRule>
  </conditionalFormatting>
  <conditionalFormatting sqref="B32">
    <cfRule type="expression" dxfId="19156" priority="661" stopIfTrue="1">
      <formula>$IT33&lt;$IS$2</formula>
    </cfRule>
  </conditionalFormatting>
  <conditionalFormatting sqref="B32">
    <cfRule type="expression" dxfId="19155" priority="660" stopIfTrue="1">
      <formula>$IW33&lt;$IV$2</formula>
    </cfRule>
  </conditionalFormatting>
  <conditionalFormatting sqref="B32">
    <cfRule type="cellIs" dxfId="19154" priority="659" stopIfTrue="1" operator="equal">
      <formula>0</formula>
    </cfRule>
  </conditionalFormatting>
  <conditionalFormatting sqref="B32">
    <cfRule type="expression" dxfId="19153" priority="658" stopIfTrue="1">
      <formula>$IT33&lt;$IS$2</formula>
    </cfRule>
  </conditionalFormatting>
  <conditionalFormatting sqref="B32">
    <cfRule type="cellIs" dxfId="19152" priority="657" stopIfTrue="1" operator="equal">
      <formula>0</formula>
    </cfRule>
  </conditionalFormatting>
  <conditionalFormatting sqref="B32">
    <cfRule type="expression" dxfId="19151" priority="656" stopIfTrue="1">
      <formula>$IT33&lt;$IS$2</formula>
    </cfRule>
  </conditionalFormatting>
  <conditionalFormatting sqref="B32">
    <cfRule type="cellIs" dxfId="19150" priority="655" stopIfTrue="1" operator="equal">
      <formula>0</formula>
    </cfRule>
  </conditionalFormatting>
  <conditionalFormatting sqref="B32">
    <cfRule type="expression" dxfId="19149" priority="654" stopIfTrue="1">
      <formula>$IT33&lt;$IS$2</formula>
    </cfRule>
  </conditionalFormatting>
  <conditionalFormatting sqref="C32">
    <cfRule type="cellIs" dxfId="19148" priority="653" operator="equal">
      <formula>0</formula>
    </cfRule>
  </conditionalFormatting>
  <conditionalFormatting sqref="C32">
    <cfRule type="expression" dxfId="19147" priority="652" stopIfTrue="1">
      <formula>$IT33&lt;$IS$2</formula>
    </cfRule>
  </conditionalFormatting>
  <conditionalFormatting sqref="C32">
    <cfRule type="expression" dxfId="19146" priority="651" stopIfTrue="1">
      <formula>$IT33&lt;$IS$2</formula>
    </cfRule>
  </conditionalFormatting>
  <conditionalFormatting sqref="C32">
    <cfRule type="expression" dxfId="19145" priority="650" stopIfTrue="1">
      <formula>$IT33&lt;$IS$2</formula>
    </cfRule>
  </conditionalFormatting>
  <conditionalFormatting sqref="C32">
    <cfRule type="expression" dxfId="19144" priority="649" stopIfTrue="1">
      <formula>$IT33&lt;$IS$2</formula>
    </cfRule>
  </conditionalFormatting>
  <conditionalFormatting sqref="C32">
    <cfRule type="expression" dxfId="19143" priority="648" stopIfTrue="1">
      <formula>$IT33&lt;$IS$2</formula>
    </cfRule>
  </conditionalFormatting>
  <conditionalFormatting sqref="C32">
    <cfRule type="expression" dxfId="19142" priority="647" stopIfTrue="1">
      <formula>$IT33&lt;$IS$2</formula>
    </cfRule>
  </conditionalFormatting>
  <conditionalFormatting sqref="C32">
    <cfRule type="expression" dxfId="19141" priority="646" stopIfTrue="1">
      <formula>$IT33&lt;$IS$2</formula>
    </cfRule>
  </conditionalFormatting>
  <conditionalFormatting sqref="C32">
    <cfRule type="expression" dxfId="19140" priority="645" stopIfTrue="1">
      <formula>$IT33&lt;$IS$2</formula>
    </cfRule>
  </conditionalFormatting>
  <conditionalFormatting sqref="C32">
    <cfRule type="expression" dxfId="19139" priority="644" stopIfTrue="1">
      <formula>$IT33&lt;$IS$2</formula>
    </cfRule>
  </conditionalFormatting>
  <conditionalFormatting sqref="C32">
    <cfRule type="expression" dxfId="19138" priority="643" stopIfTrue="1">
      <formula>$IT33&lt;$IS$2</formula>
    </cfRule>
  </conditionalFormatting>
  <conditionalFormatting sqref="C32">
    <cfRule type="expression" dxfId="19137" priority="642" stopIfTrue="1">
      <formula>$IT33&lt;$IS$2</formula>
    </cfRule>
  </conditionalFormatting>
  <conditionalFormatting sqref="C32">
    <cfRule type="expression" dxfId="19136" priority="641" stopIfTrue="1">
      <formula>$IT33&lt;$IS$2</formula>
    </cfRule>
  </conditionalFormatting>
  <conditionalFormatting sqref="C32">
    <cfRule type="expression" dxfId="19135" priority="640" stopIfTrue="1">
      <formula>$IT33&lt;$IS$2</formula>
    </cfRule>
  </conditionalFormatting>
  <conditionalFormatting sqref="C32">
    <cfRule type="expression" dxfId="19134" priority="639" stopIfTrue="1">
      <formula>$IT33&lt;$IS$2</formula>
    </cfRule>
  </conditionalFormatting>
  <conditionalFormatting sqref="C32">
    <cfRule type="expression" dxfId="19133" priority="638" stopIfTrue="1">
      <formula>$IT33&lt;$IS$2</formula>
    </cfRule>
  </conditionalFormatting>
  <conditionalFormatting sqref="C32">
    <cfRule type="expression" dxfId="19132" priority="637" stopIfTrue="1">
      <formula>$IW33&lt;$IV$2</formula>
    </cfRule>
  </conditionalFormatting>
  <conditionalFormatting sqref="C32">
    <cfRule type="cellIs" dxfId="19131" priority="636" stopIfTrue="1" operator="equal">
      <formula>0</formula>
    </cfRule>
  </conditionalFormatting>
  <conditionalFormatting sqref="C32">
    <cfRule type="expression" dxfId="19130" priority="635" stopIfTrue="1">
      <formula>$IT33&lt;$IS$2</formula>
    </cfRule>
  </conditionalFormatting>
  <conditionalFormatting sqref="C32">
    <cfRule type="cellIs" dxfId="19129" priority="634" stopIfTrue="1" operator="equal">
      <formula>0</formula>
    </cfRule>
  </conditionalFormatting>
  <conditionalFormatting sqref="C32">
    <cfRule type="expression" dxfId="19128" priority="633" stopIfTrue="1">
      <formula>$IT33&lt;$IS$2</formula>
    </cfRule>
  </conditionalFormatting>
  <conditionalFormatting sqref="C32">
    <cfRule type="cellIs" dxfId="19127" priority="632" stopIfTrue="1" operator="equal">
      <formula>0</formula>
    </cfRule>
  </conditionalFormatting>
  <conditionalFormatting sqref="C32">
    <cfRule type="expression" dxfId="19126" priority="631" stopIfTrue="1">
      <formula>$IT33&lt;$IS$2</formula>
    </cfRule>
  </conditionalFormatting>
  <conditionalFormatting sqref="D32">
    <cfRule type="cellIs" dxfId="19125" priority="630" operator="equal">
      <formula>0</formula>
    </cfRule>
  </conditionalFormatting>
  <conditionalFormatting sqref="D32">
    <cfRule type="expression" dxfId="19124" priority="629" stopIfTrue="1">
      <formula>$IT33&lt;$IS$2</formula>
    </cfRule>
  </conditionalFormatting>
  <conditionalFormatting sqref="D32">
    <cfRule type="expression" dxfId="19123" priority="628" stopIfTrue="1">
      <formula>$IT33&lt;$IS$2</formula>
    </cfRule>
  </conditionalFormatting>
  <conditionalFormatting sqref="D32">
    <cfRule type="expression" dxfId="19122" priority="627" stopIfTrue="1">
      <formula>$IT33&lt;$IS$2</formula>
    </cfRule>
  </conditionalFormatting>
  <conditionalFormatting sqref="D32">
    <cfRule type="expression" dxfId="19121" priority="626" stopIfTrue="1">
      <formula>$IT33&lt;$IS$2</formula>
    </cfRule>
  </conditionalFormatting>
  <conditionalFormatting sqref="D32">
    <cfRule type="expression" dxfId="19120" priority="625" stopIfTrue="1">
      <formula>$IT33&lt;$IS$2</formula>
    </cfRule>
  </conditionalFormatting>
  <conditionalFormatting sqref="D32">
    <cfRule type="expression" dxfId="19119" priority="624" stopIfTrue="1">
      <formula>$IT33&lt;$IS$2</formula>
    </cfRule>
  </conditionalFormatting>
  <conditionalFormatting sqref="D32">
    <cfRule type="expression" dxfId="19118" priority="623" stopIfTrue="1">
      <formula>$IT33&lt;$IS$2</formula>
    </cfRule>
  </conditionalFormatting>
  <conditionalFormatting sqref="D32">
    <cfRule type="expression" dxfId="19117" priority="622" stopIfTrue="1">
      <formula>$IT33&lt;$IS$2</formula>
    </cfRule>
  </conditionalFormatting>
  <conditionalFormatting sqref="D32">
    <cfRule type="expression" dxfId="19116" priority="621" stopIfTrue="1">
      <formula>$IT33&lt;$IS$2</formula>
    </cfRule>
  </conditionalFormatting>
  <conditionalFormatting sqref="D32">
    <cfRule type="expression" dxfId="19115" priority="620" stopIfTrue="1">
      <formula>$IT33&lt;$IS$2</formula>
    </cfRule>
  </conditionalFormatting>
  <conditionalFormatting sqref="D32">
    <cfRule type="expression" dxfId="19114" priority="619" stopIfTrue="1">
      <formula>$IT33&lt;$IS$2</formula>
    </cfRule>
  </conditionalFormatting>
  <conditionalFormatting sqref="D32">
    <cfRule type="expression" dxfId="19113" priority="618" stopIfTrue="1">
      <formula>$IT33&lt;$IS$2</formula>
    </cfRule>
  </conditionalFormatting>
  <conditionalFormatting sqref="D32">
    <cfRule type="expression" dxfId="19112" priority="617" stopIfTrue="1">
      <formula>$IT33&lt;$IS$2</formula>
    </cfRule>
  </conditionalFormatting>
  <conditionalFormatting sqref="D32">
    <cfRule type="expression" dxfId="19111" priority="616" stopIfTrue="1">
      <formula>$IT33&lt;$IS$2</formula>
    </cfRule>
  </conditionalFormatting>
  <conditionalFormatting sqref="D32">
    <cfRule type="expression" dxfId="19110" priority="615" stopIfTrue="1">
      <formula>$IT33&lt;$IS$2</formula>
    </cfRule>
  </conditionalFormatting>
  <conditionalFormatting sqref="D32">
    <cfRule type="expression" dxfId="19109" priority="614" stopIfTrue="1">
      <formula>$IW33&lt;$IV$2</formula>
    </cfRule>
  </conditionalFormatting>
  <conditionalFormatting sqref="D32">
    <cfRule type="cellIs" dxfId="19108" priority="613" stopIfTrue="1" operator="equal">
      <formula>0</formula>
    </cfRule>
  </conditionalFormatting>
  <conditionalFormatting sqref="D32">
    <cfRule type="expression" dxfId="19107" priority="612" stopIfTrue="1">
      <formula>$IT33&lt;$IS$2</formula>
    </cfRule>
  </conditionalFormatting>
  <conditionalFormatting sqref="D32">
    <cfRule type="cellIs" dxfId="19106" priority="611" stopIfTrue="1" operator="equal">
      <formula>0</formula>
    </cfRule>
  </conditionalFormatting>
  <conditionalFormatting sqref="D32">
    <cfRule type="expression" dxfId="19105" priority="610" stopIfTrue="1">
      <formula>$IT33&lt;$IS$2</formula>
    </cfRule>
  </conditionalFormatting>
  <conditionalFormatting sqref="D32">
    <cfRule type="cellIs" dxfId="19104" priority="609" stopIfTrue="1" operator="equal">
      <formula>0</formula>
    </cfRule>
  </conditionalFormatting>
  <conditionalFormatting sqref="D32">
    <cfRule type="expression" dxfId="19103" priority="608" stopIfTrue="1">
      <formula>$IT33&lt;$IS$2</formula>
    </cfRule>
  </conditionalFormatting>
  <conditionalFormatting sqref="F32">
    <cfRule type="cellIs" dxfId="19102" priority="607" operator="equal">
      <formula>0</formula>
    </cfRule>
  </conditionalFormatting>
  <conditionalFormatting sqref="F32">
    <cfRule type="expression" dxfId="19101" priority="606" stopIfTrue="1">
      <formula>$IT33&lt;$IS$2</formula>
    </cfRule>
  </conditionalFormatting>
  <conditionalFormatting sqref="F32">
    <cfRule type="expression" dxfId="19100" priority="605" stopIfTrue="1">
      <formula>$IT33&lt;$IS$2</formula>
    </cfRule>
  </conditionalFormatting>
  <conditionalFormatting sqref="F32">
    <cfRule type="expression" dxfId="19099" priority="604" stopIfTrue="1">
      <formula>$IT33&lt;$IS$2</formula>
    </cfRule>
  </conditionalFormatting>
  <conditionalFormatting sqref="F32">
    <cfRule type="expression" dxfId="19098" priority="603" stopIfTrue="1">
      <formula>$IT33&lt;$IS$2</formula>
    </cfRule>
  </conditionalFormatting>
  <conditionalFormatting sqref="F32">
    <cfRule type="expression" dxfId="19097" priority="602" stopIfTrue="1">
      <formula>$IT33&lt;$IS$2</formula>
    </cfRule>
  </conditionalFormatting>
  <conditionalFormatting sqref="F32">
    <cfRule type="expression" dxfId="19096" priority="601" stopIfTrue="1">
      <formula>$IT33&lt;$IS$2</formula>
    </cfRule>
  </conditionalFormatting>
  <conditionalFormatting sqref="F32">
    <cfRule type="expression" dxfId="19095" priority="600" stopIfTrue="1">
      <formula>$IT33&lt;$IS$2</formula>
    </cfRule>
  </conditionalFormatting>
  <conditionalFormatting sqref="F32">
    <cfRule type="expression" dxfId="19094" priority="599" stopIfTrue="1">
      <formula>$IT33&lt;$IS$2</formula>
    </cfRule>
  </conditionalFormatting>
  <conditionalFormatting sqref="F32">
    <cfRule type="expression" dxfId="19093" priority="598" stopIfTrue="1">
      <formula>$IT33&lt;$IS$2</formula>
    </cfRule>
  </conditionalFormatting>
  <conditionalFormatting sqref="F32">
    <cfRule type="expression" dxfId="19092" priority="597" stopIfTrue="1">
      <formula>$IT33&lt;$IS$2</formula>
    </cfRule>
  </conditionalFormatting>
  <conditionalFormatting sqref="F32">
    <cfRule type="expression" dxfId="19091" priority="596" stopIfTrue="1">
      <formula>$IT33&lt;$IS$2</formula>
    </cfRule>
  </conditionalFormatting>
  <conditionalFormatting sqref="F32">
    <cfRule type="expression" dxfId="19090" priority="595" stopIfTrue="1">
      <formula>$IT33&lt;$IS$2</formula>
    </cfRule>
  </conditionalFormatting>
  <conditionalFormatting sqref="F32">
    <cfRule type="expression" dxfId="19089" priority="594" stopIfTrue="1">
      <formula>$IT33&lt;$IS$2</formula>
    </cfRule>
  </conditionalFormatting>
  <conditionalFormatting sqref="F32">
    <cfRule type="expression" dxfId="19088" priority="593" stopIfTrue="1">
      <formula>$IT33&lt;$IS$2</formula>
    </cfRule>
  </conditionalFormatting>
  <conditionalFormatting sqref="F32">
    <cfRule type="expression" dxfId="19087" priority="592" stopIfTrue="1">
      <formula>$IT33&lt;$IS$2</formula>
    </cfRule>
  </conditionalFormatting>
  <conditionalFormatting sqref="F32">
    <cfRule type="expression" dxfId="19086" priority="591" stopIfTrue="1">
      <formula>$IW33&lt;$IV$2</formula>
    </cfRule>
  </conditionalFormatting>
  <conditionalFormatting sqref="F32">
    <cfRule type="cellIs" dxfId="19085" priority="590" stopIfTrue="1" operator="equal">
      <formula>0</formula>
    </cfRule>
  </conditionalFormatting>
  <conditionalFormatting sqref="F32">
    <cfRule type="expression" dxfId="19084" priority="589" stopIfTrue="1">
      <formula>$IT33&lt;$IS$2</formula>
    </cfRule>
  </conditionalFormatting>
  <conditionalFormatting sqref="F32">
    <cfRule type="cellIs" dxfId="19083" priority="588" stopIfTrue="1" operator="equal">
      <formula>0</formula>
    </cfRule>
  </conditionalFormatting>
  <conditionalFormatting sqref="F32">
    <cfRule type="expression" dxfId="19082" priority="587" stopIfTrue="1">
      <formula>$IT33&lt;$IS$2</formula>
    </cfRule>
  </conditionalFormatting>
  <conditionalFormatting sqref="F32">
    <cfRule type="cellIs" dxfId="19081" priority="586" stopIfTrue="1" operator="equal">
      <formula>0</formula>
    </cfRule>
  </conditionalFormatting>
  <conditionalFormatting sqref="F32">
    <cfRule type="expression" dxfId="19080" priority="585" stopIfTrue="1">
      <formula>$IT33&lt;$IS$2</formula>
    </cfRule>
  </conditionalFormatting>
  <conditionalFormatting sqref="G32">
    <cfRule type="cellIs" dxfId="19079" priority="584" operator="equal">
      <formula>0</formula>
    </cfRule>
  </conditionalFormatting>
  <conditionalFormatting sqref="G32">
    <cfRule type="expression" dxfId="19078" priority="583" stopIfTrue="1">
      <formula>$IT33&lt;$IS$2</formula>
    </cfRule>
  </conditionalFormatting>
  <conditionalFormatting sqref="G32">
    <cfRule type="expression" dxfId="19077" priority="582" stopIfTrue="1">
      <formula>$IT33&lt;$IS$2</formula>
    </cfRule>
  </conditionalFormatting>
  <conditionalFormatting sqref="G32">
    <cfRule type="expression" dxfId="19076" priority="581" stopIfTrue="1">
      <formula>$IT33&lt;$IS$2</formula>
    </cfRule>
  </conditionalFormatting>
  <conditionalFormatting sqref="G32">
    <cfRule type="expression" dxfId="19075" priority="580" stopIfTrue="1">
      <formula>$IT33&lt;$IS$2</formula>
    </cfRule>
  </conditionalFormatting>
  <conditionalFormatting sqref="G32">
    <cfRule type="expression" dxfId="19074" priority="579" stopIfTrue="1">
      <formula>$IT33&lt;$IS$2</formula>
    </cfRule>
  </conditionalFormatting>
  <conditionalFormatting sqref="G32">
    <cfRule type="expression" dxfId="19073" priority="578" stopIfTrue="1">
      <formula>$IT33&lt;$IS$2</formula>
    </cfRule>
  </conditionalFormatting>
  <conditionalFormatting sqref="G32">
    <cfRule type="expression" dxfId="19072" priority="577" stopIfTrue="1">
      <formula>$IT33&lt;$IS$2</formula>
    </cfRule>
  </conditionalFormatting>
  <conditionalFormatting sqref="G32">
    <cfRule type="expression" dxfId="19071" priority="576" stopIfTrue="1">
      <formula>$IT33&lt;$IS$2</formula>
    </cfRule>
  </conditionalFormatting>
  <conditionalFormatting sqref="G32">
    <cfRule type="expression" dxfId="19070" priority="575" stopIfTrue="1">
      <formula>$IT33&lt;$IS$2</formula>
    </cfRule>
  </conditionalFormatting>
  <conditionalFormatting sqref="G32">
    <cfRule type="expression" dxfId="19069" priority="574" stopIfTrue="1">
      <formula>$IT33&lt;$IS$2</formula>
    </cfRule>
  </conditionalFormatting>
  <conditionalFormatting sqref="G32">
    <cfRule type="expression" dxfId="19068" priority="573" stopIfTrue="1">
      <formula>$IT33&lt;$IS$2</formula>
    </cfRule>
  </conditionalFormatting>
  <conditionalFormatting sqref="G32">
    <cfRule type="expression" dxfId="19067" priority="572" stopIfTrue="1">
      <formula>$IT33&lt;$IS$2</formula>
    </cfRule>
  </conditionalFormatting>
  <conditionalFormatting sqref="G32">
    <cfRule type="expression" dxfId="19066" priority="571" stopIfTrue="1">
      <formula>$IT33&lt;$IS$2</formula>
    </cfRule>
  </conditionalFormatting>
  <conditionalFormatting sqref="G32">
    <cfRule type="expression" dxfId="19065" priority="570" stopIfTrue="1">
      <formula>$IT33&lt;$IS$2</formula>
    </cfRule>
  </conditionalFormatting>
  <conditionalFormatting sqref="G32">
    <cfRule type="expression" dxfId="19064" priority="569" stopIfTrue="1">
      <formula>$IT33&lt;$IS$2</formula>
    </cfRule>
  </conditionalFormatting>
  <conditionalFormatting sqref="G32">
    <cfRule type="expression" dxfId="19063" priority="568" stopIfTrue="1">
      <formula>$IW33&lt;$IV$2</formula>
    </cfRule>
  </conditionalFormatting>
  <conditionalFormatting sqref="G32">
    <cfRule type="cellIs" dxfId="19062" priority="567" stopIfTrue="1" operator="equal">
      <formula>0</formula>
    </cfRule>
  </conditionalFormatting>
  <conditionalFormatting sqref="G32">
    <cfRule type="expression" dxfId="19061" priority="566" stopIfTrue="1">
      <formula>$IT33&lt;$IS$2</formula>
    </cfRule>
  </conditionalFormatting>
  <conditionalFormatting sqref="G32">
    <cfRule type="cellIs" dxfId="19060" priority="565" stopIfTrue="1" operator="equal">
      <formula>0</formula>
    </cfRule>
  </conditionalFormatting>
  <conditionalFormatting sqref="G32">
    <cfRule type="expression" dxfId="19059" priority="564" stopIfTrue="1">
      <formula>$IT33&lt;$IS$2</formula>
    </cfRule>
  </conditionalFormatting>
  <conditionalFormatting sqref="G32">
    <cfRule type="cellIs" dxfId="19058" priority="563" stopIfTrue="1" operator="equal">
      <formula>0</formula>
    </cfRule>
  </conditionalFormatting>
  <conditionalFormatting sqref="G32">
    <cfRule type="expression" dxfId="19057" priority="562" stopIfTrue="1">
      <formula>$IT33&lt;$IS$2</formula>
    </cfRule>
  </conditionalFormatting>
  <conditionalFormatting sqref="I32">
    <cfRule type="cellIs" dxfId="19056" priority="561" operator="equal">
      <formula>0</formula>
    </cfRule>
  </conditionalFormatting>
  <conditionalFormatting sqref="I33">
    <cfRule type="cellIs" dxfId="19055" priority="560" operator="equal">
      <formula>0</formula>
    </cfRule>
  </conditionalFormatting>
  <conditionalFormatting sqref="D62:G62">
    <cfRule type="cellIs" dxfId="19054" priority="559" stopIfTrue="1" operator="equal">
      <formula>0</formula>
    </cfRule>
  </conditionalFormatting>
  <conditionalFormatting sqref="D62:G62">
    <cfRule type="cellIs" dxfId="19053" priority="558" stopIfTrue="1" operator="equal">
      <formula>0</formula>
    </cfRule>
  </conditionalFormatting>
  <conditionalFormatting sqref="D62:G62">
    <cfRule type="cellIs" dxfId="19052" priority="557" stopIfTrue="1" operator="equal">
      <formula>0</formula>
    </cfRule>
  </conditionalFormatting>
  <conditionalFormatting sqref="D62:G62">
    <cfRule type="cellIs" dxfId="19051" priority="556" stopIfTrue="1" operator="equal">
      <formula>0</formula>
    </cfRule>
  </conditionalFormatting>
  <conditionalFormatting sqref="D62:G62">
    <cfRule type="cellIs" dxfId="19050" priority="555" stopIfTrue="1" operator="equal">
      <formula>0</formula>
    </cfRule>
  </conditionalFormatting>
  <conditionalFormatting sqref="D62:G62">
    <cfRule type="cellIs" dxfId="19049" priority="554" stopIfTrue="1" operator="equal">
      <formula>0</formula>
    </cfRule>
  </conditionalFormatting>
  <conditionalFormatting sqref="D62:G62">
    <cfRule type="cellIs" dxfId="19048" priority="553" stopIfTrue="1" operator="equal">
      <formula>0</formula>
    </cfRule>
  </conditionalFormatting>
  <conditionalFormatting sqref="D62:G62">
    <cfRule type="cellIs" dxfId="19047" priority="552" stopIfTrue="1" operator="equal">
      <formula>0</formula>
    </cfRule>
  </conditionalFormatting>
  <conditionalFormatting sqref="D62:G62">
    <cfRule type="expression" dxfId="19046" priority="551" stopIfTrue="1">
      <formula>$IT63&lt;$IS$2</formula>
    </cfRule>
  </conditionalFormatting>
  <conditionalFormatting sqref="D62:G62">
    <cfRule type="cellIs" dxfId="19045" priority="550" stopIfTrue="1" operator="equal">
      <formula>0</formula>
    </cfRule>
  </conditionalFormatting>
  <conditionalFormatting sqref="D62:G62">
    <cfRule type="cellIs" dxfId="19044" priority="549" stopIfTrue="1" operator="equal">
      <formula>0</formula>
    </cfRule>
  </conditionalFormatting>
  <conditionalFormatting sqref="D62:G62">
    <cfRule type="expression" dxfId="19043" priority="548" stopIfTrue="1">
      <formula>$IT63&lt;$IS$2</formula>
    </cfRule>
  </conditionalFormatting>
  <conditionalFormatting sqref="D62:G62">
    <cfRule type="cellIs" dxfId="19042" priority="547" stopIfTrue="1" operator="equal">
      <formula>0</formula>
    </cfRule>
  </conditionalFormatting>
  <conditionalFormatting sqref="D62:G62">
    <cfRule type="cellIs" dxfId="19041" priority="546" stopIfTrue="1" operator="equal">
      <formula>0</formula>
    </cfRule>
  </conditionalFormatting>
  <conditionalFormatting sqref="D62:G62">
    <cfRule type="cellIs" dxfId="19040" priority="545" stopIfTrue="1" operator="equal">
      <formula>0</formula>
    </cfRule>
  </conditionalFormatting>
  <conditionalFormatting sqref="D62:G62">
    <cfRule type="cellIs" dxfId="19039" priority="544" stopIfTrue="1" operator="equal">
      <formula>0</formula>
    </cfRule>
  </conditionalFormatting>
  <conditionalFormatting sqref="D62:G62">
    <cfRule type="cellIs" dxfId="19038" priority="543" stopIfTrue="1" operator="equal">
      <formula>0</formula>
    </cfRule>
  </conditionalFormatting>
  <conditionalFormatting sqref="D62:G62">
    <cfRule type="cellIs" dxfId="19037" priority="542" stopIfTrue="1" operator="equal">
      <formula>0</formula>
    </cfRule>
  </conditionalFormatting>
  <conditionalFormatting sqref="D62:G62">
    <cfRule type="cellIs" dxfId="19036" priority="541" stopIfTrue="1" operator="equal">
      <formula>0</formula>
    </cfRule>
  </conditionalFormatting>
  <conditionalFormatting sqref="D62:G62">
    <cfRule type="cellIs" dxfId="19035" priority="540" stopIfTrue="1" operator="equal">
      <formula>0</formula>
    </cfRule>
  </conditionalFormatting>
  <conditionalFormatting sqref="D62:G62">
    <cfRule type="cellIs" dxfId="19034" priority="539" stopIfTrue="1" operator="equal">
      <formula>0</formula>
    </cfRule>
  </conditionalFormatting>
  <conditionalFormatting sqref="D62:G62">
    <cfRule type="cellIs" dxfId="19033" priority="538" stopIfTrue="1" operator="equal">
      <formula>0</formula>
    </cfRule>
  </conditionalFormatting>
  <conditionalFormatting sqref="D62:G62">
    <cfRule type="cellIs" dxfId="19032" priority="537" stopIfTrue="1" operator="equal">
      <formula>0</formula>
    </cfRule>
  </conditionalFormatting>
  <conditionalFormatting sqref="D62:G62">
    <cfRule type="cellIs" dxfId="19031" priority="536" stopIfTrue="1" operator="equal">
      <formula>0</formula>
    </cfRule>
  </conditionalFormatting>
  <conditionalFormatting sqref="D62:G62">
    <cfRule type="cellIs" dxfId="19030" priority="535" stopIfTrue="1" operator="equal">
      <formula>0</formula>
    </cfRule>
  </conditionalFormatting>
  <conditionalFormatting sqref="D62:G62">
    <cfRule type="cellIs" dxfId="19029" priority="534" stopIfTrue="1" operator="equal">
      <formula>0</formula>
    </cfRule>
  </conditionalFormatting>
  <conditionalFormatting sqref="D62:G62">
    <cfRule type="cellIs" dxfId="19028" priority="533" stopIfTrue="1" operator="equal">
      <formula>0</formula>
    </cfRule>
  </conditionalFormatting>
  <conditionalFormatting sqref="D62:G62">
    <cfRule type="cellIs" dxfId="19027" priority="532" stopIfTrue="1" operator="equal">
      <formula>0</formula>
    </cfRule>
  </conditionalFormatting>
  <conditionalFormatting sqref="D62:G62">
    <cfRule type="cellIs" dxfId="19026" priority="531" stopIfTrue="1" operator="equal">
      <formula>0</formula>
    </cfRule>
  </conditionalFormatting>
  <conditionalFormatting sqref="D62:G62">
    <cfRule type="cellIs" dxfId="19025" priority="530" stopIfTrue="1" operator="equal">
      <formula>0</formula>
    </cfRule>
  </conditionalFormatting>
  <conditionalFormatting sqref="E62">
    <cfRule type="cellIs" dxfId="19024" priority="529" stopIfTrue="1" operator="equal">
      <formula>0</formula>
    </cfRule>
  </conditionalFormatting>
  <conditionalFormatting sqref="E62">
    <cfRule type="cellIs" dxfId="19023" priority="528" stopIfTrue="1" operator="equal">
      <formula>0</formula>
    </cfRule>
  </conditionalFormatting>
  <conditionalFormatting sqref="E62">
    <cfRule type="cellIs" dxfId="19022" priority="527" stopIfTrue="1" operator="equal">
      <formula>0</formula>
    </cfRule>
  </conditionalFormatting>
  <conditionalFormatting sqref="E62">
    <cfRule type="cellIs" dxfId="19021" priority="526" stopIfTrue="1" operator="equal">
      <formula>0</formula>
    </cfRule>
  </conditionalFormatting>
  <conditionalFormatting sqref="E62">
    <cfRule type="cellIs" dxfId="19020" priority="525" stopIfTrue="1" operator="equal">
      <formula>0</formula>
    </cfRule>
  </conditionalFormatting>
  <conditionalFormatting sqref="E62">
    <cfRule type="cellIs" dxfId="19019" priority="524" stopIfTrue="1" operator="equal">
      <formula>0</formula>
    </cfRule>
  </conditionalFormatting>
  <conditionalFormatting sqref="E62">
    <cfRule type="cellIs" dxfId="19018" priority="523" stopIfTrue="1" operator="equal">
      <formula>0</formula>
    </cfRule>
  </conditionalFormatting>
  <conditionalFormatting sqref="E62">
    <cfRule type="cellIs" dxfId="19017" priority="522" stopIfTrue="1" operator="equal">
      <formula>0</formula>
    </cfRule>
  </conditionalFormatting>
  <conditionalFormatting sqref="E62">
    <cfRule type="expression" dxfId="19016" priority="521" stopIfTrue="1">
      <formula>$IT63&lt;$IS$2</formula>
    </cfRule>
  </conditionalFormatting>
  <conditionalFormatting sqref="E62">
    <cfRule type="cellIs" dxfId="19015" priority="520" stopIfTrue="1" operator="equal">
      <formula>0</formula>
    </cfRule>
  </conditionalFormatting>
  <conditionalFormatting sqref="E62">
    <cfRule type="cellIs" dxfId="19014" priority="519" stopIfTrue="1" operator="equal">
      <formula>0</formula>
    </cfRule>
  </conditionalFormatting>
  <conditionalFormatting sqref="E62">
    <cfRule type="expression" dxfId="19013" priority="518" stopIfTrue="1">
      <formula>$IT63&lt;$IS$2</formula>
    </cfRule>
  </conditionalFormatting>
  <conditionalFormatting sqref="E62">
    <cfRule type="cellIs" dxfId="19012" priority="517" stopIfTrue="1" operator="equal">
      <formula>0</formula>
    </cfRule>
  </conditionalFormatting>
  <conditionalFormatting sqref="E62">
    <cfRule type="cellIs" dxfId="19011" priority="516" stopIfTrue="1" operator="equal">
      <formula>0</formula>
    </cfRule>
  </conditionalFormatting>
  <conditionalFormatting sqref="E62">
    <cfRule type="cellIs" dxfId="19010" priority="515" stopIfTrue="1" operator="equal">
      <formula>0</formula>
    </cfRule>
  </conditionalFormatting>
  <conditionalFormatting sqref="E62">
    <cfRule type="cellIs" dxfId="19009" priority="514" stopIfTrue="1" operator="equal">
      <formula>0</formula>
    </cfRule>
  </conditionalFormatting>
  <conditionalFormatting sqref="E62">
    <cfRule type="cellIs" dxfId="19008" priority="513" stopIfTrue="1" operator="equal">
      <formula>0</formula>
    </cfRule>
  </conditionalFormatting>
  <conditionalFormatting sqref="E62">
    <cfRule type="cellIs" dxfId="19007" priority="512" stopIfTrue="1" operator="equal">
      <formula>0</formula>
    </cfRule>
  </conditionalFormatting>
  <conditionalFormatting sqref="E62">
    <cfRule type="cellIs" dxfId="19006" priority="511" stopIfTrue="1" operator="equal">
      <formula>0</formula>
    </cfRule>
  </conditionalFormatting>
  <conditionalFormatting sqref="E62">
    <cfRule type="cellIs" dxfId="19005" priority="510" stopIfTrue="1" operator="equal">
      <formula>0</formula>
    </cfRule>
  </conditionalFormatting>
  <conditionalFormatting sqref="E62">
    <cfRule type="cellIs" dxfId="19004" priority="509" stopIfTrue="1" operator="equal">
      <formula>0</formula>
    </cfRule>
  </conditionalFormatting>
  <conditionalFormatting sqref="E62">
    <cfRule type="cellIs" dxfId="19003" priority="508" stopIfTrue="1" operator="equal">
      <formula>0</formula>
    </cfRule>
  </conditionalFormatting>
  <conditionalFormatting sqref="E62">
    <cfRule type="cellIs" dxfId="19002" priority="507" stopIfTrue="1" operator="equal">
      <formula>0</formula>
    </cfRule>
  </conditionalFormatting>
  <conditionalFormatting sqref="E62">
    <cfRule type="cellIs" dxfId="19001" priority="506" stopIfTrue="1" operator="equal">
      <formula>0</formula>
    </cfRule>
  </conditionalFormatting>
  <conditionalFormatting sqref="E62">
    <cfRule type="cellIs" dxfId="19000" priority="505" stopIfTrue="1" operator="equal">
      <formula>0</formula>
    </cfRule>
  </conditionalFormatting>
  <conditionalFormatting sqref="E62">
    <cfRule type="cellIs" dxfId="18999" priority="504" stopIfTrue="1" operator="equal">
      <formula>0</formula>
    </cfRule>
  </conditionalFormatting>
  <conditionalFormatting sqref="E62">
    <cfRule type="cellIs" dxfId="18998" priority="503" stopIfTrue="1" operator="equal">
      <formula>0</formula>
    </cfRule>
  </conditionalFormatting>
  <conditionalFormatting sqref="E62">
    <cfRule type="cellIs" dxfId="18997" priority="502" stopIfTrue="1" operator="equal">
      <formula>0</formula>
    </cfRule>
  </conditionalFormatting>
  <conditionalFormatting sqref="E62">
    <cfRule type="cellIs" dxfId="18996" priority="501" stopIfTrue="1" operator="equal">
      <formula>0</formula>
    </cfRule>
  </conditionalFormatting>
  <conditionalFormatting sqref="E62">
    <cfRule type="cellIs" dxfId="18995" priority="500" stopIfTrue="1" operator="equal">
      <formula>0</formula>
    </cfRule>
  </conditionalFormatting>
  <conditionalFormatting sqref="F62">
    <cfRule type="cellIs" dxfId="18994" priority="499" stopIfTrue="1" operator="equal">
      <formula>0</formula>
    </cfRule>
  </conditionalFormatting>
  <conditionalFormatting sqref="F62">
    <cfRule type="cellIs" dxfId="18993" priority="498" stopIfTrue="1" operator="equal">
      <formula>0</formula>
    </cfRule>
  </conditionalFormatting>
  <conditionalFormatting sqref="F62">
    <cfRule type="cellIs" dxfId="18992" priority="497" stopIfTrue="1" operator="equal">
      <formula>0</formula>
    </cfRule>
  </conditionalFormatting>
  <conditionalFormatting sqref="F62">
    <cfRule type="cellIs" dxfId="18991" priority="496" stopIfTrue="1" operator="equal">
      <formula>0</formula>
    </cfRule>
  </conditionalFormatting>
  <conditionalFormatting sqref="F62">
    <cfRule type="cellIs" dxfId="18990" priority="495" stopIfTrue="1" operator="equal">
      <formula>0</formula>
    </cfRule>
  </conditionalFormatting>
  <conditionalFormatting sqref="F62">
    <cfRule type="cellIs" dxfId="18989" priority="494" stopIfTrue="1" operator="equal">
      <formula>0</formula>
    </cfRule>
  </conditionalFormatting>
  <conditionalFormatting sqref="F62">
    <cfRule type="cellIs" dxfId="18988" priority="493" stopIfTrue="1" operator="equal">
      <formula>0</formula>
    </cfRule>
  </conditionalFormatting>
  <conditionalFormatting sqref="F62">
    <cfRule type="cellIs" dxfId="18987" priority="492" stopIfTrue="1" operator="equal">
      <formula>0</formula>
    </cfRule>
  </conditionalFormatting>
  <conditionalFormatting sqref="F62">
    <cfRule type="expression" dxfId="18986" priority="491" stopIfTrue="1">
      <formula>$IT63&lt;$IS$2</formula>
    </cfRule>
  </conditionalFormatting>
  <conditionalFormatting sqref="F62">
    <cfRule type="cellIs" dxfId="18985" priority="490" stopIfTrue="1" operator="equal">
      <formula>0</formula>
    </cfRule>
  </conditionalFormatting>
  <conditionalFormatting sqref="F62">
    <cfRule type="cellIs" dxfId="18984" priority="489" stopIfTrue="1" operator="equal">
      <formula>0</formula>
    </cfRule>
  </conditionalFormatting>
  <conditionalFormatting sqref="F62">
    <cfRule type="expression" dxfId="18983" priority="488" stopIfTrue="1">
      <formula>$IT63&lt;$IS$2</formula>
    </cfRule>
  </conditionalFormatting>
  <conditionalFormatting sqref="F62">
    <cfRule type="cellIs" dxfId="18982" priority="487" stopIfTrue="1" operator="equal">
      <formula>0</formula>
    </cfRule>
  </conditionalFormatting>
  <conditionalFormatting sqref="F62">
    <cfRule type="cellIs" dxfId="18981" priority="486" stopIfTrue="1" operator="equal">
      <formula>0</formula>
    </cfRule>
  </conditionalFormatting>
  <conditionalFormatting sqref="F62">
    <cfRule type="cellIs" dxfId="18980" priority="485" stopIfTrue="1" operator="equal">
      <formula>0</formula>
    </cfRule>
  </conditionalFormatting>
  <conditionalFormatting sqref="F62">
    <cfRule type="cellIs" dxfId="18979" priority="484" stopIfTrue="1" operator="equal">
      <formula>0</formula>
    </cfRule>
  </conditionalFormatting>
  <conditionalFormatting sqref="F62">
    <cfRule type="cellIs" dxfId="18978" priority="483" stopIfTrue="1" operator="equal">
      <formula>0</formula>
    </cfRule>
  </conditionalFormatting>
  <conditionalFormatting sqref="F62">
    <cfRule type="cellIs" dxfId="18977" priority="482" stopIfTrue="1" operator="equal">
      <formula>0</formula>
    </cfRule>
  </conditionalFormatting>
  <conditionalFormatting sqref="F62">
    <cfRule type="cellIs" dxfId="18976" priority="481" stopIfTrue="1" operator="equal">
      <formula>0</formula>
    </cfRule>
  </conditionalFormatting>
  <conditionalFormatting sqref="F62">
    <cfRule type="cellIs" dxfId="18975" priority="480" stopIfTrue="1" operator="equal">
      <formula>0</formula>
    </cfRule>
  </conditionalFormatting>
  <conditionalFormatting sqref="F62">
    <cfRule type="cellIs" dxfId="18974" priority="479" stopIfTrue="1" operator="equal">
      <formula>0</formula>
    </cfRule>
  </conditionalFormatting>
  <conditionalFormatting sqref="F62">
    <cfRule type="cellIs" dxfId="18973" priority="478" stopIfTrue="1" operator="equal">
      <formula>0</formula>
    </cfRule>
  </conditionalFormatting>
  <conditionalFormatting sqref="F62">
    <cfRule type="cellIs" dxfId="18972" priority="477" stopIfTrue="1" operator="equal">
      <formula>0</formula>
    </cfRule>
  </conditionalFormatting>
  <conditionalFormatting sqref="F62">
    <cfRule type="cellIs" dxfId="18971" priority="476" stopIfTrue="1" operator="equal">
      <formula>0</formula>
    </cfRule>
  </conditionalFormatting>
  <conditionalFormatting sqref="F62">
    <cfRule type="cellIs" dxfId="18970" priority="475" stopIfTrue="1" operator="equal">
      <formula>0</formula>
    </cfRule>
  </conditionalFormatting>
  <conditionalFormatting sqref="F62">
    <cfRule type="cellIs" dxfId="18969" priority="474" stopIfTrue="1" operator="equal">
      <formula>0</formula>
    </cfRule>
  </conditionalFormatting>
  <conditionalFormatting sqref="F62">
    <cfRule type="cellIs" dxfId="18968" priority="473" stopIfTrue="1" operator="equal">
      <formula>0</formula>
    </cfRule>
  </conditionalFormatting>
  <conditionalFormatting sqref="F62">
    <cfRule type="cellIs" dxfId="18967" priority="472" stopIfTrue="1" operator="equal">
      <formula>0</formula>
    </cfRule>
  </conditionalFormatting>
  <conditionalFormatting sqref="F62">
    <cfRule type="cellIs" dxfId="18966" priority="471" stopIfTrue="1" operator="equal">
      <formula>0</formula>
    </cfRule>
  </conditionalFormatting>
  <conditionalFormatting sqref="F62">
    <cfRule type="cellIs" dxfId="18965" priority="470" stopIfTrue="1" operator="equal">
      <formula>0</formula>
    </cfRule>
  </conditionalFormatting>
  <conditionalFormatting sqref="G62">
    <cfRule type="cellIs" dxfId="18964" priority="469" stopIfTrue="1" operator="equal">
      <formula>0</formula>
    </cfRule>
  </conditionalFormatting>
  <conditionalFormatting sqref="G62">
    <cfRule type="cellIs" dxfId="18963" priority="468" stopIfTrue="1" operator="equal">
      <formula>0</formula>
    </cfRule>
  </conditionalFormatting>
  <conditionalFormatting sqref="G62">
    <cfRule type="cellIs" dxfId="18962" priority="467" stopIfTrue="1" operator="equal">
      <formula>0</formula>
    </cfRule>
  </conditionalFormatting>
  <conditionalFormatting sqref="G62">
    <cfRule type="cellIs" dxfId="18961" priority="466" stopIfTrue="1" operator="equal">
      <formula>0</formula>
    </cfRule>
  </conditionalFormatting>
  <conditionalFormatting sqref="G62">
    <cfRule type="cellIs" dxfId="18960" priority="465" stopIfTrue="1" operator="equal">
      <formula>0</formula>
    </cfRule>
  </conditionalFormatting>
  <conditionalFormatting sqref="G62">
    <cfRule type="cellIs" dxfId="18959" priority="464" stopIfTrue="1" operator="equal">
      <formula>0</formula>
    </cfRule>
  </conditionalFormatting>
  <conditionalFormatting sqref="G62">
    <cfRule type="cellIs" dxfId="18958" priority="463" stopIfTrue="1" operator="equal">
      <formula>0</formula>
    </cfRule>
  </conditionalFormatting>
  <conditionalFormatting sqref="G62">
    <cfRule type="cellIs" dxfId="18957" priority="462" stopIfTrue="1" operator="equal">
      <formula>0</formula>
    </cfRule>
  </conditionalFormatting>
  <conditionalFormatting sqref="G62">
    <cfRule type="expression" dxfId="18956" priority="461" stopIfTrue="1">
      <formula>$IT63&lt;$IS$2</formula>
    </cfRule>
  </conditionalFormatting>
  <conditionalFormatting sqref="G62">
    <cfRule type="cellIs" dxfId="18955" priority="460" stopIfTrue="1" operator="equal">
      <formula>0</formula>
    </cfRule>
  </conditionalFormatting>
  <conditionalFormatting sqref="G62">
    <cfRule type="cellIs" dxfId="18954" priority="459" stopIfTrue="1" operator="equal">
      <formula>0</formula>
    </cfRule>
  </conditionalFormatting>
  <conditionalFormatting sqref="G62">
    <cfRule type="expression" dxfId="18953" priority="458" stopIfTrue="1">
      <formula>$IT63&lt;$IS$2</formula>
    </cfRule>
  </conditionalFormatting>
  <conditionalFormatting sqref="G62">
    <cfRule type="cellIs" dxfId="18952" priority="457" stopIfTrue="1" operator="equal">
      <formula>0</formula>
    </cfRule>
  </conditionalFormatting>
  <conditionalFormatting sqref="G62">
    <cfRule type="cellIs" dxfId="18951" priority="456" stopIfTrue="1" operator="equal">
      <formula>0</formula>
    </cfRule>
  </conditionalFormatting>
  <conditionalFormatting sqref="G62">
    <cfRule type="cellIs" dxfId="18950" priority="455" stopIfTrue="1" operator="equal">
      <formula>0</formula>
    </cfRule>
  </conditionalFormatting>
  <conditionalFormatting sqref="G62">
    <cfRule type="cellIs" dxfId="18949" priority="454" stopIfTrue="1" operator="equal">
      <formula>0</formula>
    </cfRule>
  </conditionalFormatting>
  <conditionalFormatting sqref="G62">
    <cfRule type="cellIs" dxfId="18948" priority="453" stopIfTrue="1" operator="equal">
      <formula>0</formula>
    </cfRule>
  </conditionalFormatting>
  <conditionalFormatting sqref="G62">
    <cfRule type="cellIs" dxfId="18947" priority="452" stopIfTrue="1" operator="equal">
      <formula>0</formula>
    </cfRule>
  </conditionalFormatting>
  <conditionalFormatting sqref="G62">
    <cfRule type="cellIs" dxfId="18946" priority="451" stopIfTrue="1" operator="equal">
      <formula>0</formula>
    </cfRule>
  </conditionalFormatting>
  <conditionalFormatting sqref="G62">
    <cfRule type="cellIs" dxfId="18945" priority="450" stopIfTrue="1" operator="equal">
      <formula>0</formula>
    </cfRule>
  </conditionalFormatting>
  <conditionalFormatting sqref="G62">
    <cfRule type="cellIs" dxfId="18944" priority="449" stopIfTrue="1" operator="equal">
      <formula>0</formula>
    </cfRule>
  </conditionalFormatting>
  <conditionalFormatting sqref="G62">
    <cfRule type="cellIs" dxfId="18943" priority="448" stopIfTrue="1" operator="equal">
      <formula>0</formula>
    </cfRule>
  </conditionalFormatting>
  <conditionalFormatting sqref="G62">
    <cfRule type="cellIs" dxfId="18942" priority="447" stopIfTrue="1" operator="equal">
      <formula>0</formula>
    </cfRule>
  </conditionalFormatting>
  <conditionalFormatting sqref="G62">
    <cfRule type="cellIs" dxfId="18941" priority="446" stopIfTrue="1" operator="equal">
      <formula>0</formula>
    </cfRule>
  </conditionalFormatting>
  <conditionalFormatting sqref="G62">
    <cfRule type="cellIs" dxfId="18940" priority="445" stopIfTrue="1" operator="equal">
      <formula>0</formula>
    </cfRule>
  </conditionalFormatting>
  <conditionalFormatting sqref="G62">
    <cfRule type="cellIs" dxfId="18939" priority="444" stopIfTrue="1" operator="equal">
      <formula>0</formula>
    </cfRule>
  </conditionalFormatting>
  <conditionalFormatting sqref="G62">
    <cfRule type="cellIs" dxfId="18938" priority="443" stopIfTrue="1" operator="equal">
      <formula>0</formula>
    </cfRule>
  </conditionalFormatting>
  <conditionalFormatting sqref="G62">
    <cfRule type="cellIs" dxfId="18937" priority="442" stopIfTrue="1" operator="equal">
      <formula>0</formula>
    </cfRule>
  </conditionalFormatting>
  <conditionalFormatting sqref="G62">
    <cfRule type="cellIs" dxfId="18936" priority="441" stopIfTrue="1" operator="equal">
      <formula>0</formula>
    </cfRule>
  </conditionalFormatting>
  <conditionalFormatting sqref="G62">
    <cfRule type="cellIs" dxfId="18935" priority="440" stopIfTrue="1" operator="equal">
      <formula>0</formula>
    </cfRule>
  </conditionalFormatting>
  <conditionalFormatting sqref="A14">
    <cfRule type="cellIs" dxfId="18934" priority="439" operator="equal">
      <formula>0</formula>
    </cfRule>
  </conditionalFormatting>
  <conditionalFormatting sqref="A14">
    <cfRule type="expression" dxfId="18933" priority="438" stopIfTrue="1">
      <formula>$IT15&lt;$IS$2</formula>
    </cfRule>
  </conditionalFormatting>
  <conditionalFormatting sqref="A14">
    <cfRule type="expression" dxfId="18932" priority="437" stopIfTrue="1">
      <formula>$IT15&lt;$IS$2</formula>
    </cfRule>
  </conditionalFormatting>
  <conditionalFormatting sqref="A14">
    <cfRule type="expression" dxfId="18931" priority="436" stopIfTrue="1">
      <formula>$IT15&lt;$IS$2</formula>
    </cfRule>
  </conditionalFormatting>
  <conditionalFormatting sqref="A14">
    <cfRule type="expression" dxfId="18930" priority="435" stopIfTrue="1">
      <formula>$IT15&lt;$IS$2</formula>
    </cfRule>
  </conditionalFormatting>
  <conditionalFormatting sqref="A14">
    <cfRule type="expression" dxfId="18929" priority="434" stopIfTrue="1">
      <formula>$IT15&lt;$IS$2</formula>
    </cfRule>
  </conditionalFormatting>
  <conditionalFormatting sqref="A14">
    <cfRule type="expression" dxfId="18928" priority="433" stopIfTrue="1">
      <formula>$IT15&lt;$IS$2</formula>
    </cfRule>
  </conditionalFormatting>
  <conditionalFormatting sqref="A14">
    <cfRule type="expression" dxfId="18927" priority="432" stopIfTrue="1">
      <formula>$IT15&lt;$IS$2</formula>
    </cfRule>
  </conditionalFormatting>
  <conditionalFormatting sqref="A14">
    <cfRule type="expression" dxfId="18926" priority="431" stopIfTrue="1">
      <formula>$IT15&lt;$IS$2</formula>
    </cfRule>
  </conditionalFormatting>
  <conditionalFormatting sqref="A14">
    <cfRule type="expression" dxfId="18925" priority="430" stopIfTrue="1">
      <formula>$IT15&lt;$IS$2</formula>
    </cfRule>
  </conditionalFormatting>
  <conditionalFormatting sqref="A14">
    <cfRule type="expression" dxfId="18924" priority="429" stopIfTrue="1">
      <formula>$IT15&lt;$IS$2</formula>
    </cfRule>
  </conditionalFormatting>
  <conditionalFormatting sqref="A14">
    <cfRule type="expression" dxfId="18923" priority="428" stopIfTrue="1">
      <formula>$IT15&lt;$IS$2</formula>
    </cfRule>
  </conditionalFormatting>
  <conditionalFormatting sqref="A14">
    <cfRule type="expression" dxfId="18922" priority="427" stopIfTrue="1">
      <formula>$IT15&lt;$IS$2</formula>
    </cfRule>
  </conditionalFormatting>
  <conditionalFormatting sqref="A14">
    <cfRule type="expression" dxfId="18921" priority="426" stopIfTrue="1">
      <formula>$IT15&lt;$IS$2</formula>
    </cfRule>
  </conditionalFormatting>
  <conditionalFormatting sqref="A14">
    <cfRule type="expression" dxfId="18920" priority="425" stopIfTrue="1">
      <formula>$IT15&lt;$IS$2</formula>
    </cfRule>
  </conditionalFormatting>
  <conditionalFormatting sqref="A14">
    <cfRule type="expression" dxfId="18919" priority="424" stopIfTrue="1">
      <formula>$IT15&lt;$IS$2</formula>
    </cfRule>
  </conditionalFormatting>
  <conditionalFormatting sqref="A14">
    <cfRule type="expression" dxfId="18918" priority="423" stopIfTrue="1">
      <formula>$IT15&lt;$IS$2</formula>
    </cfRule>
  </conditionalFormatting>
  <conditionalFormatting sqref="A14">
    <cfRule type="expression" dxfId="18917" priority="422" stopIfTrue="1">
      <formula>$IT15&lt;$IS$2</formula>
    </cfRule>
  </conditionalFormatting>
  <conditionalFormatting sqref="A14">
    <cfRule type="expression" dxfId="18916" priority="421" stopIfTrue="1">
      <formula>$IT15&lt;$IS$2</formula>
    </cfRule>
  </conditionalFormatting>
  <conditionalFormatting sqref="A14">
    <cfRule type="expression" dxfId="18915" priority="420" stopIfTrue="1">
      <formula>$IT15&lt;$IS$2</formula>
    </cfRule>
  </conditionalFormatting>
  <conditionalFormatting sqref="A14">
    <cfRule type="expression" dxfId="18914" priority="419" stopIfTrue="1">
      <formula>$IT15&lt;$IS$2</formula>
    </cfRule>
  </conditionalFormatting>
  <conditionalFormatting sqref="A14">
    <cfRule type="expression" dxfId="18913" priority="418" stopIfTrue="1">
      <formula>$IT15&lt;$IS$2</formula>
    </cfRule>
  </conditionalFormatting>
  <conditionalFormatting sqref="A14">
    <cfRule type="expression" dxfId="18912" priority="417" stopIfTrue="1">
      <formula>$IT15&lt;$IS$2</formula>
    </cfRule>
  </conditionalFormatting>
  <conditionalFormatting sqref="A14">
    <cfRule type="expression" dxfId="18911" priority="416" stopIfTrue="1">
      <formula>$IW15&lt;$IV$2</formula>
    </cfRule>
  </conditionalFormatting>
  <conditionalFormatting sqref="A14">
    <cfRule type="cellIs" dxfId="18910" priority="415" stopIfTrue="1" operator="equal">
      <formula>0</formula>
    </cfRule>
  </conditionalFormatting>
  <conditionalFormatting sqref="A14">
    <cfRule type="expression" dxfId="18909" priority="414" stopIfTrue="1">
      <formula>$IT15&lt;$IS$2</formula>
    </cfRule>
  </conditionalFormatting>
  <conditionalFormatting sqref="A14">
    <cfRule type="cellIs" dxfId="18908" priority="413" stopIfTrue="1" operator="equal">
      <formula>0</formula>
    </cfRule>
  </conditionalFormatting>
  <conditionalFormatting sqref="A14">
    <cfRule type="expression" dxfId="18907" priority="412" stopIfTrue="1">
      <formula>$IT15&lt;$IS$2</formula>
    </cfRule>
  </conditionalFormatting>
  <conditionalFormatting sqref="A14">
    <cfRule type="cellIs" dxfId="18906" priority="411" stopIfTrue="1" operator="equal">
      <formula>0</formula>
    </cfRule>
  </conditionalFormatting>
  <conditionalFormatting sqref="A14">
    <cfRule type="expression" dxfId="18905" priority="410" stopIfTrue="1">
      <formula>$IT15&lt;$IS$2</formula>
    </cfRule>
  </conditionalFormatting>
  <conditionalFormatting sqref="A15">
    <cfRule type="cellIs" dxfId="18904" priority="409" operator="equal">
      <formula>0</formula>
    </cfRule>
  </conditionalFormatting>
  <conditionalFormatting sqref="A15">
    <cfRule type="expression" dxfId="18903" priority="408" stopIfTrue="1">
      <formula>$IT16&lt;$IS$2</formula>
    </cfRule>
  </conditionalFormatting>
  <conditionalFormatting sqref="A15">
    <cfRule type="expression" dxfId="18902" priority="407" stopIfTrue="1">
      <formula>$IT16&lt;$IS$2</formula>
    </cfRule>
  </conditionalFormatting>
  <conditionalFormatting sqref="A15">
    <cfRule type="expression" dxfId="18901" priority="406" stopIfTrue="1">
      <formula>$IT16&lt;$IS$2</formula>
    </cfRule>
  </conditionalFormatting>
  <conditionalFormatting sqref="A15">
    <cfRule type="expression" dxfId="18900" priority="405" stopIfTrue="1">
      <formula>$IT16&lt;$IS$2</formula>
    </cfRule>
  </conditionalFormatting>
  <conditionalFormatting sqref="A15">
    <cfRule type="expression" dxfId="18899" priority="404" stopIfTrue="1">
      <formula>$IT16&lt;$IS$2</formula>
    </cfRule>
  </conditionalFormatting>
  <conditionalFormatting sqref="A15">
    <cfRule type="expression" dxfId="18898" priority="403" stopIfTrue="1">
      <formula>$IT16&lt;$IS$2</formula>
    </cfRule>
  </conditionalFormatting>
  <conditionalFormatting sqref="A15">
    <cfRule type="expression" dxfId="18897" priority="402" stopIfTrue="1">
      <formula>$IT16&lt;$IS$2</formula>
    </cfRule>
  </conditionalFormatting>
  <conditionalFormatting sqref="A15">
    <cfRule type="expression" dxfId="18896" priority="401" stopIfTrue="1">
      <formula>$IT16&lt;$IS$2</formula>
    </cfRule>
  </conditionalFormatting>
  <conditionalFormatting sqref="A15">
    <cfRule type="expression" dxfId="18895" priority="400" stopIfTrue="1">
      <formula>$IT16&lt;$IS$2</formula>
    </cfRule>
  </conditionalFormatting>
  <conditionalFormatting sqref="A15">
    <cfRule type="expression" dxfId="18894" priority="399" stopIfTrue="1">
      <formula>$IT16&lt;$IS$2</formula>
    </cfRule>
  </conditionalFormatting>
  <conditionalFormatting sqref="A15">
    <cfRule type="expression" dxfId="18893" priority="398" stopIfTrue="1">
      <formula>$IT16&lt;$IS$2</formula>
    </cfRule>
  </conditionalFormatting>
  <conditionalFormatting sqref="A15">
    <cfRule type="expression" dxfId="18892" priority="397" stopIfTrue="1">
      <formula>$IT16&lt;$IS$2</formula>
    </cfRule>
  </conditionalFormatting>
  <conditionalFormatting sqref="A15">
    <cfRule type="expression" dxfId="18891" priority="396" stopIfTrue="1">
      <formula>$IT16&lt;$IS$2</formula>
    </cfRule>
  </conditionalFormatting>
  <conditionalFormatting sqref="A15">
    <cfRule type="expression" dxfId="18890" priority="395" stopIfTrue="1">
      <formula>$IT16&lt;$IS$2</formula>
    </cfRule>
  </conditionalFormatting>
  <conditionalFormatting sqref="A15">
    <cfRule type="expression" dxfId="18889" priority="394" stopIfTrue="1">
      <formula>$IT16&lt;$IS$2</formula>
    </cfRule>
  </conditionalFormatting>
  <conditionalFormatting sqref="A15">
    <cfRule type="expression" dxfId="18888" priority="393" stopIfTrue="1">
      <formula>$IT16&lt;$IS$2</formula>
    </cfRule>
  </conditionalFormatting>
  <conditionalFormatting sqref="A15">
    <cfRule type="expression" dxfId="18887" priority="392" stopIfTrue="1">
      <formula>$IW16&lt;$IV$2</formula>
    </cfRule>
  </conditionalFormatting>
  <conditionalFormatting sqref="A15">
    <cfRule type="expression" dxfId="18886" priority="391" stopIfTrue="1">
      <formula>$IW16&lt;$IV$2</formula>
    </cfRule>
  </conditionalFormatting>
  <conditionalFormatting sqref="A15">
    <cfRule type="cellIs" dxfId="18885" priority="390" stopIfTrue="1" operator="equal">
      <formula>0</formula>
    </cfRule>
  </conditionalFormatting>
  <conditionalFormatting sqref="A15">
    <cfRule type="expression" dxfId="18884" priority="389" stopIfTrue="1">
      <formula>$IT16&lt;$IS$2</formula>
    </cfRule>
  </conditionalFormatting>
  <conditionalFormatting sqref="A15">
    <cfRule type="cellIs" dxfId="18883" priority="388" stopIfTrue="1" operator="equal">
      <formula>0</formula>
    </cfRule>
  </conditionalFormatting>
  <conditionalFormatting sqref="A15">
    <cfRule type="expression" dxfId="18882" priority="387" stopIfTrue="1">
      <formula>$IT16&lt;$IS$2</formula>
    </cfRule>
  </conditionalFormatting>
  <conditionalFormatting sqref="A15">
    <cfRule type="cellIs" dxfId="18881" priority="386" stopIfTrue="1" operator="equal">
      <formula>0</formula>
    </cfRule>
  </conditionalFormatting>
  <conditionalFormatting sqref="A15">
    <cfRule type="expression" dxfId="18880" priority="385" stopIfTrue="1">
      <formula>$IT16&lt;$IS$2</formula>
    </cfRule>
  </conditionalFormatting>
  <conditionalFormatting sqref="A16">
    <cfRule type="cellIs" dxfId="18879" priority="384" operator="equal">
      <formula>0</formula>
    </cfRule>
  </conditionalFormatting>
  <conditionalFormatting sqref="A16">
    <cfRule type="expression" dxfId="18878" priority="383" stopIfTrue="1">
      <formula>$IT17&lt;$IS$2</formula>
    </cfRule>
  </conditionalFormatting>
  <conditionalFormatting sqref="A16">
    <cfRule type="expression" dxfId="18877" priority="382" stopIfTrue="1">
      <formula>$IT17&lt;$IS$2</formula>
    </cfRule>
  </conditionalFormatting>
  <conditionalFormatting sqref="A16">
    <cfRule type="expression" dxfId="18876" priority="381" stopIfTrue="1">
      <formula>$IT17&lt;$IS$2</formula>
    </cfRule>
  </conditionalFormatting>
  <conditionalFormatting sqref="A16">
    <cfRule type="expression" dxfId="18875" priority="380" stopIfTrue="1">
      <formula>$IT17&lt;$IS$2</formula>
    </cfRule>
  </conditionalFormatting>
  <conditionalFormatting sqref="A16">
    <cfRule type="expression" dxfId="18874" priority="379" stopIfTrue="1">
      <formula>$IT17&lt;$IS$2</formula>
    </cfRule>
  </conditionalFormatting>
  <conditionalFormatting sqref="A16">
    <cfRule type="expression" dxfId="18873" priority="378" stopIfTrue="1">
      <formula>$IT17&lt;$IS$2</formula>
    </cfRule>
  </conditionalFormatting>
  <conditionalFormatting sqref="A16">
    <cfRule type="expression" dxfId="18872" priority="377" stopIfTrue="1">
      <formula>$IT17&lt;$IS$2</formula>
    </cfRule>
  </conditionalFormatting>
  <conditionalFormatting sqref="A16">
    <cfRule type="expression" dxfId="18871" priority="376" stopIfTrue="1">
      <formula>$IT17&lt;$IS$2</formula>
    </cfRule>
  </conditionalFormatting>
  <conditionalFormatting sqref="A16">
    <cfRule type="expression" dxfId="18870" priority="375" stopIfTrue="1">
      <formula>$IT17&lt;$IS$2</formula>
    </cfRule>
  </conditionalFormatting>
  <conditionalFormatting sqref="A16">
    <cfRule type="expression" dxfId="18869" priority="374" stopIfTrue="1">
      <formula>$IT17&lt;$IS$2</formula>
    </cfRule>
  </conditionalFormatting>
  <conditionalFormatting sqref="A16">
    <cfRule type="expression" dxfId="18868" priority="373" stopIfTrue="1">
      <formula>$IT17&lt;$IS$2</formula>
    </cfRule>
  </conditionalFormatting>
  <conditionalFormatting sqref="A16">
    <cfRule type="expression" dxfId="18867" priority="372" stopIfTrue="1">
      <formula>$IT17&lt;$IS$2</formula>
    </cfRule>
  </conditionalFormatting>
  <conditionalFormatting sqref="A16">
    <cfRule type="expression" dxfId="18866" priority="371" stopIfTrue="1">
      <formula>$IT17&lt;$IS$2</formula>
    </cfRule>
  </conditionalFormatting>
  <conditionalFormatting sqref="A16">
    <cfRule type="expression" dxfId="18865" priority="370" stopIfTrue="1">
      <formula>$IT17&lt;$IS$2</formula>
    </cfRule>
  </conditionalFormatting>
  <conditionalFormatting sqref="A16">
    <cfRule type="expression" dxfId="18864" priority="369" stopIfTrue="1">
      <formula>$IT17&lt;$IS$2</formula>
    </cfRule>
  </conditionalFormatting>
  <conditionalFormatting sqref="A16">
    <cfRule type="expression" dxfId="18863" priority="368" stopIfTrue="1">
      <formula>$IT17&lt;$IS$2</formula>
    </cfRule>
  </conditionalFormatting>
  <conditionalFormatting sqref="A16">
    <cfRule type="expression" dxfId="18862" priority="367" stopIfTrue="1">
      <formula>$IW17&lt;$IV$2</formula>
    </cfRule>
  </conditionalFormatting>
  <conditionalFormatting sqref="A16">
    <cfRule type="cellIs" dxfId="18861" priority="366" stopIfTrue="1" operator="equal">
      <formula>0</formula>
    </cfRule>
  </conditionalFormatting>
  <conditionalFormatting sqref="A16">
    <cfRule type="expression" dxfId="18860" priority="365" stopIfTrue="1">
      <formula>$IT17&lt;$IS$2</formula>
    </cfRule>
  </conditionalFormatting>
  <conditionalFormatting sqref="A16">
    <cfRule type="cellIs" dxfId="18859" priority="364" stopIfTrue="1" operator="equal">
      <formula>0</formula>
    </cfRule>
  </conditionalFormatting>
  <conditionalFormatting sqref="A16">
    <cfRule type="expression" dxfId="18858" priority="363" stopIfTrue="1">
      <formula>$IT17&lt;$IS$2</formula>
    </cfRule>
  </conditionalFormatting>
  <conditionalFormatting sqref="A16">
    <cfRule type="cellIs" dxfId="18857" priority="362" stopIfTrue="1" operator="equal">
      <formula>0</formula>
    </cfRule>
  </conditionalFormatting>
  <conditionalFormatting sqref="A16">
    <cfRule type="expression" dxfId="18856" priority="361" stopIfTrue="1">
      <formula>$IT17&lt;$IS$2</formula>
    </cfRule>
  </conditionalFormatting>
  <conditionalFormatting sqref="A30">
    <cfRule type="cellIs" dxfId="18855" priority="360" operator="equal">
      <formula>0</formula>
    </cfRule>
  </conditionalFormatting>
  <conditionalFormatting sqref="A30">
    <cfRule type="expression" dxfId="18854" priority="359" stopIfTrue="1">
      <formula>$IT31&lt;$IS$2</formula>
    </cfRule>
  </conditionalFormatting>
  <conditionalFormatting sqref="A30">
    <cfRule type="expression" dxfId="18853" priority="358" stopIfTrue="1">
      <formula>$IT31&lt;$IS$2</formula>
    </cfRule>
  </conditionalFormatting>
  <conditionalFormatting sqref="A30">
    <cfRule type="expression" dxfId="18852" priority="357" stopIfTrue="1">
      <formula>$IT31&lt;$IS$2</formula>
    </cfRule>
  </conditionalFormatting>
  <conditionalFormatting sqref="A30">
    <cfRule type="expression" dxfId="18851" priority="356" stopIfTrue="1">
      <formula>$IT31&lt;$IS$2</formula>
    </cfRule>
  </conditionalFormatting>
  <conditionalFormatting sqref="A30">
    <cfRule type="expression" dxfId="18850" priority="355" stopIfTrue="1">
      <formula>$IT31&lt;$IS$2</formula>
    </cfRule>
  </conditionalFormatting>
  <conditionalFormatting sqref="A30">
    <cfRule type="expression" dxfId="18849" priority="354" stopIfTrue="1">
      <formula>$IT31&lt;$IS$2</formula>
    </cfRule>
  </conditionalFormatting>
  <conditionalFormatting sqref="A30">
    <cfRule type="expression" dxfId="18848" priority="353" stopIfTrue="1">
      <formula>$IT31&lt;$IS$2</formula>
    </cfRule>
  </conditionalFormatting>
  <conditionalFormatting sqref="A30">
    <cfRule type="expression" dxfId="18847" priority="352" stopIfTrue="1">
      <formula>$IT31&lt;$IS$2</formula>
    </cfRule>
  </conditionalFormatting>
  <conditionalFormatting sqref="A30">
    <cfRule type="expression" dxfId="18846" priority="351" stopIfTrue="1">
      <formula>$IT31&lt;$IS$2</formula>
    </cfRule>
  </conditionalFormatting>
  <conditionalFormatting sqref="A30">
    <cfRule type="expression" dxfId="18845" priority="350" stopIfTrue="1">
      <formula>$IT31&lt;$IS$2</formula>
    </cfRule>
  </conditionalFormatting>
  <conditionalFormatting sqref="A30">
    <cfRule type="expression" dxfId="18844" priority="349" stopIfTrue="1">
      <formula>$IT31&lt;$IS$2</formula>
    </cfRule>
  </conditionalFormatting>
  <conditionalFormatting sqref="A30">
    <cfRule type="expression" dxfId="18843" priority="348" stopIfTrue="1">
      <formula>$IT31&lt;$IS$2</formula>
    </cfRule>
  </conditionalFormatting>
  <conditionalFormatting sqref="A30">
    <cfRule type="expression" dxfId="18842" priority="347" stopIfTrue="1">
      <formula>$IT31&lt;$IS$2</formula>
    </cfRule>
  </conditionalFormatting>
  <conditionalFormatting sqref="A30">
    <cfRule type="expression" dxfId="18841" priority="346" stopIfTrue="1">
      <formula>$IT31&lt;$IS$2</formula>
    </cfRule>
  </conditionalFormatting>
  <conditionalFormatting sqref="A30">
    <cfRule type="expression" dxfId="18840" priority="345" stopIfTrue="1">
      <formula>$IT31&lt;$IS$2</formula>
    </cfRule>
  </conditionalFormatting>
  <conditionalFormatting sqref="A30">
    <cfRule type="expression" dxfId="18839" priority="344" stopIfTrue="1">
      <formula>$IT31&lt;$IS$2</formula>
    </cfRule>
  </conditionalFormatting>
  <conditionalFormatting sqref="A30">
    <cfRule type="expression" dxfId="18838" priority="343" stopIfTrue="1">
      <formula>$IW31&lt;$IV$2</formula>
    </cfRule>
  </conditionalFormatting>
  <conditionalFormatting sqref="A30">
    <cfRule type="cellIs" dxfId="18837" priority="342" stopIfTrue="1" operator="equal">
      <formula>0</formula>
    </cfRule>
  </conditionalFormatting>
  <conditionalFormatting sqref="A30">
    <cfRule type="expression" dxfId="18836" priority="341" stopIfTrue="1">
      <formula>$IT31&lt;$IS$2</formula>
    </cfRule>
  </conditionalFormatting>
  <conditionalFormatting sqref="A30">
    <cfRule type="cellIs" dxfId="18835" priority="340" stopIfTrue="1" operator="equal">
      <formula>0</formula>
    </cfRule>
  </conditionalFormatting>
  <conditionalFormatting sqref="A30">
    <cfRule type="expression" dxfId="18834" priority="339" stopIfTrue="1">
      <formula>$IT31&lt;$IS$2</formula>
    </cfRule>
  </conditionalFormatting>
  <conditionalFormatting sqref="A30">
    <cfRule type="cellIs" dxfId="18833" priority="338" stopIfTrue="1" operator="equal">
      <formula>0</formula>
    </cfRule>
  </conditionalFormatting>
  <conditionalFormatting sqref="A30">
    <cfRule type="expression" dxfId="18832" priority="337" stopIfTrue="1">
      <formula>$IT31&lt;$IS$2</formula>
    </cfRule>
  </conditionalFormatting>
  <conditionalFormatting sqref="A31">
    <cfRule type="cellIs" dxfId="18831" priority="336" operator="equal">
      <formula>0</formula>
    </cfRule>
  </conditionalFormatting>
  <conditionalFormatting sqref="A31">
    <cfRule type="expression" dxfId="18830" priority="335" stopIfTrue="1">
      <formula>$IT32&lt;$IS$2</formula>
    </cfRule>
  </conditionalFormatting>
  <conditionalFormatting sqref="A31">
    <cfRule type="expression" dxfId="18829" priority="334" stopIfTrue="1">
      <formula>$IT32&lt;$IS$2</formula>
    </cfRule>
  </conditionalFormatting>
  <conditionalFormatting sqref="A31">
    <cfRule type="expression" dxfId="18828" priority="333" stopIfTrue="1">
      <formula>$IT32&lt;$IS$2</formula>
    </cfRule>
  </conditionalFormatting>
  <conditionalFormatting sqref="A31">
    <cfRule type="expression" dxfId="18827" priority="332" stopIfTrue="1">
      <formula>$IT32&lt;$IS$2</formula>
    </cfRule>
  </conditionalFormatting>
  <conditionalFormatting sqref="A31">
    <cfRule type="expression" dxfId="18826" priority="331" stopIfTrue="1">
      <formula>$IT32&lt;$IS$2</formula>
    </cfRule>
  </conditionalFormatting>
  <conditionalFormatting sqref="A31">
    <cfRule type="expression" dxfId="18825" priority="330" stopIfTrue="1">
      <formula>$IT32&lt;$IS$2</formula>
    </cfRule>
  </conditionalFormatting>
  <conditionalFormatting sqref="A31">
    <cfRule type="expression" dxfId="18824" priority="329" stopIfTrue="1">
      <formula>$IT32&lt;$IS$2</formula>
    </cfRule>
  </conditionalFormatting>
  <conditionalFormatting sqref="A31">
    <cfRule type="expression" dxfId="18823" priority="328" stopIfTrue="1">
      <formula>$IT32&lt;$IS$2</formula>
    </cfRule>
  </conditionalFormatting>
  <conditionalFormatting sqref="A31">
    <cfRule type="expression" dxfId="18822" priority="327" stopIfTrue="1">
      <formula>$IT32&lt;$IS$2</formula>
    </cfRule>
  </conditionalFormatting>
  <conditionalFormatting sqref="A31">
    <cfRule type="expression" dxfId="18821" priority="326" stopIfTrue="1">
      <formula>$IT32&lt;$IS$2</formula>
    </cfRule>
  </conditionalFormatting>
  <conditionalFormatting sqref="A31">
    <cfRule type="expression" dxfId="18820" priority="325" stopIfTrue="1">
      <formula>$IT32&lt;$IS$2</formula>
    </cfRule>
  </conditionalFormatting>
  <conditionalFormatting sqref="A31">
    <cfRule type="expression" dxfId="18819" priority="324" stopIfTrue="1">
      <formula>$IT32&lt;$IS$2</formula>
    </cfRule>
  </conditionalFormatting>
  <conditionalFormatting sqref="A31">
    <cfRule type="expression" dxfId="18818" priority="323" stopIfTrue="1">
      <formula>$IT32&lt;$IS$2</formula>
    </cfRule>
  </conditionalFormatting>
  <conditionalFormatting sqref="A31">
    <cfRule type="expression" dxfId="18817" priority="322" stopIfTrue="1">
      <formula>$IT32&lt;$IS$2</formula>
    </cfRule>
  </conditionalFormatting>
  <conditionalFormatting sqref="A31">
    <cfRule type="expression" dxfId="18816" priority="321" stopIfTrue="1">
      <formula>$IT32&lt;$IS$2</formula>
    </cfRule>
  </conditionalFormatting>
  <conditionalFormatting sqref="A31">
    <cfRule type="expression" dxfId="18815" priority="320" stopIfTrue="1">
      <formula>$IT32&lt;$IS$2</formula>
    </cfRule>
  </conditionalFormatting>
  <conditionalFormatting sqref="A31">
    <cfRule type="cellIs" dxfId="18814" priority="319" stopIfTrue="1" operator="equal">
      <formula>0</formula>
    </cfRule>
  </conditionalFormatting>
  <conditionalFormatting sqref="A31">
    <cfRule type="expression" dxfId="18813" priority="318" stopIfTrue="1">
      <formula>$IT32&lt;$IS$2</formula>
    </cfRule>
  </conditionalFormatting>
  <conditionalFormatting sqref="A31">
    <cfRule type="cellIs" dxfId="18812" priority="317" stopIfTrue="1" operator="equal">
      <formula>0</formula>
    </cfRule>
  </conditionalFormatting>
  <conditionalFormatting sqref="A31">
    <cfRule type="expression" dxfId="18811" priority="316" stopIfTrue="1">
      <formula>$IT32&lt;$IS$2</formula>
    </cfRule>
  </conditionalFormatting>
  <conditionalFormatting sqref="A31">
    <cfRule type="cellIs" dxfId="18810" priority="315" stopIfTrue="1" operator="equal">
      <formula>0</formula>
    </cfRule>
  </conditionalFormatting>
  <conditionalFormatting sqref="A31">
    <cfRule type="expression" dxfId="18809" priority="314" stopIfTrue="1">
      <formula>$IT32&lt;$IS$2</formula>
    </cfRule>
  </conditionalFormatting>
  <conditionalFormatting sqref="A14">
    <cfRule type="cellIs" dxfId="18808" priority="313" operator="equal">
      <formula>0</formula>
    </cfRule>
  </conditionalFormatting>
  <conditionalFormatting sqref="A14">
    <cfRule type="expression" dxfId="18807" priority="312" stopIfTrue="1">
      <formula>#REF!&lt;$IS$2</formula>
    </cfRule>
  </conditionalFormatting>
  <conditionalFormatting sqref="A14">
    <cfRule type="expression" dxfId="18806" priority="311" stopIfTrue="1">
      <formula>#REF!&lt;$IV$2</formula>
    </cfRule>
  </conditionalFormatting>
  <conditionalFormatting sqref="A14">
    <cfRule type="expression" dxfId="18805" priority="310" stopIfTrue="1">
      <formula>$IT15&lt;$IS$2</formula>
    </cfRule>
  </conditionalFormatting>
  <conditionalFormatting sqref="A14">
    <cfRule type="expression" dxfId="18804" priority="309" stopIfTrue="1">
      <formula>$IT15&lt;$IS$2</formula>
    </cfRule>
  </conditionalFormatting>
  <conditionalFormatting sqref="A14">
    <cfRule type="expression" dxfId="18803" priority="308" stopIfTrue="1">
      <formula>$IT15&lt;$IS$2</formula>
    </cfRule>
  </conditionalFormatting>
  <conditionalFormatting sqref="A14">
    <cfRule type="expression" dxfId="18802" priority="307" stopIfTrue="1">
      <formula>$IT15&lt;$IS$2</formula>
    </cfRule>
  </conditionalFormatting>
  <conditionalFormatting sqref="A14">
    <cfRule type="expression" dxfId="18801" priority="306" stopIfTrue="1">
      <formula>$IT15&lt;$IS$2</formula>
    </cfRule>
  </conditionalFormatting>
  <conditionalFormatting sqref="A14">
    <cfRule type="expression" dxfId="18800" priority="305" stopIfTrue="1">
      <formula>$IT15&lt;$IS$2</formula>
    </cfRule>
  </conditionalFormatting>
  <conditionalFormatting sqref="A14">
    <cfRule type="expression" dxfId="18799" priority="304" stopIfTrue="1">
      <formula>$IT15&lt;$IS$2</formula>
    </cfRule>
  </conditionalFormatting>
  <conditionalFormatting sqref="A14">
    <cfRule type="expression" dxfId="18798" priority="303" stopIfTrue="1">
      <formula>$IW15&lt;$IV$2</formula>
    </cfRule>
  </conditionalFormatting>
  <conditionalFormatting sqref="C14:G14">
    <cfRule type="cellIs" dxfId="18797" priority="302" operator="equal">
      <formula>0</formula>
    </cfRule>
  </conditionalFormatting>
  <conditionalFormatting sqref="C14:G14">
    <cfRule type="expression" dxfId="18796" priority="301" stopIfTrue="1">
      <formula>#REF!&lt;$IS$2</formula>
    </cfRule>
  </conditionalFormatting>
  <conditionalFormatting sqref="C14:G14">
    <cfRule type="expression" dxfId="18795" priority="300" stopIfTrue="1">
      <formula>#REF!&lt;$IV$2</formula>
    </cfRule>
  </conditionalFormatting>
  <conditionalFormatting sqref="C14:G14">
    <cfRule type="expression" dxfId="18794" priority="299" stopIfTrue="1">
      <formula>$IT15&lt;$IS$2</formula>
    </cfRule>
  </conditionalFormatting>
  <conditionalFormatting sqref="C14:G14">
    <cfRule type="expression" dxfId="18793" priority="298" stopIfTrue="1">
      <formula>$IW15&lt;$IV$2</formula>
    </cfRule>
  </conditionalFormatting>
  <conditionalFormatting sqref="C14:G14">
    <cfRule type="expression" dxfId="18792" priority="297" stopIfTrue="1">
      <formula>$IT15&lt;$IS$2</formula>
    </cfRule>
  </conditionalFormatting>
  <conditionalFormatting sqref="C14:G14">
    <cfRule type="expression" dxfId="18791" priority="296" stopIfTrue="1">
      <formula>$IW15&lt;$IV$2</formula>
    </cfRule>
  </conditionalFormatting>
  <conditionalFormatting sqref="C15:G15">
    <cfRule type="cellIs" dxfId="18790" priority="295" operator="equal">
      <formula>0</formula>
    </cfRule>
  </conditionalFormatting>
  <conditionalFormatting sqref="C15:G15">
    <cfRule type="expression" dxfId="18789" priority="294" stopIfTrue="1">
      <formula>$IT16&lt;$IS$2</formula>
    </cfRule>
  </conditionalFormatting>
  <conditionalFormatting sqref="C15:G15">
    <cfRule type="expression" dxfId="18788" priority="293" stopIfTrue="1">
      <formula>$IT16&lt;$IS$2</formula>
    </cfRule>
  </conditionalFormatting>
  <conditionalFormatting sqref="C15:G15">
    <cfRule type="expression" dxfId="18787" priority="292" stopIfTrue="1">
      <formula>$IT16&lt;$IS$2</formula>
    </cfRule>
  </conditionalFormatting>
  <conditionalFormatting sqref="C15:G15">
    <cfRule type="expression" dxfId="18786" priority="291" stopIfTrue="1">
      <formula>$IT16&lt;$IS$2</formula>
    </cfRule>
  </conditionalFormatting>
  <conditionalFormatting sqref="C15:G15">
    <cfRule type="expression" dxfId="18785" priority="290" stopIfTrue="1">
      <formula>$IT16&lt;$IS$2</formula>
    </cfRule>
  </conditionalFormatting>
  <conditionalFormatting sqref="C15:G15">
    <cfRule type="expression" dxfId="18784" priority="289" stopIfTrue="1">
      <formula>$IT16&lt;$IS$2</formula>
    </cfRule>
  </conditionalFormatting>
  <conditionalFormatting sqref="C15:G15">
    <cfRule type="expression" dxfId="18783" priority="288" stopIfTrue="1">
      <formula>$IT16&lt;$IS$2</formula>
    </cfRule>
  </conditionalFormatting>
  <conditionalFormatting sqref="C15:G15">
    <cfRule type="expression" dxfId="18782" priority="287" stopIfTrue="1">
      <formula>$IT16&lt;$IS$2</formula>
    </cfRule>
  </conditionalFormatting>
  <conditionalFormatting sqref="C15:G15">
    <cfRule type="expression" dxfId="18781" priority="286" stopIfTrue="1">
      <formula>$IT16&lt;$IS$2</formula>
    </cfRule>
  </conditionalFormatting>
  <conditionalFormatting sqref="C15:G15">
    <cfRule type="expression" dxfId="18780" priority="285" stopIfTrue="1">
      <formula>$IT16&lt;$IS$2</formula>
    </cfRule>
  </conditionalFormatting>
  <conditionalFormatting sqref="C15:G15">
    <cfRule type="expression" dxfId="18779" priority="284" stopIfTrue="1">
      <formula>$IT16&lt;$IS$2</formula>
    </cfRule>
  </conditionalFormatting>
  <conditionalFormatting sqref="C15:G15">
    <cfRule type="expression" dxfId="18778" priority="283" stopIfTrue="1">
      <formula>$IT16&lt;$IS$2</formula>
    </cfRule>
  </conditionalFormatting>
  <conditionalFormatting sqref="C15:G15">
    <cfRule type="expression" dxfId="18777" priority="282" stopIfTrue="1">
      <formula>$IT16&lt;$IS$2</formula>
    </cfRule>
  </conditionalFormatting>
  <conditionalFormatting sqref="C15:G15">
    <cfRule type="expression" dxfId="18776" priority="281" stopIfTrue="1">
      <formula>$IT16&lt;$IS$2</formula>
    </cfRule>
  </conditionalFormatting>
  <conditionalFormatting sqref="C15:G15">
    <cfRule type="expression" dxfId="18775" priority="280" stopIfTrue="1">
      <formula>$IT16&lt;$IS$2</formula>
    </cfRule>
  </conditionalFormatting>
  <conditionalFormatting sqref="C15:G15">
    <cfRule type="expression" dxfId="18774" priority="279" stopIfTrue="1">
      <formula>$IT16&lt;$IS$2</formula>
    </cfRule>
  </conditionalFormatting>
  <conditionalFormatting sqref="C15:G15">
    <cfRule type="expression" dxfId="18773" priority="278" stopIfTrue="1">
      <formula>$IT16&lt;$IS$2</formula>
    </cfRule>
  </conditionalFormatting>
  <conditionalFormatting sqref="C15:G15">
    <cfRule type="expression" dxfId="18772" priority="277" stopIfTrue="1">
      <formula>$IW16&lt;$IV$2</formula>
    </cfRule>
  </conditionalFormatting>
  <conditionalFormatting sqref="C15:G15">
    <cfRule type="expression" dxfId="18771" priority="276" stopIfTrue="1">
      <formula>$IW16&lt;$IV$2</formula>
    </cfRule>
  </conditionalFormatting>
  <conditionalFormatting sqref="C15:G15">
    <cfRule type="expression" dxfId="18770" priority="275" stopIfTrue="1">
      <formula>$IT16&lt;$IS$2</formula>
    </cfRule>
  </conditionalFormatting>
  <conditionalFormatting sqref="C15:G15">
    <cfRule type="expression" dxfId="18769" priority="274" stopIfTrue="1">
      <formula>$IT16&lt;$IS$2</formula>
    </cfRule>
  </conditionalFormatting>
  <conditionalFormatting sqref="C15:G15">
    <cfRule type="expression" dxfId="18768" priority="273" stopIfTrue="1">
      <formula>$IT16&lt;$IS$2</formula>
    </cfRule>
  </conditionalFormatting>
  <conditionalFormatting sqref="D16:G16">
    <cfRule type="cellIs" dxfId="18767" priority="272" operator="equal">
      <formula>0</formula>
    </cfRule>
  </conditionalFormatting>
  <conditionalFormatting sqref="D16:G16">
    <cfRule type="expression" dxfId="18766" priority="271" stopIfTrue="1">
      <formula>$IT17&lt;$IS$2</formula>
    </cfRule>
  </conditionalFormatting>
  <conditionalFormatting sqref="D16:G16">
    <cfRule type="cellIs" dxfId="18765" priority="270" operator="equal">
      <formula>0</formula>
    </cfRule>
  </conditionalFormatting>
  <conditionalFormatting sqref="D16:G16">
    <cfRule type="cellIs" dxfId="18764" priority="269" stopIfTrue="1" operator="equal">
      <formula>0</formula>
    </cfRule>
  </conditionalFormatting>
  <conditionalFormatting sqref="D16:G16">
    <cfRule type="expression" dxfId="18763" priority="268" stopIfTrue="1">
      <formula>$IT17&lt;$IS$2</formula>
    </cfRule>
  </conditionalFormatting>
  <conditionalFormatting sqref="D16:G16">
    <cfRule type="cellIs" dxfId="18762" priority="267" stopIfTrue="1" operator="equal">
      <formula>0</formula>
    </cfRule>
  </conditionalFormatting>
  <conditionalFormatting sqref="D16:G16">
    <cfRule type="expression" dxfId="18761" priority="266" stopIfTrue="1">
      <formula>$IT17&lt;$IS$2</formula>
    </cfRule>
  </conditionalFormatting>
  <conditionalFormatting sqref="D16:G16">
    <cfRule type="cellIs" dxfId="18760" priority="265" stopIfTrue="1" operator="equal">
      <formula>0</formula>
    </cfRule>
  </conditionalFormatting>
  <conditionalFormatting sqref="D16:G16">
    <cfRule type="expression" dxfId="18759" priority="264" stopIfTrue="1">
      <formula>$IT17&lt;$IS$2</formula>
    </cfRule>
  </conditionalFormatting>
  <conditionalFormatting sqref="D16:G16">
    <cfRule type="cellIs" dxfId="18758" priority="263" stopIfTrue="1" operator="equal">
      <formula>0</formula>
    </cfRule>
  </conditionalFormatting>
  <conditionalFormatting sqref="D16:G16">
    <cfRule type="expression" dxfId="18757" priority="262" stopIfTrue="1">
      <formula>$IT17&lt;$IS$2</formula>
    </cfRule>
  </conditionalFormatting>
  <conditionalFormatting sqref="D16:G16">
    <cfRule type="cellIs" dxfId="18756" priority="261" operator="equal">
      <formula>0</formula>
    </cfRule>
  </conditionalFormatting>
  <conditionalFormatting sqref="D16:G16">
    <cfRule type="cellIs" dxfId="18755" priority="260" operator="equal">
      <formula>0</formula>
    </cfRule>
  </conditionalFormatting>
  <conditionalFormatting sqref="D16:G16">
    <cfRule type="cellIs" dxfId="18754" priority="259" stopIfTrue="1" operator="equal">
      <formula>0</formula>
    </cfRule>
  </conditionalFormatting>
  <conditionalFormatting sqref="D16:G16">
    <cfRule type="expression" dxfId="18753" priority="258" stopIfTrue="1">
      <formula>$IT17&lt;$IS$2</formula>
    </cfRule>
  </conditionalFormatting>
  <conditionalFormatting sqref="D16:G16">
    <cfRule type="cellIs" dxfId="18752" priority="257" stopIfTrue="1" operator="equal">
      <formula>0</formula>
    </cfRule>
  </conditionalFormatting>
  <conditionalFormatting sqref="D16:G16">
    <cfRule type="expression" dxfId="18751" priority="256" stopIfTrue="1">
      <formula>$IT17&lt;$IS$2</formula>
    </cfRule>
  </conditionalFormatting>
  <conditionalFormatting sqref="D16:G16">
    <cfRule type="cellIs" dxfId="18750" priority="255" stopIfTrue="1" operator="equal">
      <formula>0</formula>
    </cfRule>
  </conditionalFormatting>
  <conditionalFormatting sqref="D16:G16">
    <cfRule type="expression" dxfId="18749" priority="254" stopIfTrue="1">
      <formula>$IT17&lt;$IS$2</formula>
    </cfRule>
  </conditionalFormatting>
  <conditionalFormatting sqref="D16:G16">
    <cfRule type="cellIs" dxfId="18748" priority="253" stopIfTrue="1" operator="equal">
      <formula>0</formula>
    </cfRule>
  </conditionalFormatting>
  <conditionalFormatting sqref="D16:G16">
    <cfRule type="expression" dxfId="18747" priority="252" stopIfTrue="1">
      <formula>$IT17&lt;$IS$2</formula>
    </cfRule>
  </conditionalFormatting>
  <conditionalFormatting sqref="D16:G16">
    <cfRule type="cellIs" dxfId="18746" priority="251" stopIfTrue="1" operator="equal">
      <formula>0</formula>
    </cfRule>
  </conditionalFormatting>
  <conditionalFormatting sqref="D16:G16">
    <cfRule type="expression" dxfId="18745" priority="250" stopIfTrue="1">
      <formula>$IT17&lt;$IS$2</formula>
    </cfRule>
  </conditionalFormatting>
  <conditionalFormatting sqref="D16:G16">
    <cfRule type="cellIs" dxfId="18744" priority="249" operator="equal">
      <formula>0</formula>
    </cfRule>
  </conditionalFormatting>
  <conditionalFormatting sqref="D16:G16">
    <cfRule type="cellIs" dxfId="18743" priority="248" stopIfTrue="1" operator="equal">
      <formula>0</formula>
    </cfRule>
  </conditionalFormatting>
  <conditionalFormatting sqref="D16:G16">
    <cfRule type="expression" dxfId="18742" priority="247" stopIfTrue="1">
      <formula>$IT17&lt;$IS$2</formula>
    </cfRule>
  </conditionalFormatting>
  <conditionalFormatting sqref="D16:G16">
    <cfRule type="cellIs" dxfId="18741" priority="246" stopIfTrue="1" operator="equal">
      <formula>0</formula>
    </cfRule>
  </conditionalFormatting>
  <conditionalFormatting sqref="D16:G16">
    <cfRule type="expression" dxfId="18740" priority="245" stopIfTrue="1">
      <formula>$IT17&lt;$IS$2</formula>
    </cfRule>
  </conditionalFormatting>
  <conditionalFormatting sqref="D16:G16">
    <cfRule type="cellIs" dxfId="18739" priority="244" stopIfTrue="1" operator="equal">
      <formula>0</formula>
    </cfRule>
  </conditionalFormatting>
  <conditionalFormatting sqref="D16:G16">
    <cfRule type="expression" dxfId="18738" priority="243" stopIfTrue="1">
      <formula>$IT17&lt;$IS$2</formula>
    </cfRule>
  </conditionalFormatting>
  <conditionalFormatting sqref="D16:G16">
    <cfRule type="cellIs" dxfId="18737" priority="242" stopIfTrue="1" operator="equal">
      <formula>0</formula>
    </cfRule>
  </conditionalFormatting>
  <conditionalFormatting sqref="D16:G16">
    <cfRule type="expression" dxfId="18736" priority="241" stopIfTrue="1">
      <formula>$IT17&lt;$IS$2</formula>
    </cfRule>
  </conditionalFormatting>
  <conditionalFormatting sqref="D16:G16">
    <cfRule type="cellIs" dxfId="18735" priority="240" stopIfTrue="1" operator="equal">
      <formula>0</formula>
    </cfRule>
  </conditionalFormatting>
  <conditionalFormatting sqref="D16:G16">
    <cfRule type="expression" dxfId="18734" priority="239" stopIfTrue="1">
      <formula>$IT17&lt;$IS$2</formula>
    </cfRule>
  </conditionalFormatting>
  <conditionalFormatting sqref="D16:G16">
    <cfRule type="cellIs" dxfId="18733" priority="238" stopIfTrue="1" operator="equal">
      <formula>0</formula>
    </cfRule>
  </conditionalFormatting>
  <conditionalFormatting sqref="D16:G16">
    <cfRule type="expression" dxfId="18732" priority="237" stopIfTrue="1">
      <formula>$IT17&lt;$IS$2</formula>
    </cfRule>
  </conditionalFormatting>
  <conditionalFormatting sqref="D16:G16">
    <cfRule type="cellIs" dxfId="18731" priority="236" stopIfTrue="1" operator="equal">
      <formula>0</formula>
    </cfRule>
  </conditionalFormatting>
  <conditionalFormatting sqref="D16:G16">
    <cfRule type="expression" dxfId="18730" priority="235" stopIfTrue="1">
      <formula>$IT17&lt;$IS$2</formula>
    </cfRule>
  </conditionalFormatting>
  <conditionalFormatting sqref="D16">
    <cfRule type="cellIs" dxfId="18729" priority="234" operator="equal">
      <formula>0</formula>
    </cfRule>
  </conditionalFormatting>
  <conditionalFormatting sqref="D16">
    <cfRule type="cellIs" dxfId="18728" priority="233" stopIfTrue="1" operator="equal">
      <formula>0</formula>
    </cfRule>
  </conditionalFormatting>
  <conditionalFormatting sqref="D16">
    <cfRule type="expression" dxfId="18727" priority="232" stopIfTrue="1">
      <formula>$IT17&lt;$IS$2</formula>
    </cfRule>
  </conditionalFormatting>
  <conditionalFormatting sqref="D16">
    <cfRule type="cellIs" dxfId="18726" priority="231" stopIfTrue="1" operator="equal">
      <formula>0</formula>
    </cfRule>
  </conditionalFormatting>
  <conditionalFormatting sqref="D16">
    <cfRule type="expression" dxfId="18725" priority="230" stopIfTrue="1">
      <formula>$IT17&lt;$IS$2</formula>
    </cfRule>
  </conditionalFormatting>
  <conditionalFormatting sqref="D16">
    <cfRule type="cellIs" dxfId="18724" priority="229" stopIfTrue="1" operator="equal">
      <formula>0</formula>
    </cfRule>
  </conditionalFormatting>
  <conditionalFormatting sqref="D16">
    <cfRule type="expression" dxfId="18723" priority="228" stopIfTrue="1">
      <formula>$IT17&lt;$IS$2</formula>
    </cfRule>
  </conditionalFormatting>
  <conditionalFormatting sqref="D16">
    <cfRule type="cellIs" dxfId="18722" priority="227" stopIfTrue="1" operator="equal">
      <formula>0</formula>
    </cfRule>
  </conditionalFormatting>
  <conditionalFormatting sqref="D16">
    <cfRule type="expression" dxfId="18721" priority="226" stopIfTrue="1">
      <formula>$IT17&lt;$IS$2</formula>
    </cfRule>
  </conditionalFormatting>
  <conditionalFormatting sqref="D16">
    <cfRule type="cellIs" dxfId="18720" priority="225" stopIfTrue="1" operator="equal">
      <formula>0</formula>
    </cfRule>
  </conditionalFormatting>
  <conditionalFormatting sqref="D16">
    <cfRule type="expression" dxfId="18719" priority="224" stopIfTrue="1">
      <formula>$IT17&lt;$IS$2</formula>
    </cfRule>
  </conditionalFormatting>
  <conditionalFormatting sqref="D16">
    <cfRule type="cellIs" dxfId="18718" priority="223" operator="equal">
      <formula>0</formula>
    </cfRule>
  </conditionalFormatting>
  <conditionalFormatting sqref="D16">
    <cfRule type="cellIs" dxfId="18717" priority="222" stopIfTrue="1" operator="equal">
      <formula>0</formula>
    </cfRule>
  </conditionalFormatting>
  <conditionalFormatting sqref="D16">
    <cfRule type="expression" dxfId="18716" priority="221" stopIfTrue="1">
      <formula>$IT17&lt;$IS$2</formula>
    </cfRule>
  </conditionalFormatting>
  <conditionalFormatting sqref="D16">
    <cfRule type="cellIs" dxfId="18715" priority="220" stopIfTrue="1" operator="equal">
      <formula>0</formula>
    </cfRule>
  </conditionalFormatting>
  <conditionalFormatting sqref="D16">
    <cfRule type="expression" dxfId="18714" priority="219" stopIfTrue="1">
      <formula>$IT17&lt;$IS$2</formula>
    </cfRule>
  </conditionalFormatting>
  <conditionalFormatting sqref="D16">
    <cfRule type="cellIs" dxfId="18713" priority="218" stopIfTrue="1" operator="equal">
      <formula>0</formula>
    </cfRule>
  </conditionalFormatting>
  <conditionalFormatting sqref="D16">
    <cfRule type="expression" dxfId="18712" priority="217" stopIfTrue="1">
      <formula>$IT17&lt;$IS$2</formula>
    </cfRule>
  </conditionalFormatting>
  <conditionalFormatting sqref="D16">
    <cfRule type="cellIs" dxfId="18711" priority="216" stopIfTrue="1" operator="equal">
      <formula>0</formula>
    </cfRule>
  </conditionalFormatting>
  <conditionalFormatting sqref="D16">
    <cfRule type="expression" dxfId="18710" priority="215" stopIfTrue="1">
      <formula>$IT17&lt;$IS$2</formula>
    </cfRule>
  </conditionalFormatting>
  <conditionalFormatting sqref="D16">
    <cfRule type="cellIs" dxfId="18709" priority="214" stopIfTrue="1" operator="equal">
      <formula>0</formula>
    </cfRule>
  </conditionalFormatting>
  <conditionalFormatting sqref="D16">
    <cfRule type="expression" dxfId="18708" priority="213" stopIfTrue="1">
      <formula>$IT17&lt;$IS$2</formula>
    </cfRule>
  </conditionalFormatting>
  <conditionalFormatting sqref="D16">
    <cfRule type="cellIs" dxfId="18707" priority="212" stopIfTrue="1" operator="equal">
      <formula>0</formula>
    </cfRule>
  </conditionalFormatting>
  <conditionalFormatting sqref="D16">
    <cfRule type="expression" dxfId="18706" priority="211" stopIfTrue="1">
      <formula>$IT17&lt;$IS$2</formula>
    </cfRule>
  </conditionalFormatting>
  <conditionalFormatting sqref="D16">
    <cfRule type="cellIs" dxfId="18705" priority="210" stopIfTrue="1" operator="equal">
      <formula>0</formula>
    </cfRule>
  </conditionalFormatting>
  <conditionalFormatting sqref="D16">
    <cfRule type="expression" dxfId="18704" priority="209" stopIfTrue="1">
      <formula>$IT17&lt;$IS$2</formula>
    </cfRule>
  </conditionalFormatting>
  <conditionalFormatting sqref="D16:G16">
    <cfRule type="cellIs" dxfId="18703" priority="208" stopIfTrue="1" operator="equal">
      <formula>0</formula>
    </cfRule>
  </conditionalFormatting>
  <conditionalFormatting sqref="D16:G16">
    <cfRule type="expression" dxfId="18702" priority="207" stopIfTrue="1">
      <formula>$IT17&lt;$IS$2</formula>
    </cfRule>
  </conditionalFormatting>
  <conditionalFormatting sqref="D16:G16">
    <cfRule type="cellIs" dxfId="18701" priority="206" stopIfTrue="1" operator="equal">
      <formula>0</formula>
    </cfRule>
  </conditionalFormatting>
  <conditionalFormatting sqref="D16:G16">
    <cfRule type="expression" dxfId="18700" priority="205" stopIfTrue="1">
      <formula>$IT17&lt;$IS$2</formula>
    </cfRule>
  </conditionalFormatting>
  <conditionalFormatting sqref="D16:G16">
    <cfRule type="cellIs" dxfId="18699" priority="204" stopIfTrue="1" operator="equal">
      <formula>0</formula>
    </cfRule>
  </conditionalFormatting>
  <conditionalFormatting sqref="D16:G16">
    <cfRule type="expression" dxfId="18698" priority="203" stopIfTrue="1">
      <formula>$IT17&lt;$IS$2</formula>
    </cfRule>
  </conditionalFormatting>
  <conditionalFormatting sqref="D16:G16">
    <cfRule type="cellIs" dxfId="18697" priority="202" stopIfTrue="1" operator="equal">
      <formula>0</formula>
    </cfRule>
  </conditionalFormatting>
  <conditionalFormatting sqref="D16:G16">
    <cfRule type="expression" dxfId="18696" priority="201" stopIfTrue="1">
      <formula>$IT17&lt;$IS$2</formula>
    </cfRule>
  </conditionalFormatting>
  <conditionalFormatting sqref="D16:G16">
    <cfRule type="cellIs" dxfId="18695" priority="200" stopIfTrue="1" operator="equal">
      <formula>0</formula>
    </cfRule>
  </conditionalFormatting>
  <conditionalFormatting sqref="D16:G16">
    <cfRule type="expression" dxfId="18694" priority="199" stopIfTrue="1">
      <formula>$IT17&lt;$IS$2</formula>
    </cfRule>
  </conditionalFormatting>
  <conditionalFormatting sqref="D16:G16">
    <cfRule type="cellIs" dxfId="18693" priority="198" stopIfTrue="1" operator="equal">
      <formula>0</formula>
    </cfRule>
  </conditionalFormatting>
  <conditionalFormatting sqref="D16:G16">
    <cfRule type="expression" dxfId="18692" priority="197" stopIfTrue="1">
      <formula>$IT17&lt;$IS$2</formula>
    </cfRule>
  </conditionalFormatting>
  <conditionalFormatting sqref="D16:G16">
    <cfRule type="cellIs" dxfId="18691" priority="196" stopIfTrue="1" operator="equal">
      <formula>0</formula>
    </cfRule>
  </conditionalFormatting>
  <conditionalFormatting sqref="D16:G16">
    <cfRule type="expression" dxfId="18690" priority="195" stopIfTrue="1">
      <formula>$IT17&lt;$IS$2</formula>
    </cfRule>
  </conditionalFormatting>
  <conditionalFormatting sqref="C31:G31">
    <cfRule type="cellIs" dxfId="18689" priority="194" operator="equal">
      <formula>0</formula>
    </cfRule>
  </conditionalFormatting>
  <conditionalFormatting sqref="C31:G31">
    <cfRule type="cellIs" dxfId="18688" priority="193" stopIfTrue="1" operator="equal">
      <formula>0</formula>
    </cfRule>
  </conditionalFormatting>
  <conditionalFormatting sqref="C31:G31">
    <cfRule type="expression" dxfId="18687" priority="192" stopIfTrue="1">
      <formula>$IT32&lt;$IS$2</formula>
    </cfRule>
  </conditionalFormatting>
  <conditionalFormatting sqref="C31:G31">
    <cfRule type="cellIs" dxfId="18686" priority="191" stopIfTrue="1" operator="equal">
      <formula>0</formula>
    </cfRule>
  </conditionalFormatting>
  <conditionalFormatting sqref="C31:G31">
    <cfRule type="expression" dxfId="18685" priority="190" stopIfTrue="1">
      <formula>$IT32&lt;$IS$2</formula>
    </cfRule>
  </conditionalFormatting>
  <conditionalFormatting sqref="C31:G31">
    <cfRule type="cellIs" dxfId="18684" priority="189" stopIfTrue="1" operator="equal">
      <formula>0</formula>
    </cfRule>
  </conditionalFormatting>
  <conditionalFormatting sqref="C31:G31">
    <cfRule type="expression" dxfId="18683" priority="188" stopIfTrue="1">
      <formula>$IT32&lt;$IS$2</formula>
    </cfRule>
  </conditionalFormatting>
  <conditionalFormatting sqref="C31:G31">
    <cfRule type="cellIs" dxfId="18682" priority="187" stopIfTrue="1" operator="equal">
      <formula>0</formula>
    </cfRule>
  </conditionalFormatting>
  <conditionalFormatting sqref="C31:G31">
    <cfRule type="expression" dxfId="18681" priority="186" stopIfTrue="1">
      <formula>$IT32&lt;$IS$2</formula>
    </cfRule>
  </conditionalFormatting>
  <conditionalFormatting sqref="C31:G31">
    <cfRule type="cellIs" dxfId="18680" priority="185" operator="equal">
      <formula>0</formula>
    </cfRule>
  </conditionalFormatting>
  <conditionalFormatting sqref="C31:G31">
    <cfRule type="cellIs" dxfId="18679" priority="184" operator="equal">
      <formula>0</formula>
    </cfRule>
  </conditionalFormatting>
  <conditionalFormatting sqref="C31:G31">
    <cfRule type="cellIs" dxfId="18678" priority="183" stopIfTrue="1" operator="equal">
      <formula>0</formula>
    </cfRule>
  </conditionalFormatting>
  <conditionalFormatting sqref="C31:G31">
    <cfRule type="expression" dxfId="18677" priority="182" stopIfTrue="1">
      <formula>$IT32&lt;$IS$2</formula>
    </cfRule>
  </conditionalFormatting>
  <conditionalFormatting sqref="C31:G31">
    <cfRule type="cellIs" dxfId="18676" priority="181" stopIfTrue="1" operator="equal">
      <formula>0</formula>
    </cfRule>
  </conditionalFormatting>
  <conditionalFormatting sqref="C31:G31">
    <cfRule type="expression" dxfId="18675" priority="180" stopIfTrue="1">
      <formula>$IT32&lt;$IS$2</formula>
    </cfRule>
  </conditionalFormatting>
  <conditionalFormatting sqref="C31:G31">
    <cfRule type="expression" dxfId="18674" priority="179" stopIfTrue="1">
      <formula>$IT32&lt;$IS$2</formula>
    </cfRule>
  </conditionalFormatting>
  <conditionalFormatting sqref="C31:G31">
    <cfRule type="cellIs" dxfId="18673" priority="178" stopIfTrue="1" operator="equal">
      <formula>0</formula>
    </cfRule>
  </conditionalFormatting>
  <conditionalFormatting sqref="C31:G31">
    <cfRule type="expression" dxfId="18672" priority="177" stopIfTrue="1">
      <formula>$IT32&lt;$IS$2</formula>
    </cfRule>
  </conditionalFormatting>
  <conditionalFormatting sqref="C31:G31">
    <cfRule type="cellIs" dxfId="18671" priority="176" stopIfTrue="1" operator="equal">
      <formula>0</formula>
    </cfRule>
  </conditionalFormatting>
  <conditionalFormatting sqref="C31:G31">
    <cfRule type="expression" dxfId="18670" priority="175" stopIfTrue="1">
      <formula>$IT32&lt;$IS$2</formula>
    </cfRule>
  </conditionalFormatting>
  <conditionalFormatting sqref="C31:G31">
    <cfRule type="cellIs" dxfId="18669" priority="174" operator="equal">
      <formula>0</formula>
    </cfRule>
  </conditionalFormatting>
  <conditionalFormatting sqref="C31:G31">
    <cfRule type="cellIs" dxfId="18668" priority="173" stopIfTrue="1" operator="equal">
      <formula>0</formula>
    </cfRule>
  </conditionalFormatting>
  <conditionalFormatting sqref="C31:G31">
    <cfRule type="expression" dxfId="18667" priority="172" stopIfTrue="1">
      <formula>$IT32&lt;$IS$2</formula>
    </cfRule>
  </conditionalFormatting>
  <conditionalFormatting sqref="C31:G31">
    <cfRule type="cellIs" dxfId="18666" priority="171" stopIfTrue="1" operator="equal">
      <formula>0</formula>
    </cfRule>
  </conditionalFormatting>
  <conditionalFormatting sqref="C31:G31">
    <cfRule type="expression" dxfId="18665" priority="170" stopIfTrue="1">
      <formula>$IT32&lt;$IS$2</formula>
    </cfRule>
  </conditionalFormatting>
  <conditionalFormatting sqref="C31:G31">
    <cfRule type="cellIs" dxfId="18664" priority="169" stopIfTrue="1" operator="equal">
      <formula>0</formula>
    </cfRule>
  </conditionalFormatting>
  <conditionalFormatting sqref="C31:G31">
    <cfRule type="expression" dxfId="18663" priority="168" stopIfTrue="1">
      <formula>$IT32&lt;$IS$2</formula>
    </cfRule>
  </conditionalFormatting>
  <conditionalFormatting sqref="C31:G31">
    <cfRule type="cellIs" dxfId="18662" priority="167" stopIfTrue="1" operator="equal">
      <formula>0</formula>
    </cfRule>
  </conditionalFormatting>
  <conditionalFormatting sqref="C31:G31">
    <cfRule type="expression" dxfId="18661" priority="166" stopIfTrue="1">
      <formula>$IT32&lt;$IS$2</formula>
    </cfRule>
  </conditionalFormatting>
  <conditionalFormatting sqref="C31:G31">
    <cfRule type="cellIs" dxfId="18660" priority="165" stopIfTrue="1" operator="equal">
      <formula>0</formula>
    </cfRule>
  </conditionalFormatting>
  <conditionalFormatting sqref="C31:G31">
    <cfRule type="expression" dxfId="18659" priority="164" stopIfTrue="1">
      <formula>$IT32&lt;$IS$2</formula>
    </cfRule>
  </conditionalFormatting>
  <conditionalFormatting sqref="C31:G31">
    <cfRule type="cellIs" dxfId="18658" priority="163" stopIfTrue="1" operator="equal">
      <formula>0</formula>
    </cfRule>
  </conditionalFormatting>
  <conditionalFormatting sqref="C31:G31">
    <cfRule type="expression" dxfId="18657" priority="162" stopIfTrue="1">
      <formula>$IT32&lt;$IS$2</formula>
    </cfRule>
  </conditionalFormatting>
  <conditionalFormatting sqref="C31:G31">
    <cfRule type="cellIs" dxfId="18656" priority="161" stopIfTrue="1" operator="equal">
      <formula>0</formula>
    </cfRule>
  </conditionalFormatting>
  <conditionalFormatting sqref="C31:G31">
    <cfRule type="expression" dxfId="18655" priority="160" stopIfTrue="1">
      <formula>$IT32&lt;$IS$2</formula>
    </cfRule>
  </conditionalFormatting>
  <conditionalFormatting sqref="C31:G31">
    <cfRule type="cellIs" dxfId="18654" priority="159" stopIfTrue="1" operator="equal">
      <formula>0</formula>
    </cfRule>
  </conditionalFormatting>
  <conditionalFormatting sqref="C31:G31">
    <cfRule type="expression" dxfId="18653" priority="158" stopIfTrue="1">
      <formula>$IT32&lt;$IS$2</formula>
    </cfRule>
  </conditionalFormatting>
  <conditionalFormatting sqref="C31:G31">
    <cfRule type="cellIs" dxfId="18652" priority="157" stopIfTrue="1" operator="equal">
      <formula>0</formula>
    </cfRule>
  </conditionalFormatting>
  <conditionalFormatting sqref="C31:G31">
    <cfRule type="expression" dxfId="18651" priority="156" stopIfTrue="1">
      <formula>$IT32&lt;$IS$2</formula>
    </cfRule>
  </conditionalFormatting>
  <conditionalFormatting sqref="C31:G31">
    <cfRule type="cellIs" dxfId="18650" priority="155" stopIfTrue="1" operator="equal">
      <formula>0</formula>
    </cfRule>
  </conditionalFormatting>
  <conditionalFormatting sqref="C31:G31">
    <cfRule type="expression" dxfId="18649" priority="154" stopIfTrue="1">
      <formula>$IT32&lt;$IS$2</formula>
    </cfRule>
  </conditionalFormatting>
  <conditionalFormatting sqref="C31:G31">
    <cfRule type="cellIs" dxfId="18648" priority="153" stopIfTrue="1" operator="equal">
      <formula>0</formula>
    </cfRule>
  </conditionalFormatting>
  <conditionalFormatting sqref="C31:G31">
    <cfRule type="expression" dxfId="18647" priority="152" stopIfTrue="1">
      <formula>$IT32&lt;$IS$2</formula>
    </cfRule>
  </conditionalFormatting>
  <conditionalFormatting sqref="C31:G31">
    <cfRule type="cellIs" dxfId="18646" priority="151" stopIfTrue="1" operator="equal">
      <formula>0</formula>
    </cfRule>
  </conditionalFormatting>
  <conditionalFormatting sqref="C31:G31">
    <cfRule type="expression" dxfId="18645" priority="150" stopIfTrue="1">
      <formula>$IW32&lt;$IV$2</formula>
    </cfRule>
  </conditionalFormatting>
  <conditionalFormatting sqref="C31:G31">
    <cfRule type="cellIs" dxfId="18644" priority="149" stopIfTrue="1" operator="equal">
      <formula>0</formula>
    </cfRule>
  </conditionalFormatting>
  <conditionalFormatting sqref="C31:G31">
    <cfRule type="expression" dxfId="18643" priority="148" stopIfTrue="1">
      <formula>$IT32&lt;$IS$2</formula>
    </cfRule>
  </conditionalFormatting>
  <conditionalFormatting sqref="C31:G31">
    <cfRule type="cellIs" dxfId="18642" priority="147" stopIfTrue="1" operator="equal">
      <formula>0</formula>
    </cfRule>
  </conditionalFormatting>
  <conditionalFormatting sqref="C31:G31">
    <cfRule type="expression" dxfId="18641" priority="146" stopIfTrue="1">
      <formula>$IT32&lt;$IS$2</formula>
    </cfRule>
  </conditionalFormatting>
  <conditionalFormatting sqref="C31:G31">
    <cfRule type="cellIs" dxfId="18640" priority="145" stopIfTrue="1" operator="equal">
      <formula>0</formula>
    </cfRule>
  </conditionalFormatting>
  <conditionalFormatting sqref="C31:G31">
    <cfRule type="expression" dxfId="18639" priority="144" stopIfTrue="1">
      <formula>$IT32&lt;$IS$2</formula>
    </cfRule>
  </conditionalFormatting>
  <conditionalFormatting sqref="C32:G32">
    <cfRule type="cellIs" dxfId="18638" priority="143" operator="equal">
      <formula>0</formula>
    </cfRule>
  </conditionalFormatting>
  <conditionalFormatting sqref="C32:G32">
    <cfRule type="expression" dxfId="18637" priority="142" stopIfTrue="1">
      <formula>$IT33&lt;$IS$2</formula>
    </cfRule>
  </conditionalFormatting>
  <conditionalFormatting sqref="C32:G32">
    <cfRule type="expression" dxfId="18636" priority="141" stopIfTrue="1">
      <formula>$IW33&lt;$IV$2</formula>
    </cfRule>
  </conditionalFormatting>
  <conditionalFormatting sqref="D33:G33">
    <cfRule type="cellIs" dxfId="18635" priority="140" operator="equal">
      <formula>0</formula>
    </cfRule>
  </conditionalFormatting>
  <conditionalFormatting sqref="D33:G33">
    <cfRule type="expression" dxfId="18634" priority="139" stopIfTrue="1">
      <formula>$IT34&lt;$IS$2</formula>
    </cfRule>
  </conditionalFormatting>
  <conditionalFormatting sqref="D33:G33">
    <cfRule type="expression" dxfId="18633" priority="138" stopIfTrue="1">
      <formula>$IW34&lt;$IV$2</formula>
    </cfRule>
  </conditionalFormatting>
  <conditionalFormatting sqref="D33:G33">
    <cfRule type="cellIs" dxfId="18632" priority="137" operator="equal">
      <formula>0</formula>
    </cfRule>
  </conditionalFormatting>
  <conditionalFormatting sqref="D33:G33">
    <cfRule type="cellIs" dxfId="18631" priority="136" stopIfTrue="1" operator="equal">
      <formula>0</formula>
    </cfRule>
  </conditionalFormatting>
  <conditionalFormatting sqref="D33:G33">
    <cfRule type="expression" dxfId="18630" priority="135" stopIfTrue="1">
      <formula>$IT34&lt;$IS$2</formula>
    </cfRule>
  </conditionalFormatting>
  <conditionalFormatting sqref="D33:G33">
    <cfRule type="cellIs" dxfId="18629" priority="134" stopIfTrue="1" operator="equal">
      <formula>0</formula>
    </cfRule>
  </conditionalFormatting>
  <conditionalFormatting sqref="D33:G33">
    <cfRule type="expression" dxfId="18628" priority="133" stopIfTrue="1">
      <formula>$IT34&lt;$IS$2</formula>
    </cfRule>
  </conditionalFormatting>
  <conditionalFormatting sqref="D33:G33">
    <cfRule type="cellIs" dxfId="18627" priority="132" stopIfTrue="1" operator="equal">
      <formula>0</formula>
    </cfRule>
  </conditionalFormatting>
  <conditionalFormatting sqref="D33:G33">
    <cfRule type="expression" dxfId="18626" priority="131" stopIfTrue="1">
      <formula>$IT34&lt;$IS$2</formula>
    </cfRule>
  </conditionalFormatting>
  <conditionalFormatting sqref="D33:G33">
    <cfRule type="cellIs" dxfId="18625" priority="130" stopIfTrue="1" operator="equal">
      <formula>0</formula>
    </cfRule>
  </conditionalFormatting>
  <conditionalFormatting sqref="D33:G33">
    <cfRule type="expression" dxfId="18624" priority="129" stopIfTrue="1">
      <formula>$IT34&lt;$IS$2</formula>
    </cfRule>
  </conditionalFormatting>
  <conditionalFormatting sqref="D33:G33">
    <cfRule type="cellIs" dxfId="18623" priority="128" operator="equal">
      <formula>0</formula>
    </cfRule>
  </conditionalFormatting>
  <conditionalFormatting sqref="D33:G33">
    <cfRule type="cellIs" dxfId="18622" priority="127" operator="equal">
      <formula>0</formula>
    </cfRule>
  </conditionalFormatting>
  <conditionalFormatting sqref="D33:G33">
    <cfRule type="cellIs" dxfId="18621" priority="126" stopIfTrue="1" operator="equal">
      <formula>0</formula>
    </cfRule>
  </conditionalFormatting>
  <conditionalFormatting sqref="D33:G33">
    <cfRule type="expression" dxfId="18620" priority="125" stopIfTrue="1">
      <formula>$IT34&lt;$IS$2</formula>
    </cfRule>
  </conditionalFormatting>
  <conditionalFormatting sqref="D33:G33">
    <cfRule type="cellIs" dxfId="18619" priority="124" stopIfTrue="1" operator="equal">
      <formula>0</formula>
    </cfRule>
  </conditionalFormatting>
  <conditionalFormatting sqref="D33:G33">
    <cfRule type="expression" dxfId="18618" priority="123" stopIfTrue="1">
      <formula>$IT34&lt;$IS$2</formula>
    </cfRule>
  </conditionalFormatting>
  <conditionalFormatting sqref="D33:G33">
    <cfRule type="cellIs" dxfId="18617" priority="122" stopIfTrue="1" operator="equal">
      <formula>0</formula>
    </cfRule>
  </conditionalFormatting>
  <conditionalFormatting sqref="D33:G33">
    <cfRule type="expression" dxfId="18616" priority="121" stopIfTrue="1">
      <formula>$IT34&lt;$IS$2</formula>
    </cfRule>
  </conditionalFormatting>
  <conditionalFormatting sqref="D33:G33">
    <cfRule type="cellIs" dxfId="18615" priority="120" stopIfTrue="1" operator="equal">
      <formula>0</formula>
    </cfRule>
  </conditionalFormatting>
  <conditionalFormatting sqref="D33:G33">
    <cfRule type="expression" dxfId="18614" priority="119" stopIfTrue="1">
      <formula>$IT34&lt;$IS$2</formula>
    </cfRule>
  </conditionalFormatting>
  <conditionalFormatting sqref="D33:G33">
    <cfRule type="cellIs" dxfId="18613" priority="118" operator="equal">
      <formula>0</formula>
    </cfRule>
  </conditionalFormatting>
  <conditionalFormatting sqref="D33:G33">
    <cfRule type="cellIs" dxfId="18612" priority="117" stopIfTrue="1" operator="equal">
      <formula>0</formula>
    </cfRule>
  </conditionalFormatting>
  <conditionalFormatting sqref="D33:G33">
    <cfRule type="expression" dxfId="18611" priority="116" stopIfTrue="1">
      <formula>$IT34&lt;$IS$2</formula>
    </cfRule>
  </conditionalFormatting>
  <conditionalFormatting sqref="D33:G33">
    <cfRule type="cellIs" dxfId="18610" priority="115" stopIfTrue="1" operator="equal">
      <formula>0</formula>
    </cfRule>
  </conditionalFormatting>
  <conditionalFormatting sqref="D33:G33">
    <cfRule type="expression" dxfId="18609" priority="114" stopIfTrue="1">
      <formula>$IT34&lt;$IS$2</formula>
    </cfRule>
  </conditionalFormatting>
  <conditionalFormatting sqref="D33:G33">
    <cfRule type="cellIs" dxfId="18608" priority="113" stopIfTrue="1" operator="equal">
      <formula>0</formula>
    </cfRule>
  </conditionalFormatting>
  <conditionalFormatting sqref="D33:G33">
    <cfRule type="expression" dxfId="18607" priority="112" stopIfTrue="1">
      <formula>$IT34&lt;$IS$2</formula>
    </cfRule>
  </conditionalFormatting>
  <conditionalFormatting sqref="D33:G33">
    <cfRule type="cellIs" dxfId="18606" priority="111" stopIfTrue="1" operator="equal">
      <formula>0</formula>
    </cfRule>
  </conditionalFormatting>
  <conditionalFormatting sqref="D33:G33">
    <cfRule type="expression" dxfId="18605" priority="110" stopIfTrue="1">
      <formula>$IT34&lt;$IS$2</formula>
    </cfRule>
  </conditionalFormatting>
  <conditionalFormatting sqref="D33:G33">
    <cfRule type="cellIs" dxfId="18604" priority="109" stopIfTrue="1" operator="equal">
      <formula>0</formula>
    </cfRule>
  </conditionalFormatting>
  <conditionalFormatting sqref="D33:G33">
    <cfRule type="expression" dxfId="18603" priority="108" stopIfTrue="1">
      <formula>$IT34&lt;$IS$2</formula>
    </cfRule>
  </conditionalFormatting>
  <conditionalFormatting sqref="D33">
    <cfRule type="cellIs" dxfId="18602" priority="107" operator="equal">
      <formula>0</formula>
    </cfRule>
  </conditionalFormatting>
  <conditionalFormatting sqref="D33">
    <cfRule type="cellIs" dxfId="18601" priority="106" operator="equal">
      <formula>0</formula>
    </cfRule>
  </conditionalFormatting>
  <conditionalFormatting sqref="D33">
    <cfRule type="cellIs" dxfId="18600" priority="105" stopIfTrue="1" operator="equal">
      <formula>0</formula>
    </cfRule>
  </conditionalFormatting>
  <conditionalFormatting sqref="D33">
    <cfRule type="expression" dxfId="18599" priority="104" stopIfTrue="1">
      <formula>$IT34&lt;$IS$2</formula>
    </cfRule>
  </conditionalFormatting>
  <conditionalFormatting sqref="D33">
    <cfRule type="cellIs" dxfId="18598" priority="103" stopIfTrue="1" operator="equal">
      <formula>0</formula>
    </cfRule>
  </conditionalFormatting>
  <conditionalFormatting sqref="D33">
    <cfRule type="expression" dxfId="18597" priority="102" stopIfTrue="1">
      <formula>$IT34&lt;$IS$2</formula>
    </cfRule>
  </conditionalFormatting>
  <conditionalFormatting sqref="D33">
    <cfRule type="cellIs" dxfId="18596" priority="101" stopIfTrue="1" operator="equal">
      <formula>0</formula>
    </cfRule>
  </conditionalFormatting>
  <conditionalFormatting sqref="D33">
    <cfRule type="expression" dxfId="18595" priority="100" stopIfTrue="1">
      <formula>$IT34&lt;$IS$2</formula>
    </cfRule>
  </conditionalFormatting>
  <conditionalFormatting sqref="D33">
    <cfRule type="cellIs" dxfId="18594" priority="99" stopIfTrue="1" operator="equal">
      <formula>0</formula>
    </cfRule>
  </conditionalFormatting>
  <conditionalFormatting sqref="D33">
    <cfRule type="expression" dxfId="18593" priority="98" stopIfTrue="1">
      <formula>$IT34&lt;$IS$2</formula>
    </cfRule>
  </conditionalFormatting>
  <conditionalFormatting sqref="D33">
    <cfRule type="cellIs" dxfId="18592" priority="97" operator="equal">
      <formula>0</formula>
    </cfRule>
  </conditionalFormatting>
  <conditionalFormatting sqref="D33">
    <cfRule type="cellIs" dxfId="18591" priority="96" stopIfTrue="1" operator="equal">
      <formula>0</formula>
    </cfRule>
  </conditionalFormatting>
  <conditionalFormatting sqref="D33">
    <cfRule type="expression" dxfId="18590" priority="95" stopIfTrue="1">
      <formula>$IT34&lt;$IS$2</formula>
    </cfRule>
  </conditionalFormatting>
  <conditionalFormatting sqref="D33">
    <cfRule type="cellIs" dxfId="18589" priority="94" stopIfTrue="1" operator="equal">
      <formula>0</formula>
    </cfRule>
  </conditionalFormatting>
  <conditionalFormatting sqref="D33">
    <cfRule type="expression" dxfId="18588" priority="93" stopIfTrue="1">
      <formula>$IT34&lt;$IS$2</formula>
    </cfRule>
  </conditionalFormatting>
  <conditionalFormatting sqref="D33">
    <cfRule type="cellIs" dxfId="18587" priority="92" stopIfTrue="1" operator="equal">
      <formula>0</formula>
    </cfRule>
  </conditionalFormatting>
  <conditionalFormatting sqref="D33">
    <cfRule type="expression" dxfId="18586" priority="91" stopIfTrue="1">
      <formula>$IT34&lt;$IS$2</formula>
    </cfRule>
  </conditionalFormatting>
  <conditionalFormatting sqref="D33:G33">
    <cfRule type="cellIs" dxfId="18585" priority="90" stopIfTrue="1" operator="equal">
      <formula>0</formula>
    </cfRule>
  </conditionalFormatting>
  <conditionalFormatting sqref="D33:G33">
    <cfRule type="expression" dxfId="18584" priority="89" stopIfTrue="1">
      <formula>$IT34&lt;$IS$2</formula>
    </cfRule>
  </conditionalFormatting>
  <conditionalFormatting sqref="D33:G33">
    <cfRule type="cellIs" dxfId="18583" priority="88" stopIfTrue="1" operator="equal">
      <formula>0</formula>
    </cfRule>
  </conditionalFormatting>
  <conditionalFormatting sqref="D33:G33">
    <cfRule type="expression" dxfId="18582" priority="87" stopIfTrue="1">
      <formula>$IT34&lt;$IS$2</formula>
    </cfRule>
  </conditionalFormatting>
  <conditionalFormatting sqref="D33:G33">
    <cfRule type="cellIs" dxfId="18581" priority="86" stopIfTrue="1" operator="equal">
      <formula>0</formula>
    </cfRule>
  </conditionalFormatting>
  <conditionalFormatting sqref="D33:G33">
    <cfRule type="expression" dxfId="18580" priority="85" stopIfTrue="1">
      <formula>$IT34&lt;$IS$2</formula>
    </cfRule>
  </conditionalFormatting>
  <conditionalFormatting sqref="D33:G33">
    <cfRule type="cellIs" dxfId="18579" priority="84" stopIfTrue="1" operator="equal">
      <formula>0</formula>
    </cfRule>
  </conditionalFormatting>
  <conditionalFormatting sqref="D33:G33">
    <cfRule type="expression" dxfId="18578" priority="83" stopIfTrue="1">
      <formula>$IW34&lt;$IV$2</formula>
    </cfRule>
  </conditionalFormatting>
  <conditionalFormatting sqref="D33:G33">
    <cfRule type="cellIs" dxfId="18577" priority="82" stopIfTrue="1" operator="equal">
      <formula>0</formula>
    </cfRule>
  </conditionalFormatting>
  <conditionalFormatting sqref="D33:G33">
    <cfRule type="expression" dxfId="18576" priority="81" stopIfTrue="1">
      <formula>$IT34&lt;$IS$2</formula>
    </cfRule>
  </conditionalFormatting>
  <conditionalFormatting sqref="D33:G33">
    <cfRule type="cellIs" dxfId="18575" priority="80" stopIfTrue="1" operator="equal">
      <formula>0</formula>
    </cfRule>
  </conditionalFormatting>
  <conditionalFormatting sqref="D33:G33">
    <cfRule type="expression" dxfId="18574" priority="79" stopIfTrue="1">
      <formula>$IT34&lt;$IS$2</formula>
    </cfRule>
  </conditionalFormatting>
  <conditionalFormatting sqref="D33:G33">
    <cfRule type="cellIs" dxfId="18573" priority="78" stopIfTrue="1" operator="equal">
      <formula>0</formula>
    </cfRule>
  </conditionalFormatting>
  <conditionalFormatting sqref="D33:G33">
    <cfRule type="expression" dxfId="18572" priority="77" stopIfTrue="1">
      <formula>$IT34&lt;$IS$2</formula>
    </cfRule>
  </conditionalFormatting>
  <conditionalFormatting sqref="D33:G33">
    <cfRule type="cellIs" dxfId="18571" priority="76" operator="equal">
      <formula>0</formula>
    </cfRule>
  </conditionalFormatting>
  <conditionalFormatting sqref="D33:G33">
    <cfRule type="cellIs" dxfId="18570" priority="75" stopIfTrue="1" operator="equal">
      <formula>0</formula>
    </cfRule>
  </conditionalFormatting>
  <conditionalFormatting sqref="D33:G33">
    <cfRule type="expression" dxfId="18569" priority="74" stopIfTrue="1">
      <formula>$IT34&lt;$IS$2</formula>
    </cfRule>
  </conditionalFormatting>
  <conditionalFormatting sqref="D33:G33">
    <cfRule type="cellIs" dxfId="18568" priority="73" stopIfTrue="1" operator="equal">
      <formula>0</formula>
    </cfRule>
  </conditionalFormatting>
  <conditionalFormatting sqref="D33:G33">
    <cfRule type="expression" dxfId="18567" priority="72" stopIfTrue="1">
      <formula>$IT34&lt;$IS$2</formula>
    </cfRule>
  </conditionalFormatting>
  <conditionalFormatting sqref="D33:G33">
    <cfRule type="cellIs" dxfId="18566" priority="71" stopIfTrue="1" operator="equal">
      <formula>0</formula>
    </cfRule>
  </conditionalFormatting>
  <conditionalFormatting sqref="D33:G33">
    <cfRule type="expression" dxfId="18565" priority="70" stopIfTrue="1">
      <formula>$IT34&lt;$IS$2</formula>
    </cfRule>
  </conditionalFormatting>
  <conditionalFormatting sqref="D33:G33">
    <cfRule type="cellIs" dxfId="18564" priority="69" stopIfTrue="1" operator="equal">
      <formula>0</formula>
    </cfRule>
  </conditionalFormatting>
  <conditionalFormatting sqref="D33:G33">
    <cfRule type="expression" dxfId="18563" priority="68" stopIfTrue="1">
      <formula>$IT34&lt;$IS$2</formula>
    </cfRule>
  </conditionalFormatting>
  <conditionalFormatting sqref="D33:G33">
    <cfRule type="cellIs" dxfId="18562" priority="67" operator="equal">
      <formula>0</formula>
    </cfRule>
  </conditionalFormatting>
  <conditionalFormatting sqref="D33:G33">
    <cfRule type="cellIs" dxfId="18561" priority="66" operator="equal">
      <formula>0</formula>
    </cfRule>
  </conditionalFormatting>
  <conditionalFormatting sqref="D33:G33">
    <cfRule type="cellIs" dxfId="18560" priority="65" stopIfTrue="1" operator="equal">
      <formula>0</formula>
    </cfRule>
  </conditionalFormatting>
  <conditionalFormatting sqref="D33:G33">
    <cfRule type="expression" dxfId="18559" priority="64" stopIfTrue="1">
      <formula>$IT34&lt;$IS$2</formula>
    </cfRule>
  </conditionalFormatting>
  <conditionalFormatting sqref="D33:G33">
    <cfRule type="cellIs" dxfId="18558" priority="63" stopIfTrue="1" operator="equal">
      <formula>0</formula>
    </cfRule>
  </conditionalFormatting>
  <conditionalFormatting sqref="D33:G33">
    <cfRule type="expression" dxfId="18557" priority="62" stopIfTrue="1">
      <formula>$IT34&lt;$IS$2</formula>
    </cfRule>
  </conditionalFormatting>
  <conditionalFormatting sqref="D33:G33">
    <cfRule type="cellIs" dxfId="18556" priority="61" stopIfTrue="1" operator="equal">
      <formula>0</formula>
    </cfRule>
  </conditionalFormatting>
  <conditionalFormatting sqref="D33:G33">
    <cfRule type="expression" dxfId="18555" priority="60" stopIfTrue="1">
      <formula>$IT34&lt;$IS$2</formula>
    </cfRule>
  </conditionalFormatting>
  <conditionalFormatting sqref="D33:G33">
    <cfRule type="cellIs" dxfId="18554" priority="59" stopIfTrue="1" operator="equal">
      <formula>0</formula>
    </cfRule>
  </conditionalFormatting>
  <conditionalFormatting sqref="D33:G33">
    <cfRule type="expression" dxfId="18553" priority="58" stopIfTrue="1">
      <formula>$IT34&lt;$IS$2</formula>
    </cfRule>
  </conditionalFormatting>
  <conditionalFormatting sqref="D33:G33">
    <cfRule type="cellIs" dxfId="18552" priority="57" stopIfTrue="1" operator="equal">
      <formula>0</formula>
    </cfRule>
  </conditionalFormatting>
  <conditionalFormatting sqref="D33:G33">
    <cfRule type="expression" dxfId="18551" priority="56" stopIfTrue="1">
      <formula>$IT34&lt;$IS$2</formula>
    </cfRule>
  </conditionalFormatting>
  <conditionalFormatting sqref="D33:G33">
    <cfRule type="cellIs" dxfId="18550" priority="55" operator="equal">
      <formula>0</formula>
    </cfRule>
  </conditionalFormatting>
  <conditionalFormatting sqref="D33:G33">
    <cfRule type="cellIs" dxfId="18549" priority="54" stopIfTrue="1" operator="equal">
      <formula>0</formula>
    </cfRule>
  </conditionalFormatting>
  <conditionalFormatting sqref="D33:G33">
    <cfRule type="expression" dxfId="18548" priority="53" stopIfTrue="1">
      <formula>$IT34&lt;$IS$2</formula>
    </cfRule>
  </conditionalFormatting>
  <conditionalFormatting sqref="D33:G33">
    <cfRule type="cellIs" dxfId="18547" priority="52" stopIfTrue="1" operator="equal">
      <formula>0</formula>
    </cfRule>
  </conditionalFormatting>
  <conditionalFormatting sqref="D33:G33">
    <cfRule type="expression" dxfId="18546" priority="51" stopIfTrue="1">
      <formula>$IT34&lt;$IS$2</formula>
    </cfRule>
  </conditionalFormatting>
  <conditionalFormatting sqref="D33:G33">
    <cfRule type="cellIs" dxfId="18545" priority="50" stopIfTrue="1" operator="equal">
      <formula>0</formula>
    </cfRule>
  </conditionalFormatting>
  <conditionalFormatting sqref="D33:G33">
    <cfRule type="expression" dxfId="18544" priority="49" stopIfTrue="1">
      <formula>$IT34&lt;$IS$2</formula>
    </cfRule>
  </conditionalFormatting>
  <conditionalFormatting sqref="D33:G33">
    <cfRule type="cellIs" dxfId="18543" priority="48" stopIfTrue="1" operator="equal">
      <formula>0</formula>
    </cfRule>
  </conditionalFormatting>
  <conditionalFormatting sqref="D33:G33">
    <cfRule type="expression" dxfId="18542" priority="47" stopIfTrue="1">
      <formula>$IT34&lt;$IS$2</formula>
    </cfRule>
  </conditionalFormatting>
  <conditionalFormatting sqref="D33:G33">
    <cfRule type="cellIs" dxfId="18541" priority="46" stopIfTrue="1" operator="equal">
      <formula>0</formula>
    </cfRule>
  </conditionalFormatting>
  <conditionalFormatting sqref="D33:G33">
    <cfRule type="expression" dxfId="18540" priority="45" stopIfTrue="1">
      <formula>$IT34&lt;$IS$2</formula>
    </cfRule>
  </conditionalFormatting>
  <conditionalFormatting sqref="D33:G33">
    <cfRule type="cellIs" dxfId="18539" priority="44" stopIfTrue="1" operator="equal">
      <formula>0</formula>
    </cfRule>
  </conditionalFormatting>
  <conditionalFormatting sqref="D33:G33">
    <cfRule type="expression" dxfId="18538" priority="43" stopIfTrue="1">
      <formula>$IT34&lt;$IS$2</formula>
    </cfRule>
  </conditionalFormatting>
  <conditionalFormatting sqref="D33:G33">
    <cfRule type="cellIs" dxfId="18537" priority="42" stopIfTrue="1" operator="equal">
      <formula>0</formula>
    </cfRule>
  </conditionalFormatting>
  <conditionalFormatting sqref="D33:G33">
    <cfRule type="expression" dxfId="18536" priority="41" stopIfTrue="1">
      <formula>$IT34&lt;$IS$2</formula>
    </cfRule>
  </conditionalFormatting>
  <conditionalFormatting sqref="D33">
    <cfRule type="cellIs" dxfId="18535" priority="40" operator="equal">
      <formula>0</formula>
    </cfRule>
  </conditionalFormatting>
  <conditionalFormatting sqref="D33">
    <cfRule type="cellIs" dxfId="18534" priority="39" stopIfTrue="1" operator="equal">
      <formula>0</formula>
    </cfRule>
  </conditionalFormatting>
  <conditionalFormatting sqref="D33">
    <cfRule type="expression" dxfId="18533" priority="38" stopIfTrue="1">
      <formula>$IT34&lt;$IS$2</formula>
    </cfRule>
  </conditionalFormatting>
  <conditionalFormatting sqref="D33">
    <cfRule type="cellIs" dxfId="18532" priority="37" stopIfTrue="1" operator="equal">
      <formula>0</formula>
    </cfRule>
  </conditionalFormatting>
  <conditionalFormatting sqref="D33">
    <cfRule type="expression" dxfId="18531" priority="36" stopIfTrue="1">
      <formula>$IT34&lt;$IS$2</formula>
    </cfRule>
  </conditionalFormatting>
  <conditionalFormatting sqref="D33">
    <cfRule type="cellIs" dxfId="18530" priority="35" stopIfTrue="1" operator="equal">
      <formula>0</formula>
    </cfRule>
  </conditionalFormatting>
  <conditionalFormatting sqref="D33">
    <cfRule type="expression" dxfId="18529" priority="34" stopIfTrue="1">
      <formula>$IT34&lt;$IS$2</formula>
    </cfRule>
  </conditionalFormatting>
  <conditionalFormatting sqref="D33">
    <cfRule type="cellIs" dxfId="18528" priority="33" stopIfTrue="1" operator="equal">
      <formula>0</formula>
    </cfRule>
  </conditionalFormatting>
  <conditionalFormatting sqref="D33">
    <cfRule type="expression" dxfId="18527" priority="32" stopIfTrue="1">
      <formula>$IT34&lt;$IS$2</formula>
    </cfRule>
  </conditionalFormatting>
  <conditionalFormatting sqref="D33">
    <cfRule type="cellIs" dxfId="18526" priority="31" stopIfTrue="1" operator="equal">
      <formula>0</formula>
    </cfRule>
  </conditionalFormatting>
  <conditionalFormatting sqref="D33">
    <cfRule type="expression" dxfId="18525" priority="30" stopIfTrue="1">
      <formula>$IT34&lt;$IS$2</formula>
    </cfRule>
  </conditionalFormatting>
  <conditionalFormatting sqref="D33">
    <cfRule type="cellIs" dxfId="18524" priority="29" operator="equal">
      <formula>0</formula>
    </cfRule>
  </conditionalFormatting>
  <conditionalFormatting sqref="D33">
    <cfRule type="cellIs" dxfId="18523" priority="28" stopIfTrue="1" operator="equal">
      <formula>0</formula>
    </cfRule>
  </conditionalFormatting>
  <conditionalFormatting sqref="D33">
    <cfRule type="expression" dxfId="18522" priority="27" stopIfTrue="1">
      <formula>$IT34&lt;$IS$2</formula>
    </cfRule>
  </conditionalFormatting>
  <conditionalFormatting sqref="D33">
    <cfRule type="cellIs" dxfId="18521" priority="26" stopIfTrue="1" operator="equal">
      <formula>0</formula>
    </cfRule>
  </conditionalFormatting>
  <conditionalFormatting sqref="D33">
    <cfRule type="expression" dxfId="18520" priority="25" stopIfTrue="1">
      <formula>$IT34&lt;$IS$2</formula>
    </cfRule>
  </conditionalFormatting>
  <conditionalFormatting sqref="D33">
    <cfRule type="cellIs" dxfId="18519" priority="24" stopIfTrue="1" operator="equal">
      <formula>0</formula>
    </cfRule>
  </conditionalFormatting>
  <conditionalFormatting sqref="D33">
    <cfRule type="expression" dxfId="18518" priority="23" stopIfTrue="1">
      <formula>$IT34&lt;$IS$2</formula>
    </cfRule>
  </conditionalFormatting>
  <conditionalFormatting sqref="D33">
    <cfRule type="cellIs" dxfId="18517" priority="22" stopIfTrue="1" operator="equal">
      <formula>0</formula>
    </cfRule>
  </conditionalFormatting>
  <conditionalFormatting sqref="D33">
    <cfRule type="expression" dxfId="18516" priority="21" stopIfTrue="1">
      <formula>$IT34&lt;$IS$2</formula>
    </cfRule>
  </conditionalFormatting>
  <conditionalFormatting sqref="D33">
    <cfRule type="cellIs" dxfId="18515" priority="20" stopIfTrue="1" operator="equal">
      <formula>0</formula>
    </cfRule>
  </conditionalFormatting>
  <conditionalFormatting sqref="D33">
    <cfRule type="expression" dxfId="18514" priority="19" stopIfTrue="1">
      <formula>$IT34&lt;$IS$2</formula>
    </cfRule>
  </conditionalFormatting>
  <conditionalFormatting sqref="D33">
    <cfRule type="cellIs" dxfId="18513" priority="18" stopIfTrue="1" operator="equal">
      <formula>0</formula>
    </cfRule>
  </conditionalFormatting>
  <conditionalFormatting sqref="D33">
    <cfRule type="expression" dxfId="18512" priority="17" stopIfTrue="1">
      <formula>$IT34&lt;$IS$2</formula>
    </cfRule>
  </conditionalFormatting>
  <conditionalFormatting sqref="D33">
    <cfRule type="cellIs" dxfId="18511" priority="16" stopIfTrue="1" operator="equal">
      <formula>0</formula>
    </cfRule>
  </conditionalFormatting>
  <conditionalFormatting sqref="D33">
    <cfRule type="expression" dxfId="18510" priority="15" stopIfTrue="1">
      <formula>$IT34&lt;$IS$2</formula>
    </cfRule>
  </conditionalFormatting>
  <conditionalFormatting sqref="D33:G33">
    <cfRule type="cellIs" dxfId="18509" priority="14" stopIfTrue="1" operator="equal">
      <formula>0</formula>
    </cfRule>
  </conditionalFormatting>
  <conditionalFormatting sqref="D33:G33">
    <cfRule type="expression" dxfId="18508" priority="13" stopIfTrue="1">
      <formula>$IT34&lt;$IS$2</formula>
    </cfRule>
  </conditionalFormatting>
  <conditionalFormatting sqref="D33:G33">
    <cfRule type="cellIs" dxfId="18507" priority="12" stopIfTrue="1" operator="equal">
      <formula>0</formula>
    </cfRule>
  </conditionalFormatting>
  <conditionalFormatting sqref="D33:G33">
    <cfRule type="expression" dxfId="18506" priority="11" stopIfTrue="1">
      <formula>$IT34&lt;$IS$2</formula>
    </cfRule>
  </conditionalFormatting>
  <conditionalFormatting sqref="D33:G33">
    <cfRule type="cellIs" dxfId="18505" priority="10" stopIfTrue="1" operator="equal">
      <formula>0</formula>
    </cfRule>
  </conditionalFormatting>
  <conditionalFormatting sqref="D33:G33">
    <cfRule type="expression" dxfId="18504" priority="9" stopIfTrue="1">
      <formula>$IT34&lt;$IS$2</formula>
    </cfRule>
  </conditionalFormatting>
  <conditionalFormatting sqref="D33:G33">
    <cfRule type="cellIs" dxfId="18503" priority="8" stopIfTrue="1" operator="equal">
      <formula>0</formula>
    </cfRule>
  </conditionalFormatting>
  <conditionalFormatting sqref="D33:G33">
    <cfRule type="expression" dxfId="18502" priority="7" stopIfTrue="1">
      <formula>$IT34&lt;$IS$2</formula>
    </cfRule>
  </conditionalFormatting>
  <conditionalFormatting sqref="D33:G33">
    <cfRule type="cellIs" dxfId="18501" priority="6" stopIfTrue="1" operator="equal">
      <formula>0</formula>
    </cfRule>
  </conditionalFormatting>
  <conditionalFormatting sqref="D33:G33">
    <cfRule type="expression" dxfId="18500" priority="5" stopIfTrue="1">
      <formula>$IT34&lt;$IS$2</formula>
    </cfRule>
  </conditionalFormatting>
  <conditionalFormatting sqref="D33:G33">
    <cfRule type="cellIs" dxfId="18499" priority="4" stopIfTrue="1" operator="equal">
      <formula>0</formula>
    </cfRule>
  </conditionalFormatting>
  <conditionalFormatting sqref="D33:G33">
    <cfRule type="expression" dxfId="18498" priority="3" stopIfTrue="1">
      <formula>$IT34&lt;$IS$2</formula>
    </cfRule>
  </conditionalFormatting>
  <conditionalFormatting sqref="D33:G33">
    <cfRule type="cellIs" dxfId="18497" priority="2" stopIfTrue="1" operator="equal">
      <formula>0</formula>
    </cfRule>
  </conditionalFormatting>
  <conditionalFormatting sqref="D33:G33">
    <cfRule type="expression" dxfId="18496" priority="1" stopIfTrue="1">
      <formula>$IT34&lt;$IS$2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ySplit="7" topLeftCell="A9" activePane="bottomLeft" state="frozen"/>
      <selection activeCell="A2" sqref="A2"/>
      <selection pane="bottomLeft" activeCell="I16" sqref="I16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5" width="7.7109375" style="3" customWidth="1"/>
    <col min="6" max="6" width="8.7109375" style="3" customWidth="1"/>
    <col min="7" max="7" width="10.5703125" style="3" bestFit="1" customWidth="1"/>
    <col min="8" max="8" width="15.140625" style="3" hidden="1" customWidth="1"/>
    <col min="9" max="9" width="15.140625" style="3" customWidth="1"/>
    <col min="10" max="10" width="0.140625" style="3" customWidth="1"/>
    <col min="11" max="18" width="9.140625" style="3" hidden="1" customWidth="1"/>
    <col min="19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169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148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1</v>
      </c>
      <c r="B6" s="159"/>
      <c r="C6" s="40"/>
      <c r="D6" s="43" t="str">
        <f>х!A16</f>
        <v>16.01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154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hidden="1" customHeight="1" x14ac:dyDescent="0.25">
      <c r="A13" s="103">
        <v>0</v>
      </c>
      <c r="B13" s="104">
        <v>0</v>
      </c>
      <c r="C13" s="105">
        <v>0</v>
      </c>
      <c r="D13" s="106">
        <v>0</v>
      </c>
      <c r="E13" s="106">
        <v>0</v>
      </c>
      <c r="F13" s="106">
        <v>0</v>
      </c>
      <c r="G13" s="106">
        <v>0</v>
      </c>
      <c r="H13" s="107">
        <v>0</v>
      </c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5">
      <c r="A14" s="103" t="s">
        <v>408</v>
      </c>
      <c r="B14" s="104" t="s">
        <v>291</v>
      </c>
      <c r="C14" s="105" t="s">
        <v>391</v>
      </c>
      <c r="D14" s="106">
        <v>5.65</v>
      </c>
      <c r="E14" s="106">
        <v>18.7</v>
      </c>
      <c r="F14" s="106">
        <v>36.4</v>
      </c>
      <c r="G14" s="106">
        <v>231.5</v>
      </c>
      <c r="H14" s="107">
        <v>16.019400000000001</v>
      </c>
      <c r="I14" s="150">
        <v>20</v>
      </c>
      <c r="J14" s="11"/>
      <c r="K14" s="37" t="str">
        <f t="shared" si="2"/>
        <v>Каша молочная 5 злаков с маслом</v>
      </c>
      <c r="M14" s="24">
        <f t="shared" si="3"/>
        <v>5.65</v>
      </c>
      <c r="N14" s="24">
        <f t="shared" si="0"/>
        <v>18.7</v>
      </c>
      <c r="O14" s="24">
        <f t="shared" si="0"/>
        <v>36.4</v>
      </c>
      <c r="P14" s="24">
        <f t="shared" si="0"/>
        <v>231.5</v>
      </c>
      <c r="IA14" s="12"/>
      <c r="IB14" s="6">
        <f>[1]основа!AM10</f>
        <v>42551</v>
      </c>
    </row>
    <row r="15" spans="1:236" ht="15" customHeight="1" x14ac:dyDescent="0.25">
      <c r="A15" s="103" t="s">
        <v>348</v>
      </c>
      <c r="B15" s="104">
        <v>200</v>
      </c>
      <c r="C15" s="105" t="s">
        <v>258</v>
      </c>
      <c r="D15" s="106">
        <v>0.1</v>
      </c>
      <c r="E15" s="106">
        <v>0</v>
      </c>
      <c r="F15" s="106">
        <v>9.1</v>
      </c>
      <c r="G15" s="106">
        <v>35</v>
      </c>
      <c r="H15" s="107">
        <v>1.7919999999999998</v>
      </c>
      <c r="I15" s="150">
        <v>3.5</v>
      </c>
      <c r="J15" s="11"/>
      <c r="K15" s="37" t="str">
        <f t="shared" si="2"/>
        <v xml:space="preserve">Чай с сахаром </v>
      </c>
      <c r="M15" s="24">
        <f t="shared" si="3"/>
        <v>0.1</v>
      </c>
      <c r="N15" s="24">
        <f t="shared" si="0"/>
        <v>0</v>
      </c>
      <c r="O15" s="24">
        <f t="shared" si="0"/>
        <v>9.1</v>
      </c>
      <c r="P15" s="24">
        <f t="shared" si="0"/>
        <v>35</v>
      </c>
      <c r="IA15" s="12"/>
      <c r="IB15" s="6">
        <f>[1]основа!AM11</f>
        <v>42551</v>
      </c>
    </row>
    <row r="16" spans="1:236" ht="15" customHeight="1" x14ac:dyDescent="0.25">
      <c r="A16" s="103" t="s">
        <v>347</v>
      </c>
      <c r="B16" s="149" t="s">
        <v>394</v>
      </c>
      <c r="C16" s="105" t="s">
        <v>396</v>
      </c>
      <c r="D16" s="106">
        <v>2.4</v>
      </c>
      <c r="E16" s="106">
        <v>8.6</v>
      </c>
      <c r="F16" s="106">
        <v>14.6</v>
      </c>
      <c r="G16" s="106">
        <v>146</v>
      </c>
      <c r="H16" s="107">
        <v>1.1000000000000001</v>
      </c>
      <c r="I16" s="150">
        <v>4.5</v>
      </c>
      <c r="J16" s="11"/>
      <c r="K16" s="37" t="str">
        <f t="shared" si="2"/>
        <v>Хлеб пшеничный с маслом сливочным</v>
      </c>
      <c r="M16" s="24">
        <f t="shared" si="3"/>
        <v>2.4</v>
      </c>
      <c r="N16" s="24">
        <f t="shared" si="0"/>
        <v>8.6</v>
      </c>
      <c r="O16" s="24">
        <f t="shared" si="0"/>
        <v>14.6</v>
      </c>
      <c r="P16" s="24">
        <f t="shared" si="0"/>
        <v>146</v>
      </c>
      <c r="IA16" s="12"/>
      <c r="IB16" s="6">
        <f>[1]основа!AM12</f>
        <v>42551</v>
      </c>
    </row>
    <row r="17" spans="1:236" ht="15" hidden="1" customHeight="1" x14ac:dyDescent="0.25">
      <c r="A17" s="103">
        <v>0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5">
      <c r="A18" s="103">
        <v>0</v>
      </c>
      <c r="B18" s="104">
        <v>0</v>
      </c>
      <c r="C18" s="105">
        <v>0</v>
      </c>
      <c r="D18" s="106">
        <v>0</v>
      </c>
      <c r="E18" s="106">
        <v>0</v>
      </c>
      <c r="F18" s="106">
        <v>0</v>
      </c>
      <c r="G18" s="106">
        <v>0</v>
      </c>
      <c r="H18" s="107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08" t="s">
        <v>11</v>
      </c>
      <c r="B19" s="109"/>
      <c r="C19" s="110"/>
      <c r="D19" s="111">
        <f>SUBTOTAL(9,D12:D18)</f>
        <v>8.15</v>
      </c>
      <c r="E19" s="111">
        <f t="shared" ref="E19:G19" si="4">SUBTOTAL(9,E12:E18)</f>
        <v>27.299999999999997</v>
      </c>
      <c r="F19" s="111">
        <f t="shared" si="4"/>
        <v>60.1</v>
      </c>
      <c r="G19" s="111">
        <f t="shared" si="4"/>
        <v>412.5</v>
      </c>
      <c r="H19" s="112">
        <v>18.9114</v>
      </c>
      <c r="I19" s="151">
        <f>I18+I17+I16+I15+I14+I13+I12</f>
        <v>28</v>
      </c>
      <c r="J19" s="11"/>
      <c r="K19" s="38">
        <f>х!E12</f>
        <v>1</v>
      </c>
      <c r="M19" s="28">
        <f>SUM(M12:M18)</f>
        <v>8.15</v>
      </c>
      <c r="N19" s="28">
        <f t="shared" ref="N19:P19" si="5">SUM(N12:N18)</f>
        <v>27.299999999999997</v>
      </c>
      <c r="O19" s="28">
        <f t="shared" si="5"/>
        <v>60.1</v>
      </c>
      <c r="P19" s="28">
        <f t="shared" si="5"/>
        <v>412.5</v>
      </c>
      <c r="IA19" s="12"/>
      <c r="IB19" s="6">
        <f>[1]основа!AM15</f>
        <v>42551</v>
      </c>
    </row>
    <row r="20" spans="1:236" ht="15" customHeight="1" x14ac:dyDescent="0.2">
      <c r="A20" s="108"/>
      <c r="B20" s="109"/>
      <c r="C20" s="110"/>
      <c r="D20" s="111"/>
      <c r="E20" s="111"/>
      <c r="F20" s="111"/>
      <c r="G20" s="111"/>
      <c r="H20" s="112"/>
      <c r="I20" s="151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08" t="s">
        <v>12</v>
      </c>
      <c r="B21" s="109"/>
      <c r="C21" s="110"/>
      <c r="D21" s="111"/>
      <c r="E21" s="111"/>
      <c r="F21" s="111"/>
      <c r="G21" s="111"/>
      <c r="H21" s="112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6">E22</f>
        <v>0</v>
      </c>
      <c r="O22" s="24">
        <f t="shared" si="6"/>
        <v>0</v>
      </c>
      <c r="P22" s="24">
        <f t="shared" si="6"/>
        <v>0</v>
      </c>
      <c r="IA22" s="12"/>
      <c r="IB22" s="6">
        <f>[1]основа!AM18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ref="I23:I24" si="7">H23</f>
        <v>0</v>
      </c>
      <c r="J23" s="11"/>
      <c r="K23" s="37">
        <f t="shared" si="2"/>
        <v>0</v>
      </c>
      <c r="M23" s="24">
        <f t="shared" ref="M23:M24" si="8">D23</f>
        <v>0</v>
      </c>
      <c r="N23" s="24">
        <f t="shared" si="6"/>
        <v>0</v>
      </c>
      <c r="O23" s="24">
        <f t="shared" si="6"/>
        <v>0</v>
      </c>
      <c r="P23" s="24">
        <f t="shared" si="6"/>
        <v>0</v>
      </c>
      <c r="IA23" s="12"/>
      <c r="IB23" s="6">
        <f>[1]основа!AM19</f>
        <v>42551</v>
      </c>
    </row>
    <row r="24" spans="1:236" ht="15" hidden="1" customHeight="1" x14ac:dyDescent="0.25">
      <c r="A24" s="103">
        <v>0</v>
      </c>
      <c r="B24" s="104">
        <v>0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  <c r="H24" s="107">
        <v>0</v>
      </c>
      <c r="I24" s="25">
        <f t="shared" si="7"/>
        <v>0</v>
      </c>
      <c r="J24" s="11"/>
      <c r="K24" s="37">
        <f t="shared" si="2"/>
        <v>0</v>
      </c>
      <c r="M24" s="24">
        <f t="shared" si="8"/>
        <v>0</v>
      </c>
      <c r="N24" s="24">
        <f t="shared" si="6"/>
        <v>0</v>
      </c>
      <c r="O24" s="24">
        <f t="shared" si="6"/>
        <v>0</v>
      </c>
      <c r="P24" s="24">
        <f t="shared" si="6"/>
        <v>0</v>
      </c>
      <c r="IA24" s="12"/>
      <c r="IB24" s="6">
        <f>[1]основа!AM20</f>
        <v>42551</v>
      </c>
    </row>
    <row r="25" spans="1:236" ht="15" hidden="1" customHeight="1" x14ac:dyDescent="0.2">
      <c r="A25" s="108" t="s">
        <v>13</v>
      </c>
      <c r="B25" s="109"/>
      <c r="C25" s="110"/>
      <c r="D25" s="111">
        <v>0</v>
      </c>
      <c r="E25" s="111">
        <v>0</v>
      </c>
      <c r="F25" s="111">
        <v>0</v>
      </c>
      <c r="G25" s="111">
        <v>0</v>
      </c>
      <c r="H25" s="112"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9">SUM(N22:N24)</f>
        <v>0</v>
      </c>
      <c r="O25" s="28">
        <f t="shared" si="9"/>
        <v>0</v>
      </c>
      <c r="P25" s="28">
        <f t="shared" si="9"/>
        <v>0</v>
      </c>
      <c r="IA25" s="12"/>
      <c r="IB25" s="6">
        <f>[1]основа!AM21</f>
        <v>42551</v>
      </c>
    </row>
    <row r="26" spans="1:236" ht="15" hidden="1" customHeight="1" x14ac:dyDescent="0.2">
      <c r="A26" s="108"/>
      <c r="B26" s="109"/>
      <c r="C26" s="110"/>
      <c r="D26" s="111"/>
      <c r="E26" s="111"/>
      <c r="F26" s="111"/>
      <c r="G26" s="111"/>
      <c r="H26" s="112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08" t="s">
        <v>14</v>
      </c>
      <c r="B27" s="109"/>
      <c r="C27" s="110"/>
      <c r="D27" s="113"/>
      <c r="E27" s="113"/>
      <c r="F27" s="113"/>
      <c r="G27" s="113"/>
      <c r="H27" s="114"/>
      <c r="I27" s="152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hidden="1" customHeight="1" x14ac:dyDescent="0.25">
      <c r="A28" s="103">
        <v>0</v>
      </c>
      <c r="B28" s="104">
        <v>0</v>
      </c>
      <c r="C28" s="105">
        <v>0</v>
      </c>
      <c r="D28" s="106">
        <v>0</v>
      </c>
      <c r="E28" s="106">
        <v>0</v>
      </c>
      <c r="F28" s="106">
        <v>0</v>
      </c>
      <c r="G28" s="106">
        <v>0</v>
      </c>
      <c r="H28" s="107">
        <v>0</v>
      </c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10">E28</f>
        <v>0</v>
      </c>
      <c r="O28" s="24">
        <f t="shared" si="10"/>
        <v>0</v>
      </c>
      <c r="P28" s="24">
        <f t="shared" si="10"/>
        <v>0</v>
      </c>
      <c r="R28" s="3" t="s">
        <v>281</v>
      </c>
      <c r="IA28" s="12"/>
      <c r="IB28" s="6">
        <f>[1]основа!AM24</f>
        <v>42551</v>
      </c>
    </row>
    <row r="29" spans="1:236" ht="15" hidden="1" customHeight="1" x14ac:dyDescent="0.25">
      <c r="A29" s="103">
        <v>0</v>
      </c>
      <c r="B29" s="104">
        <v>0</v>
      </c>
      <c r="C29" s="105">
        <v>0</v>
      </c>
      <c r="D29" s="106">
        <v>0</v>
      </c>
      <c r="E29" s="106">
        <v>0</v>
      </c>
      <c r="F29" s="106">
        <v>0</v>
      </c>
      <c r="G29" s="106">
        <v>0</v>
      </c>
      <c r="H29" s="107">
        <v>0</v>
      </c>
      <c r="I29" s="25">
        <f t="shared" ref="I29:I35" si="11">H29</f>
        <v>0</v>
      </c>
      <c r="J29" s="11"/>
      <c r="K29" s="37">
        <f t="shared" si="2"/>
        <v>0</v>
      </c>
      <c r="M29" s="24">
        <f t="shared" ref="M29:M35" si="12">D29</f>
        <v>0</v>
      </c>
      <c r="N29" s="24">
        <f t="shared" si="10"/>
        <v>0</v>
      </c>
      <c r="O29" s="24">
        <f t="shared" si="10"/>
        <v>0</v>
      </c>
      <c r="P29" s="24">
        <f t="shared" si="10"/>
        <v>0</v>
      </c>
      <c r="IA29" s="12"/>
      <c r="IB29" s="6">
        <f>[1]основа!AM25</f>
        <v>42551</v>
      </c>
    </row>
    <row r="30" spans="1:236" ht="18" x14ac:dyDescent="0.25">
      <c r="A30" s="103" t="s">
        <v>385</v>
      </c>
      <c r="B30" s="104" t="s">
        <v>265</v>
      </c>
      <c r="C30" s="105" t="s">
        <v>386</v>
      </c>
      <c r="D30" s="106">
        <v>9.56</v>
      </c>
      <c r="E30" s="106">
        <v>14.58</v>
      </c>
      <c r="F30" s="106">
        <v>10.73</v>
      </c>
      <c r="G30" s="106">
        <v>214.43</v>
      </c>
      <c r="H30" s="107">
        <v>17.836556382978724</v>
      </c>
      <c r="I30" s="150">
        <v>42</v>
      </c>
      <c r="J30" s="11"/>
      <c r="K30" s="37" t="str">
        <f t="shared" si="2"/>
        <v>Тефтели из говядины с соусом</v>
      </c>
      <c r="M30" s="24">
        <f t="shared" si="12"/>
        <v>9.56</v>
      </c>
      <c r="N30" s="24">
        <f t="shared" si="10"/>
        <v>14.58</v>
      </c>
      <c r="O30" s="24">
        <f t="shared" si="10"/>
        <v>10.73</v>
      </c>
      <c r="P30" s="24">
        <f t="shared" si="10"/>
        <v>214.43</v>
      </c>
      <c r="IA30" s="12"/>
      <c r="IB30" s="6">
        <f>[1]основа!AM26</f>
        <v>42551</v>
      </c>
    </row>
    <row r="31" spans="1:236" ht="15" customHeight="1" x14ac:dyDescent="0.25">
      <c r="A31" s="103" t="s">
        <v>231</v>
      </c>
      <c r="B31" s="104" t="s">
        <v>197</v>
      </c>
      <c r="C31" s="105" t="s">
        <v>189</v>
      </c>
      <c r="D31" s="139">
        <v>4.2</v>
      </c>
      <c r="E31" s="139">
        <v>9</v>
      </c>
      <c r="F31" s="139">
        <v>29.2</v>
      </c>
      <c r="G31" s="139">
        <v>218</v>
      </c>
      <c r="H31" s="107">
        <v>3.6474000000000002</v>
      </c>
      <c r="I31" s="150">
        <v>16</v>
      </c>
      <c r="J31" s="11"/>
      <c r="K31" s="37" t="str">
        <f t="shared" si="2"/>
        <v>Пюре картофельное</v>
      </c>
      <c r="M31" s="24">
        <f t="shared" si="12"/>
        <v>4.2</v>
      </c>
      <c r="N31" s="24">
        <f t="shared" si="10"/>
        <v>9</v>
      </c>
      <c r="O31" s="24">
        <f t="shared" si="10"/>
        <v>29.2</v>
      </c>
      <c r="P31" s="24">
        <f t="shared" si="10"/>
        <v>218</v>
      </c>
      <c r="R31" s="3" t="s">
        <v>280</v>
      </c>
      <c r="IA31" s="12"/>
      <c r="IB31" s="6">
        <f>[1]основа!AM27</f>
        <v>42551</v>
      </c>
    </row>
    <row r="32" spans="1:236" ht="15" customHeight="1" x14ac:dyDescent="0.25">
      <c r="A32" s="103" t="s">
        <v>247</v>
      </c>
      <c r="B32" s="104" t="s">
        <v>248</v>
      </c>
      <c r="C32" s="105" t="s">
        <v>384</v>
      </c>
      <c r="D32" s="106">
        <v>0.2</v>
      </c>
      <c r="E32" s="106">
        <v>0</v>
      </c>
      <c r="F32" s="106">
        <v>15</v>
      </c>
      <c r="G32" s="106">
        <v>58</v>
      </c>
      <c r="H32" s="107">
        <v>3</v>
      </c>
      <c r="I32" s="150">
        <v>4.5</v>
      </c>
      <c r="J32" s="11"/>
      <c r="K32" s="37" t="str">
        <f t="shared" si="2"/>
        <v>Чай с сахаром и лимоном</v>
      </c>
      <c r="M32" s="24">
        <f t="shared" si="12"/>
        <v>0.2</v>
      </c>
      <c r="N32" s="24">
        <f t="shared" si="10"/>
        <v>0</v>
      </c>
      <c r="O32" s="24">
        <f t="shared" si="10"/>
        <v>15</v>
      </c>
      <c r="P32" s="24">
        <f t="shared" si="10"/>
        <v>58</v>
      </c>
      <c r="IA32" s="12"/>
      <c r="IB32" s="6">
        <f>[1]основа!AM28</f>
        <v>42551</v>
      </c>
    </row>
    <row r="33" spans="1:236" ht="15" customHeight="1" x14ac:dyDescent="0.25">
      <c r="A33" s="103" t="s">
        <v>74</v>
      </c>
      <c r="B33" s="104" t="s">
        <v>198</v>
      </c>
      <c r="C33" s="105">
        <v>0</v>
      </c>
      <c r="D33" s="106">
        <v>3.5</v>
      </c>
      <c r="E33" s="106">
        <v>1.5</v>
      </c>
      <c r="F33" s="106">
        <v>24.9</v>
      </c>
      <c r="G33" s="106">
        <v>131</v>
      </c>
      <c r="H33" s="107">
        <v>2.2000000000000002</v>
      </c>
      <c r="I33" s="150">
        <v>3</v>
      </c>
      <c r="J33" s="11"/>
      <c r="K33" s="37" t="str">
        <f t="shared" si="2"/>
        <v>Хлеб пшеничный</v>
      </c>
      <c r="M33" s="24">
        <f t="shared" si="12"/>
        <v>3.5</v>
      </c>
      <c r="N33" s="24">
        <f t="shared" si="10"/>
        <v>1.5</v>
      </c>
      <c r="O33" s="24">
        <f t="shared" si="10"/>
        <v>24.9</v>
      </c>
      <c r="P33" s="24">
        <f t="shared" si="10"/>
        <v>131</v>
      </c>
      <c r="IA33" s="12"/>
      <c r="IB33" s="6">
        <f>[1]основа!AM29</f>
        <v>42551</v>
      </c>
    </row>
    <row r="34" spans="1:236" ht="15" hidden="1" customHeight="1" x14ac:dyDescent="0.25">
      <c r="A34" s="103">
        <v>0</v>
      </c>
      <c r="B34" s="104">
        <v>0</v>
      </c>
      <c r="C34" s="105">
        <v>0</v>
      </c>
      <c r="D34" s="106">
        <v>0</v>
      </c>
      <c r="E34" s="106">
        <v>0</v>
      </c>
      <c r="F34" s="106">
        <v>0</v>
      </c>
      <c r="G34" s="106">
        <v>0</v>
      </c>
      <c r="H34" s="107">
        <v>0</v>
      </c>
      <c r="I34" s="25">
        <f t="shared" si="11"/>
        <v>0</v>
      </c>
      <c r="J34" s="11"/>
      <c r="K34" s="37">
        <f t="shared" si="2"/>
        <v>0</v>
      </c>
      <c r="M34" s="24">
        <f t="shared" si="12"/>
        <v>0</v>
      </c>
      <c r="N34" s="24">
        <f t="shared" si="10"/>
        <v>0</v>
      </c>
      <c r="O34" s="24">
        <f t="shared" si="10"/>
        <v>0</v>
      </c>
      <c r="P34" s="24">
        <f t="shared" si="10"/>
        <v>0</v>
      </c>
      <c r="IA34" s="12"/>
      <c r="IB34" s="6">
        <f>[1]основа!AM30</f>
        <v>42551</v>
      </c>
    </row>
    <row r="35" spans="1:236" ht="15" hidden="1" customHeight="1" x14ac:dyDescent="0.25">
      <c r="A35" s="103">
        <v>0</v>
      </c>
      <c r="B35" s="104">
        <v>0</v>
      </c>
      <c r="C35" s="105">
        <v>0</v>
      </c>
      <c r="D35" s="106">
        <v>0</v>
      </c>
      <c r="E35" s="106">
        <v>0</v>
      </c>
      <c r="F35" s="106">
        <v>0</v>
      </c>
      <c r="G35" s="106">
        <v>0</v>
      </c>
      <c r="H35" s="107">
        <v>0</v>
      </c>
      <c r="I35" s="25">
        <f t="shared" si="11"/>
        <v>0</v>
      </c>
      <c r="J35" s="11"/>
      <c r="K35" s="37">
        <f t="shared" si="2"/>
        <v>0</v>
      </c>
      <c r="M35" s="24">
        <f t="shared" si="12"/>
        <v>0</v>
      </c>
      <c r="N35" s="24">
        <f t="shared" si="10"/>
        <v>0</v>
      </c>
      <c r="O35" s="24">
        <f t="shared" si="10"/>
        <v>0</v>
      </c>
      <c r="P35" s="24">
        <f t="shared" si="10"/>
        <v>0</v>
      </c>
      <c r="IA35" s="12"/>
      <c r="IB35" s="6">
        <f>[1]основа!AM31</f>
        <v>42551</v>
      </c>
    </row>
    <row r="36" spans="1:236" ht="15" customHeight="1" x14ac:dyDescent="0.2">
      <c r="A36" s="108" t="s">
        <v>15</v>
      </c>
      <c r="B36" s="109"/>
      <c r="C36" s="110"/>
      <c r="D36" s="111">
        <f>SUBTOTAL(9,D28:D35)</f>
        <v>17.46</v>
      </c>
      <c r="E36" s="111">
        <f t="shared" ref="E36:G36" si="13">SUBTOTAL(9,E28:E35)</f>
        <v>25.08</v>
      </c>
      <c r="F36" s="111">
        <f t="shared" si="13"/>
        <v>79.83</v>
      </c>
      <c r="G36" s="111">
        <f t="shared" si="13"/>
        <v>621.43000000000006</v>
      </c>
      <c r="H36" s="112">
        <v>26.683956382978725</v>
      </c>
      <c r="I36" s="151">
        <f>I28+I29+I30+I31+I32+I33+I34+I35</f>
        <v>65.5</v>
      </c>
      <c r="J36" s="11"/>
      <c r="K36" s="38">
        <f>х!E29</f>
        <v>1</v>
      </c>
      <c r="M36" s="28">
        <f>SUM(M28:M35)</f>
        <v>17.46</v>
      </c>
      <c r="N36" s="28">
        <f t="shared" ref="N36:P36" si="14">SUM(N28:N35)</f>
        <v>25.08</v>
      </c>
      <c r="O36" s="28">
        <f t="shared" si="14"/>
        <v>79.83</v>
      </c>
      <c r="P36" s="28">
        <f t="shared" si="14"/>
        <v>621.43000000000006</v>
      </c>
      <c r="IA36" s="12"/>
      <c r="IB36" s="6">
        <f>[1]основа!AM32</f>
        <v>42551</v>
      </c>
    </row>
    <row r="37" spans="1:236" ht="15" customHeight="1" x14ac:dyDescent="0.2">
      <c r="A37" s="108"/>
      <c r="B37" s="109"/>
      <c r="C37" s="110"/>
      <c r="D37" s="111"/>
      <c r="E37" s="111"/>
      <c r="F37" s="111"/>
      <c r="G37" s="111"/>
      <c r="H37" s="112"/>
      <c r="I37" s="151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hidden="1" customHeight="1" x14ac:dyDescent="0.2">
      <c r="A38" s="108" t="s">
        <v>16</v>
      </c>
      <c r="B38" s="109"/>
      <c r="C38" s="110"/>
      <c r="D38" s="113"/>
      <c r="E38" s="113"/>
      <c r="F38" s="113"/>
      <c r="G38" s="113"/>
      <c r="H38" s="114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5">E39</f>
        <v>0</v>
      </c>
      <c r="O39" s="24">
        <f t="shared" si="15"/>
        <v>0</v>
      </c>
      <c r="P39" s="24">
        <f t="shared" si="15"/>
        <v>0</v>
      </c>
      <c r="IA39" s="12"/>
      <c r="IB39" s="6">
        <f>[1]основа!AM35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ref="I40:I43" si="16">H40</f>
        <v>0</v>
      </c>
      <c r="J40" s="11"/>
      <c r="K40" s="37">
        <f t="shared" si="2"/>
        <v>0</v>
      </c>
      <c r="M40" s="24">
        <f t="shared" ref="M40:M43" si="17">D40</f>
        <v>0</v>
      </c>
      <c r="N40" s="24">
        <f t="shared" si="15"/>
        <v>0</v>
      </c>
      <c r="O40" s="24">
        <f t="shared" si="15"/>
        <v>0</v>
      </c>
      <c r="P40" s="24">
        <f t="shared" si="15"/>
        <v>0</v>
      </c>
      <c r="IA40" s="12"/>
      <c r="IB40" s="6">
        <f>[1]основа!AM36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6"/>
        <v>0</v>
      </c>
      <c r="J41" s="11"/>
      <c r="K41" s="37">
        <f t="shared" si="2"/>
        <v>0</v>
      </c>
      <c r="M41" s="24">
        <f t="shared" si="17"/>
        <v>0</v>
      </c>
      <c r="N41" s="24">
        <f t="shared" si="15"/>
        <v>0</v>
      </c>
      <c r="O41" s="24">
        <f t="shared" si="15"/>
        <v>0</v>
      </c>
      <c r="P41" s="24">
        <f t="shared" si="15"/>
        <v>0</v>
      </c>
      <c r="IA41" s="12"/>
      <c r="IB41" s="6">
        <f>[1]основа!AM37</f>
        <v>42551</v>
      </c>
    </row>
    <row r="42" spans="1:236" ht="15" hidden="1" customHeight="1" x14ac:dyDescent="0.25">
      <c r="A42" s="103">
        <v>0</v>
      </c>
      <c r="B42" s="104">
        <v>0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07">
        <v>0</v>
      </c>
      <c r="I42" s="25">
        <f t="shared" si="16"/>
        <v>0</v>
      </c>
      <c r="J42" s="11"/>
      <c r="K42" s="37">
        <f t="shared" si="2"/>
        <v>0</v>
      </c>
      <c r="M42" s="24">
        <f t="shared" si="17"/>
        <v>0</v>
      </c>
      <c r="N42" s="24">
        <f t="shared" si="15"/>
        <v>0</v>
      </c>
      <c r="O42" s="24">
        <f t="shared" si="15"/>
        <v>0</v>
      </c>
      <c r="P42" s="24">
        <f t="shared" si="15"/>
        <v>0</v>
      </c>
      <c r="IA42" s="12"/>
      <c r="IB42" s="6">
        <f>[1]основа!AM38</f>
        <v>42551</v>
      </c>
    </row>
    <row r="43" spans="1:236" ht="15" hidden="1" customHeight="1" x14ac:dyDescent="0.25">
      <c r="A43" s="103">
        <v>0</v>
      </c>
      <c r="B43" s="104">
        <v>0</v>
      </c>
      <c r="C43" s="105">
        <v>0</v>
      </c>
      <c r="D43" s="106">
        <v>0</v>
      </c>
      <c r="E43" s="106">
        <v>0</v>
      </c>
      <c r="F43" s="106">
        <v>0</v>
      </c>
      <c r="G43" s="106">
        <v>0</v>
      </c>
      <c r="H43" s="107">
        <v>0</v>
      </c>
      <c r="I43" s="25">
        <f t="shared" si="16"/>
        <v>0</v>
      </c>
      <c r="J43" s="11"/>
      <c r="K43" s="37">
        <f t="shared" si="2"/>
        <v>0</v>
      </c>
      <c r="M43" s="24">
        <f t="shared" si="17"/>
        <v>0</v>
      </c>
      <c r="N43" s="24">
        <f t="shared" si="15"/>
        <v>0</v>
      </c>
      <c r="O43" s="24">
        <f t="shared" si="15"/>
        <v>0</v>
      </c>
      <c r="P43" s="24">
        <f t="shared" si="15"/>
        <v>0</v>
      </c>
      <c r="IA43" s="12"/>
      <c r="IB43" s="6">
        <f>[1]основа!AM39</f>
        <v>42551</v>
      </c>
    </row>
    <row r="44" spans="1:236" ht="15" hidden="1" customHeight="1" x14ac:dyDescent="0.2">
      <c r="A44" s="108" t="s">
        <v>17</v>
      </c>
      <c r="B44" s="109"/>
      <c r="C44" s="110"/>
      <c r="D44" s="111">
        <v>0</v>
      </c>
      <c r="E44" s="111">
        <v>0</v>
      </c>
      <c r="F44" s="111">
        <v>0</v>
      </c>
      <c r="G44" s="111">
        <v>0</v>
      </c>
      <c r="H44" s="112"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8">SUM(N39:N43)</f>
        <v>0</v>
      </c>
      <c r="O44" s="28">
        <f t="shared" si="18"/>
        <v>0</v>
      </c>
      <c r="P44" s="28">
        <f t="shared" si="18"/>
        <v>0</v>
      </c>
      <c r="IA44" s="12"/>
      <c r="IB44" s="6">
        <f>[1]основа!AM40</f>
        <v>42551</v>
      </c>
    </row>
    <row r="45" spans="1:236" ht="15" hidden="1" customHeight="1" x14ac:dyDescent="0.2">
      <c r="A45" s="108"/>
      <c r="B45" s="109"/>
      <c r="C45" s="110"/>
      <c r="D45" s="111"/>
      <c r="E45" s="111"/>
      <c r="F45" s="111"/>
      <c r="G45" s="111"/>
      <c r="H45" s="112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hidden="1" customHeight="1" x14ac:dyDescent="0.2">
      <c r="A46" s="108" t="s">
        <v>18</v>
      </c>
      <c r="B46" s="109"/>
      <c r="C46" s="110"/>
      <c r="D46" s="113"/>
      <c r="E46" s="113"/>
      <c r="F46" s="113"/>
      <c r="G46" s="113"/>
      <c r="H46" s="114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9">E47</f>
        <v>0</v>
      </c>
      <c r="O47" s="24">
        <f t="shared" si="19"/>
        <v>0</v>
      </c>
      <c r="P47" s="24">
        <f t="shared" si="19"/>
        <v>0</v>
      </c>
      <c r="IA47" s="12"/>
      <c r="IB47" s="6">
        <f>[1]основа!AM43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ref="I48:I53" si="20">H48</f>
        <v>0</v>
      </c>
      <c r="J48" s="11"/>
      <c r="K48" s="37">
        <f t="shared" si="2"/>
        <v>0</v>
      </c>
      <c r="M48" s="24">
        <f t="shared" ref="M48:M53" si="21">D48</f>
        <v>0</v>
      </c>
      <c r="N48" s="24">
        <f t="shared" si="19"/>
        <v>0</v>
      </c>
      <c r="O48" s="24">
        <f t="shared" si="19"/>
        <v>0</v>
      </c>
      <c r="P48" s="24">
        <f t="shared" si="19"/>
        <v>0</v>
      </c>
      <c r="IA48" s="12"/>
      <c r="IB48" s="6">
        <f>[1]основа!AM44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20"/>
        <v>0</v>
      </c>
      <c r="J49" s="11"/>
      <c r="K49" s="37">
        <f t="shared" si="2"/>
        <v>0</v>
      </c>
      <c r="M49" s="24">
        <f t="shared" si="21"/>
        <v>0</v>
      </c>
      <c r="N49" s="24">
        <f t="shared" si="19"/>
        <v>0</v>
      </c>
      <c r="O49" s="24">
        <f t="shared" si="19"/>
        <v>0</v>
      </c>
      <c r="P49" s="24">
        <f t="shared" si="19"/>
        <v>0</v>
      </c>
      <c r="IA49" s="12"/>
      <c r="IB49" s="6">
        <f>[1]основа!AM45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20"/>
        <v>0</v>
      </c>
      <c r="J50" s="11"/>
      <c r="K50" s="37">
        <f t="shared" si="2"/>
        <v>0</v>
      </c>
      <c r="M50" s="24">
        <f t="shared" si="21"/>
        <v>0</v>
      </c>
      <c r="N50" s="24">
        <f t="shared" si="19"/>
        <v>0</v>
      </c>
      <c r="O50" s="24">
        <f t="shared" si="19"/>
        <v>0</v>
      </c>
      <c r="P50" s="24">
        <f t="shared" si="19"/>
        <v>0</v>
      </c>
      <c r="IA50" s="12"/>
      <c r="IB50" s="6">
        <f>[1]основа!AM46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20"/>
        <v>0</v>
      </c>
      <c r="J51" s="11"/>
      <c r="K51" s="37">
        <f t="shared" si="2"/>
        <v>0</v>
      </c>
      <c r="M51" s="24">
        <f t="shared" si="21"/>
        <v>0</v>
      </c>
      <c r="N51" s="24">
        <f t="shared" si="19"/>
        <v>0</v>
      </c>
      <c r="O51" s="24">
        <f t="shared" si="19"/>
        <v>0</v>
      </c>
      <c r="P51" s="24">
        <f t="shared" si="19"/>
        <v>0</v>
      </c>
      <c r="IA51" s="12"/>
      <c r="IB51" s="6">
        <f>[1]основа!AM47</f>
        <v>42551</v>
      </c>
    </row>
    <row r="52" spans="1:236" ht="15" hidden="1" customHeight="1" x14ac:dyDescent="0.25">
      <c r="A52" s="103">
        <v>0</v>
      </c>
      <c r="B52" s="104">
        <v>0</v>
      </c>
      <c r="C52" s="105">
        <v>0</v>
      </c>
      <c r="D52" s="106">
        <v>0</v>
      </c>
      <c r="E52" s="106">
        <v>0</v>
      </c>
      <c r="F52" s="106">
        <v>0</v>
      </c>
      <c r="G52" s="106">
        <v>0</v>
      </c>
      <c r="H52" s="107">
        <v>0</v>
      </c>
      <c r="I52" s="25">
        <f t="shared" si="20"/>
        <v>0</v>
      </c>
      <c r="J52" s="11"/>
      <c r="K52" s="37">
        <f t="shared" si="2"/>
        <v>0</v>
      </c>
      <c r="M52" s="24">
        <f t="shared" si="21"/>
        <v>0</v>
      </c>
      <c r="N52" s="24">
        <f t="shared" si="19"/>
        <v>0</v>
      </c>
      <c r="O52" s="24">
        <f t="shared" si="19"/>
        <v>0</v>
      </c>
      <c r="P52" s="24">
        <f t="shared" si="19"/>
        <v>0</v>
      </c>
      <c r="IA52" s="12"/>
      <c r="IB52" s="6">
        <f>[1]основа!AM48</f>
        <v>42551</v>
      </c>
    </row>
    <row r="53" spans="1:236" ht="15" hidden="1" customHeight="1" x14ac:dyDescent="0.25">
      <c r="A53" s="103">
        <v>0</v>
      </c>
      <c r="B53" s="104">
        <v>0</v>
      </c>
      <c r="C53" s="105">
        <v>0</v>
      </c>
      <c r="D53" s="106">
        <v>0</v>
      </c>
      <c r="E53" s="106">
        <v>0</v>
      </c>
      <c r="F53" s="106">
        <v>0</v>
      </c>
      <c r="G53" s="106">
        <v>0</v>
      </c>
      <c r="H53" s="107">
        <v>0</v>
      </c>
      <c r="I53" s="25">
        <f t="shared" si="20"/>
        <v>0</v>
      </c>
      <c r="J53" s="11"/>
      <c r="K53" s="37">
        <f t="shared" si="2"/>
        <v>0</v>
      </c>
      <c r="M53" s="24">
        <f t="shared" si="21"/>
        <v>0</v>
      </c>
      <c r="N53" s="24">
        <f t="shared" si="19"/>
        <v>0</v>
      </c>
      <c r="O53" s="24">
        <f t="shared" si="19"/>
        <v>0</v>
      </c>
      <c r="P53" s="24">
        <f t="shared" si="19"/>
        <v>0</v>
      </c>
      <c r="IA53" s="12"/>
      <c r="IB53" s="6">
        <f>[1]основа!AM49</f>
        <v>42551</v>
      </c>
    </row>
    <row r="54" spans="1:236" ht="15" hidden="1" customHeight="1" x14ac:dyDescent="0.2">
      <c r="A54" s="108" t="s">
        <v>19</v>
      </c>
      <c r="B54" s="109"/>
      <c r="C54" s="110"/>
      <c r="D54" s="111">
        <v>0</v>
      </c>
      <c r="E54" s="111">
        <v>0</v>
      </c>
      <c r="F54" s="111">
        <v>0</v>
      </c>
      <c r="G54" s="111">
        <v>0</v>
      </c>
      <c r="H54" s="112">
        <v>0</v>
      </c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2">SUM(N47:N53)</f>
        <v>0</v>
      </c>
      <c r="O54" s="28">
        <f t="shared" si="22"/>
        <v>0</v>
      </c>
      <c r="P54" s="28">
        <f t="shared" si="22"/>
        <v>0</v>
      </c>
      <c r="IA54" s="12"/>
      <c r="IB54" s="6">
        <f>[1]основа!AM50</f>
        <v>42551</v>
      </c>
    </row>
    <row r="55" spans="1:236" ht="15" hidden="1" customHeight="1" x14ac:dyDescent="0.2">
      <c r="A55" s="108"/>
      <c r="B55" s="109"/>
      <c r="C55" s="110"/>
      <c r="D55" s="113"/>
      <c r="E55" s="111"/>
      <c r="F55" s="113"/>
      <c r="G55" s="113"/>
      <c r="H55" s="114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hidden="1" customHeight="1" x14ac:dyDescent="0.2">
      <c r="A56" s="108" t="s">
        <v>20</v>
      </c>
      <c r="B56" s="109"/>
      <c r="C56" s="110"/>
      <c r="D56" s="113"/>
      <c r="E56" s="113"/>
      <c r="F56" s="113"/>
      <c r="G56" s="113"/>
      <c r="H56" s="114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>
        <v>0</v>
      </c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3">E57</f>
        <v>0</v>
      </c>
      <c r="O57" s="24">
        <f t="shared" si="23"/>
        <v>0</v>
      </c>
      <c r="P57" s="24">
        <f t="shared" si="23"/>
        <v>0</v>
      </c>
      <c r="IA57" s="12"/>
      <c r="IB57" s="6">
        <f>[1]основа!AM53</f>
        <v>42551</v>
      </c>
    </row>
    <row r="58" spans="1:236" ht="15" hidden="1" customHeight="1" x14ac:dyDescent="0.25">
      <c r="A58" s="103">
        <v>0</v>
      </c>
      <c r="B58" s="104">
        <v>0</v>
      </c>
      <c r="C58" s="105">
        <v>0</v>
      </c>
      <c r="D58" s="106">
        <v>0</v>
      </c>
      <c r="E58" s="106">
        <v>0</v>
      </c>
      <c r="F58" s="106">
        <v>0</v>
      </c>
      <c r="G58" s="106">
        <v>0</v>
      </c>
      <c r="H58" s="107">
        <v>0</v>
      </c>
      <c r="I58" s="25">
        <f t="shared" ref="I58:I59" si="24">H58</f>
        <v>0</v>
      </c>
      <c r="J58" s="11"/>
      <c r="K58" s="37">
        <f t="shared" si="2"/>
        <v>0</v>
      </c>
      <c r="M58" s="24">
        <f t="shared" ref="M58:M59" si="25">D58</f>
        <v>0</v>
      </c>
      <c r="N58" s="24">
        <f t="shared" si="23"/>
        <v>0</v>
      </c>
      <c r="O58" s="24">
        <f t="shared" si="23"/>
        <v>0</v>
      </c>
      <c r="P58" s="24">
        <f t="shared" si="23"/>
        <v>0</v>
      </c>
      <c r="IA58" s="12"/>
      <c r="IB58" s="6">
        <f>[1]основа!AM54</f>
        <v>42551</v>
      </c>
    </row>
    <row r="59" spans="1:236" ht="15" hidden="1" customHeight="1" x14ac:dyDescent="0.25">
      <c r="A59" s="103">
        <v>0</v>
      </c>
      <c r="B59" s="104">
        <v>0</v>
      </c>
      <c r="C59" s="105">
        <v>0</v>
      </c>
      <c r="D59" s="106">
        <v>0</v>
      </c>
      <c r="E59" s="106">
        <v>0</v>
      </c>
      <c r="F59" s="106">
        <v>0</v>
      </c>
      <c r="G59" s="106">
        <v>0</v>
      </c>
      <c r="H59" s="107"/>
      <c r="I59" s="25">
        <f t="shared" si="24"/>
        <v>0</v>
      </c>
      <c r="J59" s="11"/>
      <c r="K59" s="37">
        <f t="shared" si="2"/>
        <v>0</v>
      </c>
      <c r="M59" s="24">
        <f t="shared" si="25"/>
        <v>0</v>
      </c>
      <c r="N59" s="24">
        <f t="shared" si="23"/>
        <v>0</v>
      </c>
      <c r="O59" s="24">
        <f t="shared" si="23"/>
        <v>0</v>
      </c>
      <c r="P59" s="24">
        <f t="shared" si="23"/>
        <v>0</v>
      </c>
      <c r="IA59" s="12"/>
      <c r="IB59" s="6">
        <f>[1]основа!AM55</f>
        <v>42551</v>
      </c>
    </row>
    <row r="60" spans="1:236" ht="15" hidden="1" customHeight="1" x14ac:dyDescent="0.2">
      <c r="A60" s="108" t="s">
        <v>21</v>
      </c>
      <c r="B60" s="109"/>
      <c r="C60" s="110"/>
      <c r="D60" s="111">
        <v>0</v>
      </c>
      <c r="E60" s="111">
        <v>0</v>
      </c>
      <c r="F60" s="111">
        <v>0</v>
      </c>
      <c r="G60" s="111">
        <v>0</v>
      </c>
      <c r="H60" s="115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6">SUM(N57:N59)</f>
        <v>0</v>
      </c>
      <c r="O60" s="28">
        <f t="shared" si="26"/>
        <v>0</v>
      </c>
      <c r="P60" s="28">
        <f t="shared" si="26"/>
        <v>0</v>
      </c>
      <c r="IA60" s="12"/>
      <c r="IB60" s="6">
        <f>[1]основа!AM56</f>
        <v>42551</v>
      </c>
    </row>
    <row r="61" spans="1:236" ht="15" hidden="1" customHeight="1" x14ac:dyDescent="0.2">
      <c r="A61" s="108"/>
      <c r="B61" s="109"/>
      <c r="C61" s="110"/>
      <c r="D61" s="116"/>
      <c r="E61" s="116"/>
      <c r="F61" s="116"/>
      <c r="G61" s="116"/>
      <c r="H61" s="117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08" t="s">
        <v>22</v>
      </c>
      <c r="B62" s="109"/>
      <c r="C62" s="110"/>
      <c r="D62" s="111">
        <f>D19+D36</f>
        <v>25.61</v>
      </c>
      <c r="E62" s="111">
        <f t="shared" ref="E62:G62" si="27">E19+E36</f>
        <v>52.379999999999995</v>
      </c>
      <c r="F62" s="111">
        <f t="shared" si="27"/>
        <v>139.93</v>
      </c>
      <c r="G62" s="111">
        <f t="shared" si="27"/>
        <v>1033.93</v>
      </c>
      <c r="H62" s="115">
        <v>45.595356382978721</v>
      </c>
      <c r="I62" s="156">
        <f>I54+I44+I36+I25+I19+I60</f>
        <v>93.5</v>
      </c>
      <c r="J62" s="11"/>
      <c r="K62" s="38">
        <f>х!E55</f>
        <v>1</v>
      </c>
      <c r="M62" s="28">
        <f>M60+M54+M44+M36+M25+M19</f>
        <v>25.61</v>
      </c>
      <c r="N62" s="28">
        <f t="shared" ref="N62:P62" si="28">N60+N54+N44+N36+N25+N19</f>
        <v>52.379999999999995</v>
      </c>
      <c r="O62" s="28">
        <f t="shared" si="28"/>
        <v>139.93</v>
      </c>
      <c r="P62" s="28">
        <f t="shared" si="28"/>
        <v>1033.93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hidden="1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hidden="1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hidden="1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hidden="1" x14ac:dyDescent="0.2">
      <c r="K68" s="38">
        <f>х!E61</f>
        <v>0</v>
      </c>
      <c r="IA68" s="12"/>
      <c r="IB68" s="6">
        <f>[1]основа!AM73</f>
        <v>42551</v>
      </c>
    </row>
    <row r="69" spans="1:236" hidden="1" x14ac:dyDescent="0.2">
      <c r="K69" s="38">
        <f>х!E62</f>
        <v>0</v>
      </c>
      <c r="IA69" s="12"/>
      <c r="IB69" s="6">
        <f>[1]основа!AM74</f>
        <v>42551</v>
      </c>
    </row>
    <row r="70" spans="1:236" ht="18.75" hidden="1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Биточки из филе грудки &quot;Солнышко&quot; с соусом"/>
        <filter val="Запеканка из творога с повидлом"/>
        <filter val="Макаронные изделия отварные"/>
        <filter val="Напиток из плодов шиповника"/>
        <filter val="Хлеб пшеничный"/>
        <filter val="Чай с сахаром и лимон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B2:B5 B7:B70 C2:P70">
    <cfRule type="cellIs" dxfId="18495" priority="646" operator="equal">
      <formula>0</formula>
    </cfRule>
  </conditionalFormatting>
  <conditionalFormatting sqref="D6">
    <cfRule type="cellIs" dxfId="18494" priority="645" operator="equal">
      <formula>0</formula>
    </cfRule>
  </conditionalFormatting>
  <conditionalFormatting sqref="D6">
    <cfRule type="cellIs" dxfId="18493" priority="644" operator="equal">
      <formula>0</formula>
    </cfRule>
  </conditionalFormatting>
  <conditionalFormatting sqref="A2:A4">
    <cfRule type="cellIs" dxfId="18492" priority="643" operator="equal">
      <formula>0</formula>
    </cfRule>
  </conditionalFormatting>
  <conditionalFormatting sqref="A65:A67">
    <cfRule type="cellIs" dxfId="18491" priority="642" operator="equal">
      <formula>0</formula>
    </cfRule>
  </conditionalFormatting>
  <conditionalFormatting sqref="A2:G4">
    <cfRule type="cellIs" dxfId="18490" priority="641" operator="equal">
      <formula>0</formula>
    </cfRule>
  </conditionalFormatting>
  <conditionalFormatting sqref="A2:A4">
    <cfRule type="cellIs" dxfId="18489" priority="640" operator="equal">
      <formula>0</formula>
    </cfRule>
  </conditionalFormatting>
  <conditionalFormatting sqref="A2:G4">
    <cfRule type="cellIs" dxfId="18488" priority="639" operator="equal">
      <formula>0</formula>
    </cfRule>
  </conditionalFormatting>
  <conditionalFormatting sqref="A2:A4">
    <cfRule type="cellIs" dxfId="18487" priority="638" operator="equal">
      <formula>0</formula>
    </cfRule>
  </conditionalFormatting>
  <conditionalFormatting sqref="A3:A4">
    <cfRule type="expression" dxfId="18486" priority="637" stopIfTrue="1">
      <formula>$IT4&lt;$IS$4</formula>
    </cfRule>
  </conditionalFormatting>
  <conditionalFormatting sqref="A3:A4">
    <cfRule type="expression" dxfId="18485" priority="636" stopIfTrue="1">
      <formula>$IT4&lt;$IS$4</formula>
    </cfRule>
  </conditionalFormatting>
  <conditionalFormatting sqref="A3:G3">
    <cfRule type="expression" dxfId="18484" priority="635" stopIfTrue="1">
      <formula>$IT6&lt;$IS$4</formula>
    </cfRule>
  </conditionalFormatting>
  <conditionalFormatting sqref="A12:H70">
    <cfRule type="cellIs" dxfId="18483" priority="634" operator="equal">
      <formula>0</formula>
    </cfRule>
  </conditionalFormatting>
  <conditionalFormatting sqref="A65:A67">
    <cfRule type="cellIs" dxfId="18482" priority="633" operator="equal">
      <formula>0</formula>
    </cfRule>
  </conditionalFormatting>
  <conditionalFormatting sqref="A12:H59">
    <cfRule type="cellIs" dxfId="18481" priority="632" stopIfTrue="1" operator="equal">
      <formula>0</formula>
    </cfRule>
  </conditionalFormatting>
  <conditionalFormatting sqref="A19:C21">
    <cfRule type="cellIs" dxfId="18480" priority="631" stopIfTrue="1" operator="equal">
      <formula>0</formula>
    </cfRule>
  </conditionalFormatting>
  <conditionalFormatting sqref="A19:H21">
    <cfRule type="cellIs" dxfId="18479" priority="630" stopIfTrue="1" operator="equal">
      <formula>0</formula>
    </cfRule>
  </conditionalFormatting>
  <conditionalFormatting sqref="A25:H27">
    <cfRule type="cellIs" dxfId="18478" priority="629" stopIfTrue="1" operator="equal">
      <formula>0</formula>
    </cfRule>
  </conditionalFormatting>
  <conditionalFormatting sqref="A36:H38">
    <cfRule type="cellIs" dxfId="18477" priority="628" stopIfTrue="1" operator="equal">
      <formula>0</formula>
    </cfRule>
  </conditionalFormatting>
  <conditionalFormatting sqref="A44:H46">
    <cfRule type="cellIs" dxfId="18476" priority="627" stopIfTrue="1" operator="equal">
      <formula>0</formula>
    </cfRule>
  </conditionalFormatting>
  <conditionalFormatting sqref="A54:H56">
    <cfRule type="cellIs" dxfId="18475" priority="626" stopIfTrue="1" operator="equal">
      <formula>0</formula>
    </cfRule>
  </conditionalFormatting>
  <conditionalFormatting sqref="A12:H62">
    <cfRule type="expression" dxfId="18474" priority="625" stopIfTrue="1">
      <formula>$IT13&lt;$IS$2</formula>
    </cfRule>
  </conditionalFormatting>
  <conditionalFormatting sqref="A12:H59">
    <cfRule type="cellIs" dxfId="18473" priority="624" stopIfTrue="1" operator="equal">
      <formula>0</formula>
    </cfRule>
  </conditionalFormatting>
  <conditionalFormatting sqref="A19:C21">
    <cfRule type="cellIs" dxfId="18472" priority="623" stopIfTrue="1" operator="equal">
      <formula>0</formula>
    </cfRule>
  </conditionalFormatting>
  <conditionalFormatting sqref="A19:H21">
    <cfRule type="cellIs" dxfId="18471" priority="622" stopIfTrue="1" operator="equal">
      <formula>0</formula>
    </cfRule>
  </conditionalFormatting>
  <conditionalFormatting sqref="A25:H27">
    <cfRule type="cellIs" dxfId="18470" priority="621" stopIfTrue="1" operator="equal">
      <formula>0</formula>
    </cfRule>
  </conditionalFormatting>
  <conditionalFormatting sqref="A36:H38">
    <cfRule type="cellIs" dxfId="18469" priority="620" stopIfTrue="1" operator="equal">
      <formula>0</formula>
    </cfRule>
  </conditionalFormatting>
  <conditionalFormatting sqref="A44:H46">
    <cfRule type="cellIs" dxfId="18468" priority="619" stopIfTrue="1" operator="equal">
      <formula>0</formula>
    </cfRule>
  </conditionalFormatting>
  <conditionalFormatting sqref="A54:H56">
    <cfRule type="cellIs" dxfId="18467" priority="618" stopIfTrue="1" operator="equal">
      <formula>0</formula>
    </cfRule>
  </conditionalFormatting>
  <conditionalFormatting sqref="A12:H62">
    <cfRule type="expression" dxfId="18466" priority="617" stopIfTrue="1">
      <formula>$IT13&lt;$IS$2</formula>
    </cfRule>
  </conditionalFormatting>
  <conditionalFormatting sqref="A12:G29">
    <cfRule type="cellIs" dxfId="18465" priority="616" stopIfTrue="1" operator="equal">
      <formula>0</formula>
    </cfRule>
  </conditionalFormatting>
  <conditionalFormatting sqref="A12:G31">
    <cfRule type="expression" dxfId="18464" priority="615" stopIfTrue="1">
      <formula>$IT13&lt;$IS$2</formula>
    </cfRule>
  </conditionalFormatting>
  <conditionalFormatting sqref="A17:G18">
    <cfRule type="cellIs" dxfId="18463" priority="614" stopIfTrue="1" operator="equal">
      <formula>0</formula>
    </cfRule>
  </conditionalFormatting>
  <conditionalFormatting sqref="A17:G18">
    <cfRule type="cellIs" dxfId="18462" priority="613" stopIfTrue="1" operator="equal">
      <formula>0</formula>
    </cfRule>
  </conditionalFormatting>
  <conditionalFormatting sqref="A19:G19">
    <cfRule type="cellIs" dxfId="18461" priority="612" stopIfTrue="1" operator="equal">
      <formula>0</formula>
    </cfRule>
  </conditionalFormatting>
  <conditionalFormatting sqref="A19:G19">
    <cfRule type="cellIs" dxfId="18460" priority="611" stopIfTrue="1" operator="equal">
      <formula>0</formula>
    </cfRule>
  </conditionalFormatting>
  <conditionalFormatting sqref="A27:G29">
    <cfRule type="cellIs" dxfId="18459" priority="610" stopIfTrue="1" operator="equal">
      <formula>0</formula>
    </cfRule>
  </conditionalFormatting>
  <conditionalFormatting sqref="A12:G59">
    <cfRule type="cellIs" dxfId="18458" priority="609" stopIfTrue="1" operator="equal">
      <formula>0</formula>
    </cfRule>
  </conditionalFormatting>
  <conditionalFormatting sqref="A19:G21">
    <cfRule type="cellIs" dxfId="18457" priority="608" stopIfTrue="1" operator="equal">
      <formula>0</formula>
    </cfRule>
  </conditionalFormatting>
  <conditionalFormatting sqref="A19:G21">
    <cfRule type="cellIs" dxfId="18456" priority="607" stopIfTrue="1" operator="equal">
      <formula>0</formula>
    </cfRule>
  </conditionalFormatting>
  <conditionalFormatting sqref="A25:G27">
    <cfRule type="cellIs" dxfId="18455" priority="606" stopIfTrue="1" operator="equal">
      <formula>0</formula>
    </cfRule>
  </conditionalFormatting>
  <conditionalFormatting sqref="A25:G27">
    <cfRule type="cellIs" dxfId="18454" priority="605" stopIfTrue="1" operator="equal">
      <formula>0</formula>
    </cfRule>
  </conditionalFormatting>
  <conditionalFormatting sqref="A36:G38">
    <cfRule type="cellIs" dxfId="18453" priority="604" stopIfTrue="1" operator="equal">
      <formula>0</formula>
    </cfRule>
  </conditionalFormatting>
  <conditionalFormatting sqref="A44:G46">
    <cfRule type="cellIs" dxfId="18452" priority="603" stopIfTrue="1" operator="equal">
      <formula>0</formula>
    </cfRule>
  </conditionalFormatting>
  <conditionalFormatting sqref="A44:G46">
    <cfRule type="cellIs" dxfId="18451" priority="602" stopIfTrue="1" operator="equal">
      <formula>0</formula>
    </cfRule>
  </conditionalFormatting>
  <conditionalFormatting sqref="A54:G56">
    <cfRule type="cellIs" dxfId="18450" priority="601" stopIfTrue="1" operator="equal">
      <formula>0</formula>
    </cfRule>
  </conditionalFormatting>
  <conditionalFormatting sqref="A12:G62">
    <cfRule type="expression" dxfId="18449" priority="600" stopIfTrue="1">
      <formula>$IT13&lt;$IS$2</formula>
    </cfRule>
  </conditionalFormatting>
  <conditionalFormatting sqref="A28:G28">
    <cfRule type="cellIs" dxfId="18448" priority="599" stopIfTrue="1" operator="equal">
      <formula>0</formula>
    </cfRule>
  </conditionalFormatting>
  <conditionalFormatting sqref="A28:G28">
    <cfRule type="expression" dxfId="18447" priority="598" stopIfTrue="1">
      <formula>$IT29&lt;$IS$2</formula>
    </cfRule>
  </conditionalFormatting>
  <conditionalFormatting sqref="A36:G36">
    <cfRule type="cellIs" dxfId="18446" priority="597" stopIfTrue="1" operator="equal">
      <formula>0</formula>
    </cfRule>
  </conditionalFormatting>
  <conditionalFormatting sqref="A36:G36">
    <cfRule type="cellIs" dxfId="18445" priority="596" stopIfTrue="1" operator="equal">
      <formula>0</formula>
    </cfRule>
  </conditionalFormatting>
  <conditionalFormatting sqref="A36:G36">
    <cfRule type="expression" dxfId="18444" priority="595" stopIfTrue="1">
      <formula>$IT37&lt;$IS$2</formula>
    </cfRule>
  </conditionalFormatting>
  <conditionalFormatting sqref="A62:G62">
    <cfRule type="expression" dxfId="18443" priority="594" stopIfTrue="1">
      <formula>$IT63&lt;$IS$2</formula>
    </cfRule>
  </conditionalFormatting>
  <conditionalFormatting sqref="H12:H36">
    <cfRule type="cellIs" dxfId="18442" priority="593" stopIfTrue="1" operator="equal">
      <formula>0</formula>
    </cfRule>
  </conditionalFormatting>
  <conditionalFormatting sqref="H19:H21">
    <cfRule type="cellIs" dxfId="18441" priority="592" stopIfTrue="1" operator="equal">
      <formula>0</formula>
    </cfRule>
  </conditionalFormatting>
  <conditionalFormatting sqref="H19:H21">
    <cfRule type="cellIs" dxfId="18440" priority="591" stopIfTrue="1" operator="equal">
      <formula>0</formula>
    </cfRule>
  </conditionalFormatting>
  <conditionalFormatting sqref="H25:H27">
    <cfRule type="cellIs" dxfId="18439" priority="590" stopIfTrue="1" operator="equal">
      <formula>0</formula>
    </cfRule>
  </conditionalFormatting>
  <conditionalFormatting sqref="H25:H27">
    <cfRule type="cellIs" dxfId="18438" priority="589" stopIfTrue="1" operator="equal">
      <formula>0</formula>
    </cfRule>
  </conditionalFormatting>
  <conditionalFormatting sqref="H36">
    <cfRule type="cellIs" dxfId="18437" priority="588" stopIfTrue="1" operator="equal">
      <formula>0</formula>
    </cfRule>
  </conditionalFormatting>
  <conditionalFormatting sqref="H12:H36">
    <cfRule type="expression" dxfId="18436" priority="587" stopIfTrue="1">
      <formula>$IT13&lt;$IS$2</formula>
    </cfRule>
  </conditionalFormatting>
  <conditionalFormatting sqref="A39:H40">
    <cfRule type="cellIs" dxfId="18435" priority="586" stopIfTrue="1" operator="equal">
      <formula>0</formula>
    </cfRule>
  </conditionalFormatting>
  <conditionalFormatting sqref="A39:H40">
    <cfRule type="expression" dxfId="18434" priority="585" stopIfTrue="1">
      <formula>$IT40&lt;$IS$2</formula>
    </cfRule>
  </conditionalFormatting>
  <conditionalFormatting sqref="H12:H59">
    <cfRule type="cellIs" dxfId="18433" priority="584" stopIfTrue="1" operator="equal">
      <formula>0</formula>
    </cfRule>
  </conditionalFormatting>
  <conditionalFormatting sqref="H19:H21">
    <cfRule type="cellIs" dxfId="18432" priority="583" stopIfTrue="1" operator="equal">
      <formula>0</formula>
    </cfRule>
  </conditionalFormatting>
  <conditionalFormatting sqref="H19:H21">
    <cfRule type="cellIs" dxfId="18431" priority="582" stopIfTrue="1" operator="equal">
      <formula>0</formula>
    </cfRule>
  </conditionalFormatting>
  <conditionalFormatting sqref="H25:H27">
    <cfRule type="cellIs" dxfId="18430" priority="581" stopIfTrue="1" operator="equal">
      <formula>0</formula>
    </cfRule>
  </conditionalFormatting>
  <conditionalFormatting sqref="H25:H27">
    <cfRule type="cellIs" dxfId="18429" priority="580" stopIfTrue="1" operator="equal">
      <formula>0</formula>
    </cfRule>
  </conditionalFormatting>
  <conditionalFormatting sqref="H36:H38">
    <cfRule type="cellIs" dxfId="18428" priority="579" stopIfTrue="1" operator="equal">
      <formula>0</formula>
    </cfRule>
  </conditionalFormatting>
  <conditionalFormatting sqref="H44:H46">
    <cfRule type="cellIs" dxfId="18427" priority="578" stopIfTrue="1" operator="equal">
      <formula>0</formula>
    </cfRule>
  </conditionalFormatting>
  <conditionalFormatting sqref="H44:H46">
    <cfRule type="cellIs" dxfId="18426" priority="577" stopIfTrue="1" operator="equal">
      <formula>0</formula>
    </cfRule>
  </conditionalFormatting>
  <conditionalFormatting sqref="H54:H56">
    <cfRule type="cellIs" dxfId="18425" priority="576" stopIfTrue="1" operator="equal">
      <formula>0</formula>
    </cfRule>
  </conditionalFormatting>
  <conditionalFormatting sqref="H12:H62">
    <cfRule type="expression" dxfId="18424" priority="575" stopIfTrue="1">
      <formula>$IT13&lt;$IS$2</formula>
    </cfRule>
  </conditionalFormatting>
  <conditionalFormatting sqref="A44:G44">
    <cfRule type="cellIs" dxfId="18423" priority="574" stopIfTrue="1" operator="equal">
      <formula>0</formula>
    </cfRule>
  </conditionalFormatting>
  <conditionalFormatting sqref="A44:G44">
    <cfRule type="cellIs" dxfId="18422" priority="573" stopIfTrue="1" operator="equal">
      <formula>0</formula>
    </cfRule>
  </conditionalFormatting>
  <conditionalFormatting sqref="A44:G44">
    <cfRule type="cellIs" dxfId="18421" priority="572" stopIfTrue="1" operator="equal">
      <formula>0</formula>
    </cfRule>
  </conditionalFormatting>
  <conditionalFormatting sqref="A44:G44">
    <cfRule type="expression" dxfId="18420" priority="571" stopIfTrue="1">
      <formula>$IT45&lt;$IS$2</formula>
    </cfRule>
  </conditionalFormatting>
  <conditionalFormatting sqref="A62:G62">
    <cfRule type="expression" dxfId="18419" priority="570" stopIfTrue="1">
      <formula>$IT63&lt;$IS$2</formula>
    </cfRule>
  </conditionalFormatting>
  <conditionalFormatting sqref="A12:G40">
    <cfRule type="cellIs" dxfId="18418" priority="569" stopIfTrue="1" operator="equal">
      <formula>0</formula>
    </cfRule>
  </conditionalFormatting>
  <conditionalFormatting sqref="A19:G21">
    <cfRule type="cellIs" dxfId="18417" priority="568" stopIfTrue="1" operator="equal">
      <formula>0</formula>
    </cfRule>
  </conditionalFormatting>
  <conditionalFormatting sqref="A19:G21">
    <cfRule type="cellIs" dxfId="18416" priority="567" stopIfTrue="1" operator="equal">
      <formula>0</formula>
    </cfRule>
  </conditionalFormatting>
  <conditionalFormatting sqref="A25:G27">
    <cfRule type="cellIs" dxfId="18415" priority="566" stopIfTrue="1" operator="equal">
      <formula>0</formula>
    </cfRule>
  </conditionalFormatting>
  <conditionalFormatting sqref="A25:G27">
    <cfRule type="cellIs" dxfId="18414" priority="565" stopIfTrue="1" operator="equal">
      <formula>0</formula>
    </cfRule>
  </conditionalFormatting>
  <conditionalFormatting sqref="A36:G38">
    <cfRule type="cellIs" dxfId="18413" priority="564" stopIfTrue="1" operator="equal">
      <formula>0</formula>
    </cfRule>
  </conditionalFormatting>
  <conditionalFormatting sqref="A12:G40">
    <cfRule type="expression" dxfId="18412" priority="563" stopIfTrue="1">
      <formula>$IT13&lt;$IS$2</formula>
    </cfRule>
  </conditionalFormatting>
  <conditionalFormatting sqref="A62:G62">
    <cfRule type="expression" dxfId="18411" priority="562" stopIfTrue="1">
      <formula>$IT63&lt;$IS$2</formula>
    </cfRule>
  </conditionalFormatting>
  <conditionalFormatting sqref="A12:H62">
    <cfRule type="cellIs" dxfId="18410" priority="561" operator="equal">
      <formula>0</formula>
    </cfRule>
  </conditionalFormatting>
  <conditionalFormatting sqref="A3:G3">
    <cfRule type="cellIs" dxfId="18409" priority="560" operator="equal">
      <formula>0</formula>
    </cfRule>
  </conditionalFormatting>
  <conditionalFormatting sqref="A3">
    <cfRule type="cellIs" dxfId="18408" priority="559" operator="equal">
      <formula>0</formula>
    </cfRule>
  </conditionalFormatting>
  <conditionalFormatting sqref="A3:G3">
    <cfRule type="cellIs" dxfId="18407" priority="558" operator="equal">
      <formula>0</formula>
    </cfRule>
  </conditionalFormatting>
  <conditionalFormatting sqref="A3">
    <cfRule type="cellIs" dxfId="18406" priority="557" operator="equal">
      <formula>0</formula>
    </cfRule>
  </conditionalFormatting>
  <conditionalFormatting sqref="A3:G3">
    <cfRule type="cellIs" dxfId="18405" priority="556" operator="equal">
      <formula>0</formula>
    </cfRule>
  </conditionalFormatting>
  <conditionalFormatting sqref="A3">
    <cfRule type="cellIs" dxfId="18404" priority="555" operator="equal">
      <formula>0</formula>
    </cfRule>
  </conditionalFormatting>
  <conditionalFormatting sqref="A3">
    <cfRule type="expression" dxfId="18403" priority="554" stopIfTrue="1">
      <formula>$IT4&lt;$IS$4</formula>
    </cfRule>
  </conditionalFormatting>
  <conditionalFormatting sqref="A3">
    <cfRule type="expression" dxfId="18402" priority="553" stopIfTrue="1">
      <formula>$IT4&lt;$IS$4</formula>
    </cfRule>
  </conditionalFormatting>
  <conditionalFormatting sqref="A3:G3">
    <cfRule type="expression" dxfId="18401" priority="552" stopIfTrue="1">
      <formula>$IT6&lt;$IS$4</formula>
    </cfRule>
  </conditionalFormatting>
  <conditionalFormatting sqref="A4:G4">
    <cfRule type="cellIs" dxfId="18400" priority="551" operator="equal">
      <formula>0</formula>
    </cfRule>
  </conditionalFormatting>
  <conditionalFormatting sqref="A4">
    <cfRule type="cellIs" dxfId="18399" priority="550" operator="equal">
      <formula>0</formula>
    </cfRule>
  </conditionalFormatting>
  <conditionalFormatting sqref="A4:G4">
    <cfRule type="cellIs" dxfId="18398" priority="549" operator="equal">
      <formula>0</formula>
    </cfRule>
  </conditionalFormatting>
  <conditionalFormatting sqref="A4">
    <cfRule type="cellIs" dxfId="18397" priority="548" operator="equal">
      <formula>0</formula>
    </cfRule>
  </conditionalFormatting>
  <conditionalFormatting sqref="A4">
    <cfRule type="expression" dxfId="18396" priority="547" stopIfTrue="1">
      <formula>$IT5&lt;$IS$4</formula>
    </cfRule>
  </conditionalFormatting>
  <conditionalFormatting sqref="A4">
    <cfRule type="expression" dxfId="18395" priority="546" stopIfTrue="1">
      <formula>$IT5&lt;$IS$4</formula>
    </cfRule>
  </conditionalFormatting>
  <conditionalFormatting sqref="K8:K70">
    <cfRule type="cellIs" dxfId="18394" priority="545" operator="equal">
      <formula>0</formula>
    </cfRule>
  </conditionalFormatting>
  <conditionalFormatting sqref="A12:G59">
    <cfRule type="cellIs" dxfId="18393" priority="544" stopIfTrue="1" operator="equal">
      <formula>0</formula>
    </cfRule>
  </conditionalFormatting>
  <conditionalFormatting sqref="A19:G21">
    <cfRule type="cellIs" dxfId="18392" priority="543" stopIfTrue="1" operator="equal">
      <formula>0</formula>
    </cfRule>
  </conditionalFormatting>
  <conditionalFormatting sqref="A19:G21">
    <cfRule type="cellIs" dxfId="18391" priority="542" stopIfTrue="1" operator="equal">
      <formula>0</formula>
    </cfRule>
  </conditionalFormatting>
  <conditionalFormatting sqref="A19:G21">
    <cfRule type="cellIs" dxfId="18390" priority="541" stopIfTrue="1" operator="equal">
      <formula>0</formula>
    </cfRule>
  </conditionalFormatting>
  <conditionalFormatting sqref="A25:G27">
    <cfRule type="cellIs" dxfId="18389" priority="540" stopIfTrue="1" operator="equal">
      <formula>0</formula>
    </cfRule>
  </conditionalFormatting>
  <conditionalFormatting sqref="A25:G27">
    <cfRule type="cellIs" dxfId="18388" priority="539" stopIfTrue="1" operator="equal">
      <formula>0</formula>
    </cfRule>
  </conditionalFormatting>
  <conditionalFormatting sqref="A36:G38">
    <cfRule type="cellIs" dxfId="18387" priority="538" stopIfTrue="1" operator="equal">
      <formula>0</formula>
    </cfRule>
  </conditionalFormatting>
  <conditionalFormatting sqref="A44:G46">
    <cfRule type="cellIs" dxfId="18386" priority="537" stopIfTrue="1" operator="equal">
      <formula>0</formula>
    </cfRule>
  </conditionalFormatting>
  <conditionalFormatting sqref="A44:G46">
    <cfRule type="cellIs" dxfId="18385" priority="536" stopIfTrue="1" operator="equal">
      <formula>0</formula>
    </cfRule>
  </conditionalFormatting>
  <conditionalFormatting sqref="A54:G56">
    <cfRule type="cellIs" dxfId="18384" priority="535" stopIfTrue="1" operator="equal">
      <formula>0</formula>
    </cfRule>
  </conditionalFormatting>
  <conditionalFormatting sqref="A12:G62">
    <cfRule type="expression" dxfId="18383" priority="534" stopIfTrue="1">
      <formula>$IT13&lt;$IS$2</formula>
    </cfRule>
  </conditionalFormatting>
  <conditionalFormatting sqref="A12:G59">
    <cfRule type="cellIs" dxfId="18382" priority="533" stopIfTrue="1" operator="equal">
      <formula>0</formula>
    </cfRule>
  </conditionalFormatting>
  <conditionalFormatting sqref="A19:G21">
    <cfRule type="cellIs" dxfId="18381" priority="532" stopIfTrue="1" operator="equal">
      <formula>0</formula>
    </cfRule>
  </conditionalFormatting>
  <conditionalFormatting sqref="A19:G21">
    <cfRule type="cellIs" dxfId="18380" priority="531" stopIfTrue="1" operator="equal">
      <formula>0</formula>
    </cfRule>
  </conditionalFormatting>
  <conditionalFormatting sqref="A19:G21">
    <cfRule type="cellIs" dxfId="18379" priority="530" stopIfTrue="1" operator="equal">
      <formula>0</formula>
    </cfRule>
  </conditionalFormatting>
  <conditionalFormatting sqref="A25:G27">
    <cfRule type="cellIs" dxfId="18378" priority="529" stopIfTrue="1" operator="equal">
      <formula>0</formula>
    </cfRule>
  </conditionalFormatting>
  <conditionalFormatting sqref="A25:G27">
    <cfRule type="cellIs" dxfId="18377" priority="528" stopIfTrue="1" operator="equal">
      <formula>0</formula>
    </cfRule>
  </conditionalFormatting>
  <conditionalFormatting sqref="A36:G38">
    <cfRule type="cellIs" dxfId="18376" priority="527" stopIfTrue="1" operator="equal">
      <formula>0</formula>
    </cfRule>
  </conditionalFormatting>
  <conditionalFormatting sqref="A44:G46">
    <cfRule type="cellIs" dxfId="18375" priority="526" stopIfTrue="1" operator="equal">
      <formula>0</formula>
    </cfRule>
  </conditionalFormatting>
  <conditionalFormatting sqref="A44:G46">
    <cfRule type="cellIs" dxfId="18374" priority="525" stopIfTrue="1" operator="equal">
      <formula>0</formula>
    </cfRule>
  </conditionalFormatting>
  <conditionalFormatting sqref="A54:G56">
    <cfRule type="cellIs" dxfId="18373" priority="524" stopIfTrue="1" operator="equal">
      <formula>0</formula>
    </cfRule>
  </conditionalFormatting>
  <conditionalFormatting sqref="A12:G62">
    <cfRule type="expression" dxfId="18372" priority="523" stopIfTrue="1">
      <formula>$IT13&lt;$IS$2</formula>
    </cfRule>
  </conditionalFormatting>
  <conditionalFormatting sqref="A12:G59">
    <cfRule type="cellIs" dxfId="18371" priority="522" stopIfTrue="1" operator="equal">
      <formula>0</formula>
    </cfRule>
  </conditionalFormatting>
  <conditionalFormatting sqref="A19:G21">
    <cfRule type="cellIs" dxfId="18370" priority="521" stopIfTrue="1" operator="equal">
      <formula>0</formula>
    </cfRule>
  </conditionalFormatting>
  <conditionalFormatting sqref="A19:G21">
    <cfRule type="cellIs" dxfId="18369" priority="520" stopIfTrue="1" operator="equal">
      <formula>0</formula>
    </cfRule>
  </conditionalFormatting>
  <conditionalFormatting sqref="A19:G21">
    <cfRule type="cellIs" dxfId="18368" priority="519" stopIfTrue="1" operator="equal">
      <formula>0</formula>
    </cfRule>
  </conditionalFormatting>
  <conditionalFormatting sqref="A25:G27">
    <cfRule type="cellIs" dxfId="18367" priority="518" stopIfTrue="1" operator="equal">
      <formula>0</formula>
    </cfRule>
  </conditionalFormatting>
  <conditionalFormatting sqref="A25:G27">
    <cfRule type="cellIs" dxfId="18366" priority="517" stopIfTrue="1" operator="equal">
      <formula>0</formula>
    </cfRule>
  </conditionalFormatting>
  <conditionalFormatting sqref="A36:G38">
    <cfRule type="cellIs" dxfId="18365" priority="516" stopIfTrue="1" operator="equal">
      <formula>0</formula>
    </cfRule>
  </conditionalFormatting>
  <conditionalFormatting sqref="A44:G46">
    <cfRule type="cellIs" dxfId="18364" priority="515" stopIfTrue="1" operator="equal">
      <formula>0</formula>
    </cfRule>
  </conditionalFormatting>
  <conditionalFormatting sqref="A44:G46">
    <cfRule type="cellIs" dxfId="18363" priority="514" stopIfTrue="1" operator="equal">
      <formula>0</formula>
    </cfRule>
  </conditionalFormatting>
  <conditionalFormatting sqref="A54:G56">
    <cfRule type="cellIs" dxfId="18362" priority="513" stopIfTrue="1" operator="equal">
      <formula>0</formula>
    </cfRule>
  </conditionalFormatting>
  <conditionalFormatting sqref="A12:G62">
    <cfRule type="expression" dxfId="18361" priority="512" stopIfTrue="1">
      <formula>$IT13&lt;$IS$2</formula>
    </cfRule>
  </conditionalFormatting>
  <conditionalFormatting sqref="D16">
    <cfRule type="cellIs" dxfId="18360" priority="511" operator="equal">
      <formula>0</formula>
    </cfRule>
  </conditionalFormatting>
  <conditionalFormatting sqref="D16">
    <cfRule type="cellIs" dxfId="18359" priority="510" stopIfTrue="1" operator="equal">
      <formula>0</formula>
    </cfRule>
  </conditionalFormatting>
  <conditionalFormatting sqref="D16">
    <cfRule type="expression" dxfId="18358" priority="509" stopIfTrue="1">
      <formula>$IT17&lt;$IS$2</formula>
    </cfRule>
  </conditionalFormatting>
  <conditionalFormatting sqref="D16">
    <cfRule type="cellIs" dxfId="18357" priority="508" stopIfTrue="1" operator="equal">
      <formula>0</formula>
    </cfRule>
  </conditionalFormatting>
  <conditionalFormatting sqref="D16">
    <cfRule type="expression" dxfId="18356" priority="507" stopIfTrue="1">
      <formula>$IT17&lt;$IS$2</formula>
    </cfRule>
  </conditionalFormatting>
  <conditionalFormatting sqref="D16">
    <cfRule type="cellIs" dxfId="18355" priority="506" stopIfTrue="1" operator="equal">
      <formula>0</formula>
    </cfRule>
  </conditionalFormatting>
  <conditionalFormatting sqref="D16">
    <cfRule type="expression" dxfId="18354" priority="505" stopIfTrue="1">
      <formula>$IT17&lt;$IS$2</formula>
    </cfRule>
  </conditionalFormatting>
  <conditionalFormatting sqref="D16">
    <cfRule type="cellIs" dxfId="18353" priority="504" stopIfTrue="1" operator="equal">
      <formula>0</formula>
    </cfRule>
  </conditionalFormatting>
  <conditionalFormatting sqref="D16">
    <cfRule type="expression" dxfId="18352" priority="503" stopIfTrue="1">
      <formula>$IT17&lt;$IS$2</formula>
    </cfRule>
  </conditionalFormatting>
  <conditionalFormatting sqref="D16">
    <cfRule type="cellIs" dxfId="18351" priority="502" stopIfTrue="1" operator="equal">
      <formula>0</formula>
    </cfRule>
  </conditionalFormatting>
  <conditionalFormatting sqref="D16">
    <cfRule type="expression" dxfId="18350" priority="501" stopIfTrue="1">
      <formula>$IT17&lt;$IS$2</formula>
    </cfRule>
  </conditionalFormatting>
  <conditionalFormatting sqref="D16">
    <cfRule type="cellIs" dxfId="18349" priority="500" operator="equal">
      <formula>0</formula>
    </cfRule>
  </conditionalFormatting>
  <conditionalFormatting sqref="D16">
    <cfRule type="cellIs" dxfId="18348" priority="499" stopIfTrue="1" operator="equal">
      <formula>0</formula>
    </cfRule>
  </conditionalFormatting>
  <conditionalFormatting sqref="D16">
    <cfRule type="expression" dxfId="18347" priority="498" stopIfTrue="1">
      <formula>$IT17&lt;$IS$2</formula>
    </cfRule>
  </conditionalFormatting>
  <conditionalFormatting sqref="D16">
    <cfRule type="cellIs" dxfId="18346" priority="497" stopIfTrue="1" operator="equal">
      <formula>0</formula>
    </cfRule>
  </conditionalFormatting>
  <conditionalFormatting sqref="D16">
    <cfRule type="expression" dxfId="18345" priority="496" stopIfTrue="1">
      <formula>$IT17&lt;$IS$2</formula>
    </cfRule>
  </conditionalFormatting>
  <conditionalFormatting sqref="D16">
    <cfRule type="cellIs" dxfId="18344" priority="495" stopIfTrue="1" operator="equal">
      <formula>0</formula>
    </cfRule>
  </conditionalFormatting>
  <conditionalFormatting sqref="D16">
    <cfRule type="expression" dxfId="18343" priority="494" stopIfTrue="1">
      <formula>$IT17&lt;$IS$2</formula>
    </cfRule>
  </conditionalFormatting>
  <conditionalFormatting sqref="D16">
    <cfRule type="cellIs" dxfId="18342" priority="493" stopIfTrue="1" operator="equal">
      <formula>0</formula>
    </cfRule>
  </conditionalFormatting>
  <conditionalFormatting sqref="D16">
    <cfRule type="expression" dxfId="18341" priority="492" stopIfTrue="1">
      <formula>$IT17&lt;$IS$2</formula>
    </cfRule>
  </conditionalFormatting>
  <conditionalFormatting sqref="D16">
    <cfRule type="cellIs" dxfId="18340" priority="491" stopIfTrue="1" operator="equal">
      <formula>0</formula>
    </cfRule>
  </conditionalFormatting>
  <conditionalFormatting sqref="D16">
    <cfRule type="expression" dxfId="18339" priority="490" stopIfTrue="1">
      <formula>$IT17&lt;$IS$2</formula>
    </cfRule>
  </conditionalFormatting>
  <conditionalFormatting sqref="D16">
    <cfRule type="cellIs" dxfId="18338" priority="489" stopIfTrue="1" operator="equal">
      <formula>0</formula>
    </cfRule>
  </conditionalFormatting>
  <conditionalFormatting sqref="D16">
    <cfRule type="expression" dxfId="18337" priority="488" stopIfTrue="1">
      <formula>$IT17&lt;$IS$2</formula>
    </cfRule>
  </conditionalFormatting>
  <conditionalFormatting sqref="D16">
    <cfRule type="cellIs" dxfId="18336" priority="487" stopIfTrue="1" operator="equal">
      <formula>0</formula>
    </cfRule>
  </conditionalFormatting>
  <conditionalFormatting sqref="D16">
    <cfRule type="expression" dxfId="18335" priority="486" stopIfTrue="1">
      <formula>$IT17&lt;$IS$2</formula>
    </cfRule>
  </conditionalFormatting>
  <conditionalFormatting sqref="D33">
    <cfRule type="cellIs" dxfId="18334" priority="485" operator="equal">
      <formula>0</formula>
    </cfRule>
  </conditionalFormatting>
  <conditionalFormatting sqref="D33">
    <cfRule type="cellIs" dxfId="18333" priority="484" operator="equal">
      <formula>0</formula>
    </cfRule>
  </conditionalFormatting>
  <conditionalFormatting sqref="D33">
    <cfRule type="cellIs" dxfId="18332" priority="483" stopIfTrue="1" operator="equal">
      <formula>0</formula>
    </cfRule>
  </conditionalFormatting>
  <conditionalFormatting sqref="D33">
    <cfRule type="expression" dxfId="18331" priority="482" stopIfTrue="1">
      <formula>$IT34&lt;$IS$2</formula>
    </cfRule>
  </conditionalFormatting>
  <conditionalFormatting sqref="D33">
    <cfRule type="cellIs" dxfId="18330" priority="481" stopIfTrue="1" operator="equal">
      <formula>0</formula>
    </cfRule>
  </conditionalFormatting>
  <conditionalFormatting sqref="D33">
    <cfRule type="expression" dxfId="18329" priority="480" stopIfTrue="1">
      <formula>$IT34&lt;$IS$2</formula>
    </cfRule>
  </conditionalFormatting>
  <conditionalFormatting sqref="D33">
    <cfRule type="cellIs" dxfId="18328" priority="479" stopIfTrue="1" operator="equal">
      <formula>0</formula>
    </cfRule>
  </conditionalFormatting>
  <conditionalFormatting sqref="D33">
    <cfRule type="expression" dxfId="18327" priority="478" stopIfTrue="1">
      <formula>$IT34&lt;$IS$2</formula>
    </cfRule>
  </conditionalFormatting>
  <conditionalFormatting sqref="D33">
    <cfRule type="cellIs" dxfId="18326" priority="477" stopIfTrue="1" operator="equal">
      <formula>0</formula>
    </cfRule>
  </conditionalFormatting>
  <conditionalFormatting sqref="D33">
    <cfRule type="expression" dxfId="18325" priority="476" stopIfTrue="1">
      <formula>$IT34&lt;$IS$2</formula>
    </cfRule>
  </conditionalFormatting>
  <conditionalFormatting sqref="D33">
    <cfRule type="cellIs" dxfId="18324" priority="475" operator="equal">
      <formula>0</formula>
    </cfRule>
  </conditionalFormatting>
  <conditionalFormatting sqref="D33">
    <cfRule type="cellIs" dxfId="18323" priority="474" stopIfTrue="1" operator="equal">
      <formula>0</formula>
    </cfRule>
  </conditionalFormatting>
  <conditionalFormatting sqref="D33">
    <cfRule type="expression" dxfId="18322" priority="473" stopIfTrue="1">
      <formula>$IT34&lt;$IS$2</formula>
    </cfRule>
  </conditionalFormatting>
  <conditionalFormatting sqref="D33">
    <cfRule type="cellIs" dxfId="18321" priority="472" stopIfTrue="1" operator="equal">
      <formula>0</formula>
    </cfRule>
  </conditionalFormatting>
  <conditionalFormatting sqref="D33">
    <cfRule type="expression" dxfId="18320" priority="471" stopIfTrue="1">
      <formula>$IT34&lt;$IS$2</formula>
    </cfRule>
  </conditionalFormatting>
  <conditionalFormatting sqref="D33">
    <cfRule type="cellIs" dxfId="18319" priority="470" stopIfTrue="1" operator="equal">
      <formula>0</formula>
    </cfRule>
  </conditionalFormatting>
  <conditionalFormatting sqref="D33">
    <cfRule type="expression" dxfId="18318" priority="469" stopIfTrue="1">
      <formula>$IT34&lt;$IS$2</formula>
    </cfRule>
  </conditionalFormatting>
  <conditionalFormatting sqref="A17">
    <cfRule type="cellIs" dxfId="18317" priority="468" operator="equal">
      <formula>0</formula>
    </cfRule>
  </conditionalFormatting>
  <conditionalFormatting sqref="A17">
    <cfRule type="cellIs" dxfId="18316" priority="467" stopIfTrue="1" operator="equal">
      <formula>0</formula>
    </cfRule>
  </conditionalFormatting>
  <conditionalFormatting sqref="A17">
    <cfRule type="expression" dxfId="18315" priority="466" stopIfTrue="1">
      <formula>$IT18&lt;$IS$2</formula>
    </cfRule>
  </conditionalFormatting>
  <conditionalFormatting sqref="A17">
    <cfRule type="cellIs" dxfId="18314" priority="465" stopIfTrue="1" operator="equal">
      <formula>0</formula>
    </cfRule>
  </conditionalFormatting>
  <conditionalFormatting sqref="A17">
    <cfRule type="expression" dxfId="18313" priority="464" stopIfTrue="1">
      <formula>$IT18&lt;$IS$2</formula>
    </cfRule>
  </conditionalFormatting>
  <conditionalFormatting sqref="A17">
    <cfRule type="cellIs" dxfId="18312" priority="463" stopIfTrue="1" operator="equal">
      <formula>0</formula>
    </cfRule>
  </conditionalFormatting>
  <conditionalFormatting sqref="A17">
    <cfRule type="expression" dxfId="18311" priority="462" stopIfTrue="1">
      <formula>$IT18&lt;$IS$2</formula>
    </cfRule>
  </conditionalFormatting>
  <conditionalFormatting sqref="A17">
    <cfRule type="cellIs" dxfId="18310" priority="461" stopIfTrue="1" operator="equal">
      <formula>0</formula>
    </cfRule>
  </conditionalFormatting>
  <conditionalFormatting sqref="A17">
    <cfRule type="cellIs" dxfId="18309" priority="460" stopIfTrue="1" operator="equal">
      <formula>0</formula>
    </cfRule>
  </conditionalFormatting>
  <conditionalFormatting sqref="A17">
    <cfRule type="cellIs" dxfId="18308" priority="459" stopIfTrue="1" operator="equal">
      <formula>0</formula>
    </cfRule>
  </conditionalFormatting>
  <conditionalFormatting sqref="A17">
    <cfRule type="expression" dxfId="18307" priority="458" stopIfTrue="1">
      <formula>$IT18&lt;$IS$2</formula>
    </cfRule>
  </conditionalFormatting>
  <conditionalFormatting sqref="A17">
    <cfRule type="cellIs" dxfId="18306" priority="457" stopIfTrue="1" operator="equal">
      <formula>0</formula>
    </cfRule>
  </conditionalFormatting>
  <conditionalFormatting sqref="A17">
    <cfRule type="expression" dxfId="18305" priority="456" stopIfTrue="1">
      <formula>$IT18&lt;$IS$2</formula>
    </cfRule>
  </conditionalFormatting>
  <conditionalFormatting sqref="A17">
    <cfRule type="cellIs" dxfId="18304" priority="455" operator="equal">
      <formula>0</formula>
    </cfRule>
  </conditionalFormatting>
  <conditionalFormatting sqref="A17">
    <cfRule type="cellIs" dxfId="18303" priority="454" stopIfTrue="1" operator="equal">
      <formula>0</formula>
    </cfRule>
  </conditionalFormatting>
  <conditionalFormatting sqref="A17">
    <cfRule type="expression" dxfId="18302" priority="453" stopIfTrue="1">
      <formula>$IT18&lt;$IS$2</formula>
    </cfRule>
  </conditionalFormatting>
  <conditionalFormatting sqref="A17">
    <cfRule type="cellIs" dxfId="18301" priority="452" stopIfTrue="1" operator="equal">
      <formula>0</formula>
    </cfRule>
  </conditionalFormatting>
  <conditionalFormatting sqref="A17">
    <cfRule type="expression" dxfId="18300" priority="451" stopIfTrue="1">
      <formula>$IT18&lt;$IS$2</formula>
    </cfRule>
  </conditionalFormatting>
  <conditionalFormatting sqref="A17">
    <cfRule type="cellIs" dxfId="18299" priority="450" stopIfTrue="1" operator="equal">
      <formula>0</formula>
    </cfRule>
  </conditionalFormatting>
  <conditionalFormatting sqref="A17">
    <cfRule type="expression" dxfId="18298" priority="449" stopIfTrue="1">
      <formula>$IT18&lt;$IS$2</formula>
    </cfRule>
  </conditionalFormatting>
  <conditionalFormatting sqref="A17">
    <cfRule type="cellIs" dxfId="18297" priority="448" stopIfTrue="1" operator="equal">
      <formula>0</formula>
    </cfRule>
  </conditionalFormatting>
  <conditionalFormatting sqref="A17">
    <cfRule type="expression" dxfId="18296" priority="447" stopIfTrue="1">
      <formula>$IT18&lt;$IS$2</formula>
    </cfRule>
  </conditionalFormatting>
  <conditionalFormatting sqref="A17">
    <cfRule type="cellIs" dxfId="18295" priority="446" stopIfTrue="1" operator="equal">
      <formula>0</formula>
    </cfRule>
  </conditionalFormatting>
  <conditionalFormatting sqref="A17">
    <cfRule type="expression" dxfId="18294" priority="445" stopIfTrue="1">
      <formula>$IT18&lt;$IS$2</formula>
    </cfRule>
  </conditionalFormatting>
  <conditionalFormatting sqref="A17">
    <cfRule type="cellIs" dxfId="18293" priority="444" stopIfTrue="1" operator="equal">
      <formula>0</formula>
    </cfRule>
  </conditionalFormatting>
  <conditionalFormatting sqref="A17">
    <cfRule type="expression" dxfId="18292" priority="443" stopIfTrue="1">
      <formula>$IT18&lt;$IS$2</formula>
    </cfRule>
  </conditionalFormatting>
  <conditionalFormatting sqref="A17">
    <cfRule type="cellIs" dxfId="18291" priority="442" stopIfTrue="1" operator="equal">
      <formula>0</formula>
    </cfRule>
  </conditionalFormatting>
  <conditionalFormatting sqref="A17">
    <cfRule type="expression" dxfId="18290" priority="441" stopIfTrue="1">
      <formula>$IT18&lt;$IS$2</formula>
    </cfRule>
  </conditionalFormatting>
  <conditionalFormatting sqref="A12:H59">
    <cfRule type="cellIs" dxfId="18289" priority="440" stopIfTrue="1" operator="equal">
      <formula>0</formula>
    </cfRule>
  </conditionalFormatting>
  <conditionalFormatting sqref="A19:H21">
    <cfRule type="cellIs" dxfId="18288" priority="439" stopIfTrue="1" operator="equal">
      <formula>0</formula>
    </cfRule>
  </conditionalFormatting>
  <conditionalFormatting sqref="A19:H21">
    <cfRule type="cellIs" dxfId="18287" priority="438" stopIfTrue="1" operator="equal">
      <formula>0</formula>
    </cfRule>
  </conditionalFormatting>
  <conditionalFormatting sqref="A25:H27">
    <cfRule type="cellIs" dxfId="18286" priority="437" stopIfTrue="1" operator="equal">
      <formula>0</formula>
    </cfRule>
  </conditionalFormatting>
  <conditionalFormatting sqref="A25:H27">
    <cfRule type="cellIs" dxfId="18285" priority="436" stopIfTrue="1" operator="equal">
      <formula>0</formula>
    </cfRule>
  </conditionalFormatting>
  <conditionalFormatting sqref="A36:H38">
    <cfRule type="cellIs" dxfId="18284" priority="435" stopIfTrue="1" operator="equal">
      <formula>0</formula>
    </cfRule>
  </conditionalFormatting>
  <conditionalFormatting sqref="A44:H46">
    <cfRule type="cellIs" dxfId="18283" priority="434" stopIfTrue="1" operator="equal">
      <formula>0</formula>
    </cfRule>
  </conditionalFormatting>
  <conditionalFormatting sqref="A44:H46">
    <cfRule type="cellIs" dxfId="18282" priority="433" stopIfTrue="1" operator="equal">
      <formula>0</formula>
    </cfRule>
  </conditionalFormatting>
  <conditionalFormatting sqref="A54:H56">
    <cfRule type="cellIs" dxfId="18281" priority="432" stopIfTrue="1" operator="equal">
      <formula>0</formula>
    </cfRule>
  </conditionalFormatting>
  <conditionalFormatting sqref="A12:H62">
    <cfRule type="expression" dxfId="18280" priority="431" stopIfTrue="1">
      <formula>$IT13&lt;$IS$2</formula>
    </cfRule>
  </conditionalFormatting>
  <conditionalFormatting sqref="A12:H59">
    <cfRule type="cellIs" dxfId="18279" priority="430" stopIfTrue="1" operator="equal">
      <formula>0</formula>
    </cfRule>
  </conditionalFormatting>
  <conditionalFormatting sqref="A19:H21">
    <cfRule type="cellIs" dxfId="18278" priority="429" stopIfTrue="1" operator="equal">
      <formula>0</formula>
    </cfRule>
  </conditionalFormatting>
  <conditionalFormatting sqref="A19:H21">
    <cfRule type="cellIs" dxfId="18277" priority="428" stopIfTrue="1" operator="equal">
      <formula>0</formula>
    </cfRule>
  </conditionalFormatting>
  <conditionalFormatting sqref="A25:H27">
    <cfRule type="cellIs" dxfId="18276" priority="427" stopIfTrue="1" operator="equal">
      <formula>0</formula>
    </cfRule>
  </conditionalFormatting>
  <conditionalFormatting sqref="A25:H27">
    <cfRule type="cellIs" dxfId="18275" priority="426" stopIfTrue="1" operator="equal">
      <formula>0</formula>
    </cfRule>
  </conditionalFormatting>
  <conditionalFormatting sqref="A36:H38">
    <cfRule type="cellIs" dxfId="18274" priority="425" stopIfTrue="1" operator="equal">
      <formula>0</formula>
    </cfRule>
  </conditionalFormatting>
  <conditionalFormatting sqref="A44:H46">
    <cfRule type="cellIs" dxfId="18273" priority="424" stopIfTrue="1" operator="equal">
      <formula>0</formula>
    </cfRule>
  </conditionalFormatting>
  <conditionalFormatting sqref="A44:H46">
    <cfRule type="cellIs" dxfId="18272" priority="423" stopIfTrue="1" operator="equal">
      <formula>0</formula>
    </cfRule>
  </conditionalFormatting>
  <conditionalFormatting sqref="A54:H56">
    <cfRule type="cellIs" dxfId="18271" priority="422" stopIfTrue="1" operator="equal">
      <formula>0</formula>
    </cfRule>
  </conditionalFormatting>
  <conditionalFormatting sqref="A12:H62">
    <cfRule type="expression" dxfId="18270" priority="421" stopIfTrue="1">
      <formula>$IT13&lt;$IS$2</formula>
    </cfRule>
  </conditionalFormatting>
  <conditionalFormatting sqref="A12:H59">
    <cfRule type="cellIs" dxfId="18269" priority="420" stopIfTrue="1" operator="equal">
      <formula>0</formula>
    </cfRule>
  </conditionalFormatting>
  <conditionalFormatting sqref="A19:H21">
    <cfRule type="cellIs" dxfId="18268" priority="419" stopIfTrue="1" operator="equal">
      <formula>0</formula>
    </cfRule>
  </conditionalFormatting>
  <conditionalFormatting sqref="A19:H21">
    <cfRule type="cellIs" dxfId="18267" priority="418" stopIfTrue="1" operator="equal">
      <formula>0</formula>
    </cfRule>
  </conditionalFormatting>
  <conditionalFormatting sqref="A25:H27">
    <cfRule type="cellIs" dxfId="18266" priority="417" stopIfTrue="1" operator="equal">
      <formula>0</formula>
    </cfRule>
  </conditionalFormatting>
  <conditionalFormatting sqref="A25:H27">
    <cfRule type="cellIs" dxfId="18265" priority="416" stopIfTrue="1" operator="equal">
      <formula>0</formula>
    </cfRule>
  </conditionalFormatting>
  <conditionalFormatting sqref="A36:H38">
    <cfRule type="cellIs" dxfId="18264" priority="415" stopIfTrue="1" operator="equal">
      <formula>0</formula>
    </cfRule>
  </conditionalFormatting>
  <conditionalFormatting sqref="A44:H46">
    <cfRule type="cellIs" dxfId="18263" priority="414" stopIfTrue="1" operator="equal">
      <formula>0</formula>
    </cfRule>
  </conditionalFormatting>
  <conditionalFormatting sqref="A44:H46">
    <cfRule type="cellIs" dxfId="18262" priority="413" stopIfTrue="1" operator="equal">
      <formula>0</formula>
    </cfRule>
  </conditionalFormatting>
  <conditionalFormatting sqref="A54:H56">
    <cfRule type="cellIs" dxfId="18261" priority="412" stopIfTrue="1" operator="equal">
      <formula>0</formula>
    </cfRule>
  </conditionalFormatting>
  <conditionalFormatting sqref="A12:H62">
    <cfRule type="expression" dxfId="18260" priority="411" stopIfTrue="1">
      <formula>$IT13&lt;$IS$2</formula>
    </cfRule>
  </conditionalFormatting>
  <conditionalFormatting sqref="A17:H17">
    <cfRule type="cellIs" dxfId="18259" priority="410" stopIfTrue="1" operator="equal">
      <formula>0</formula>
    </cfRule>
  </conditionalFormatting>
  <conditionalFormatting sqref="A17:H17">
    <cfRule type="expression" dxfId="18258" priority="409" stopIfTrue="1">
      <formula>$IW18&lt;$IV$2</formula>
    </cfRule>
  </conditionalFormatting>
  <conditionalFormatting sqref="A33:H33">
    <cfRule type="cellIs" dxfId="18257" priority="408" stopIfTrue="1" operator="equal">
      <formula>0</formula>
    </cfRule>
  </conditionalFormatting>
  <conditionalFormatting sqref="A33:H33">
    <cfRule type="expression" dxfId="18256" priority="407" stopIfTrue="1">
      <formula>$IW34&lt;$IV$2</formula>
    </cfRule>
  </conditionalFormatting>
  <conditionalFormatting sqref="H19">
    <cfRule type="cellIs" dxfId="18255" priority="406" operator="equal">
      <formula>0</formula>
    </cfRule>
  </conditionalFormatting>
  <conditionalFormatting sqref="H19">
    <cfRule type="cellIs" dxfId="18254" priority="405" operator="equal">
      <formula>0</formula>
    </cfRule>
  </conditionalFormatting>
  <conditionalFormatting sqref="H19">
    <cfRule type="cellIs" dxfId="18253" priority="404" operator="equal">
      <formula>0</formula>
    </cfRule>
  </conditionalFormatting>
  <conditionalFormatting sqref="H19">
    <cfRule type="cellIs" dxfId="18252" priority="403" stopIfTrue="1" operator="equal">
      <formula>0</formula>
    </cfRule>
  </conditionalFormatting>
  <conditionalFormatting sqref="H19">
    <cfRule type="cellIs" dxfId="18251" priority="402" stopIfTrue="1" operator="equal">
      <formula>0</formula>
    </cfRule>
  </conditionalFormatting>
  <conditionalFormatting sqref="H19">
    <cfRule type="expression" dxfId="18250" priority="401" stopIfTrue="1">
      <formula>$IT20&lt;$IS$2</formula>
    </cfRule>
  </conditionalFormatting>
  <conditionalFormatting sqref="H19">
    <cfRule type="cellIs" dxfId="18249" priority="400" stopIfTrue="1" operator="equal">
      <formula>0</formula>
    </cfRule>
  </conditionalFormatting>
  <conditionalFormatting sqref="H19">
    <cfRule type="cellIs" dxfId="18248" priority="399" stopIfTrue="1" operator="equal">
      <formula>0</formula>
    </cfRule>
  </conditionalFormatting>
  <conditionalFormatting sqref="H19">
    <cfRule type="expression" dxfId="18247" priority="398" stopIfTrue="1">
      <formula>$IT20&lt;$IS$2</formula>
    </cfRule>
  </conditionalFormatting>
  <conditionalFormatting sqref="H19">
    <cfRule type="cellIs" dxfId="18246" priority="397" stopIfTrue="1" operator="equal">
      <formula>0</formula>
    </cfRule>
  </conditionalFormatting>
  <conditionalFormatting sqref="H19">
    <cfRule type="cellIs" dxfId="18245" priority="396" stopIfTrue="1" operator="equal">
      <formula>0</formula>
    </cfRule>
  </conditionalFormatting>
  <conditionalFormatting sqref="H19">
    <cfRule type="cellIs" dxfId="18244" priority="395" stopIfTrue="1" operator="equal">
      <formula>0</formula>
    </cfRule>
  </conditionalFormatting>
  <conditionalFormatting sqref="H19">
    <cfRule type="expression" dxfId="18243" priority="394" stopIfTrue="1">
      <formula>$IT20&lt;$IS$2</formula>
    </cfRule>
  </conditionalFormatting>
  <conditionalFormatting sqref="H19">
    <cfRule type="cellIs" dxfId="18242" priority="393" stopIfTrue="1" operator="equal">
      <formula>0</formula>
    </cfRule>
  </conditionalFormatting>
  <conditionalFormatting sqref="H19">
    <cfRule type="cellIs" dxfId="18241" priority="392" stopIfTrue="1" operator="equal">
      <formula>0</formula>
    </cfRule>
  </conditionalFormatting>
  <conditionalFormatting sqref="H19">
    <cfRule type="cellIs" dxfId="18240" priority="391" stopIfTrue="1" operator="equal">
      <formula>0</formula>
    </cfRule>
  </conditionalFormatting>
  <conditionalFormatting sqref="H19">
    <cfRule type="expression" dxfId="18239" priority="390" stopIfTrue="1">
      <formula>$IT20&lt;$IS$2</formula>
    </cfRule>
  </conditionalFormatting>
  <conditionalFormatting sqref="H19">
    <cfRule type="cellIs" dxfId="18238" priority="389" operator="equal">
      <formula>0</formula>
    </cfRule>
  </conditionalFormatting>
  <conditionalFormatting sqref="H36">
    <cfRule type="cellIs" dxfId="18237" priority="388" operator="equal">
      <formula>0</formula>
    </cfRule>
  </conditionalFormatting>
  <conditionalFormatting sqref="H36">
    <cfRule type="cellIs" dxfId="18236" priority="387" operator="equal">
      <formula>0</formula>
    </cfRule>
  </conditionalFormatting>
  <conditionalFormatting sqref="H36">
    <cfRule type="cellIs" dxfId="18235" priority="386" operator="equal">
      <formula>0</formula>
    </cfRule>
  </conditionalFormatting>
  <conditionalFormatting sqref="H36">
    <cfRule type="cellIs" dxfId="18234" priority="385" stopIfTrue="1" operator="equal">
      <formula>0</formula>
    </cfRule>
  </conditionalFormatting>
  <conditionalFormatting sqref="H36">
    <cfRule type="cellIs" dxfId="18233" priority="384" stopIfTrue="1" operator="equal">
      <formula>0</formula>
    </cfRule>
  </conditionalFormatting>
  <conditionalFormatting sqref="H36">
    <cfRule type="expression" dxfId="18232" priority="383" stopIfTrue="1">
      <formula>$IT37&lt;$IS$2</formula>
    </cfRule>
  </conditionalFormatting>
  <conditionalFormatting sqref="H36">
    <cfRule type="cellIs" dxfId="18231" priority="382" stopIfTrue="1" operator="equal">
      <formula>0</formula>
    </cfRule>
  </conditionalFormatting>
  <conditionalFormatting sqref="H36">
    <cfRule type="cellIs" dxfId="18230" priority="381" stopIfTrue="1" operator="equal">
      <formula>0</formula>
    </cfRule>
  </conditionalFormatting>
  <conditionalFormatting sqref="H36">
    <cfRule type="expression" dxfId="18229" priority="380" stopIfTrue="1">
      <formula>$IT37&lt;$IS$2</formula>
    </cfRule>
  </conditionalFormatting>
  <conditionalFormatting sqref="H36">
    <cfRule type="cellIs" dxfId="18228" priority="379" stopIfTrue="1" operator="equal">
      <formula>0</formula>
    </cfRule>
  </conditionalFormatting>
  <conditionalFormatting sqref="H36">
    <cfRule type="cellIs" dxfId="18227" priority="378" stopIfTrue="1" operator="equal">
      <formula>0</formula>
    </cfRule>
  </conditionalFormatting>
  <conditionalFormatting sqref="H36">
    <cfRule type="expression" dxfId="18226" priority="377" stopIfTrue="1">
      <formula>$IT37&lt;$IS$2</formula>
    </cfRule>
  </conditionalFormatting>
  <conditionalFormatting sqref="H36">
    <cfRule type="cellIs" dxfId="18225" priority="376" stopIfTrue="1" operator="equal">
      <formula>0</formula>
    </cfRule>
  </conditionalFormatting>
  <conditionalFormatting sqref="H36">
    <cfRule type="cellIs" dxfId="18224" priority="375" stopIfTrue="1" operator="equal">
      <formula>0</formula>
    </cfRule>
  </conditionalFormatting>
  <conditionalFormatting sqref="H36">
    <cfRule type="expression" dxfId="18223" priority="374" stopIfTrue="1">
      <formula>$IT37&lt;$IS$2</formula>
    </cfRule>
  </conditionalFormatting>
  <conditionalFormatting sqref="H36">
    <cfRule type="cellIs" dxfId="18222" priority="373" operator="equal">
      <formula>0</formula>
    </cfRule>
  </conditionalFormatting>
  <conditionalFormatting sqref="H62">
    <cfRule type="cellIs" dxfId="18221" priority="372" operator="equal">
      <formula>0</formula>
    </cfRule>
  </conditionalFormatting>
  <conditionalFormatting sqref="H62">
    <cfRule type="cellIs" dxfId="18220" priority="371" operator="equal">
      <formula>0</formula>
    </cfRule>
  </conditionalFormatting>
  <conditionalFormatting sqref="H62">
    <cfRule type="cellIs" dxfId="18219" priority="370" operator="equal">
      <formula>0</formula>
    </cfRule>
  </conditionalFormatting>
  <conditionalFormatting sqref="H62">
    <cfRule type="expression" dxfId="18218" priority="369" stopIfTrue="1">
      <formula>$IT63&lt;$IS$2</formula>
    </cfRule>
  </conditionalFormatting>
  <conditionalFormatting sqref="H62">
    <cfRule type="expression" dxfId="18217" priority="368" stopIfTrue="1">
      <formula>$IT63&lt;$IS$2</formula>
    </cfRule>
  </conditionalFormatting>
  <conditionalFormatting sqref="H62">
    <cfRule type="expression" dxfId="18216" priority="367" stopIfTrue="1">
      <formula>$IT63&lt;$IS$2</formula>
    </cfRule>
  </conditionalFormatting>
  <conditionalFormatting sqref="H62">
    <cfRule type="cellIs" dxfId="18215" priority="366" operator="equal">
      <formula>0</formula>
    </cfRule>
  </conditionalFormatting>
  <conditionalFormatting sqref="H14">
    <cfRule type="cellIs" dxfId="18214" priority="365" operator="equal">
      <formula>0</formula>
    </cfRule>
  </conditionalFormatting>
  <conditionalFormatting sqref="H14">
    <cfRule type="cellIs" dxfId="18213" priority="364" stopIfTrue="1" operator="equal">
      <formula>0</formula>
    </cfRule>
  </conditionalFormatting>
  <conditionalFormatting sqref="H14">
    <cfRule type="expression" dxfId="18212" priority="363" stopIfTrue="1">
      <formula>$IT15&lt;$IS$2</formula>
    </cfRule>
  </conditionalFormatting>
  <conditionalFormatting sqref="H14">
    <cfRule type="cellIs" dxfId="18211" priority="362" stopIfTrue="1" operator="equal">
      <formula>0</formula>
    </cfRule>
  </conditionalFormatting>
  <conditionalFormatting sqref="H14">
    <cfRule type="expression" dxfId="18210" priority="361" stopIfTrue="1">
      <formula>$IT15&lt;$IS$2</formula>
    </cfRule>
  </conditionalFormatting>
  <conditionalFormatting sqref="H14">
    <cfRule type="cellIs" dxfId="18209" priority="360" stopIfTrue="1" operator="equal">
      <formula>0</formula>
    </cfRule>
  </conditionalFormatting>
  <conditionalFormatting sqref="H14">
    <cfRule type="expression" dxfId="18208" priority="359" stopIfTrue="1">
      <formula>$IT15&lt;$IS$2</formula>
    </cfRule>
  </conditionalFormatting>
  <conditionalFormatting sqref="H14">
    <cfRule type="cellIs" dxfId="18207" priority="358" operator="equal">
      <formula>0</formula>
    </cfRule>
  </conditionalFormatting>
  <conditionalFormatting sqref="H14">
    <cfRule type="cellIs" dxfId="18206" priority="357" operator="equal">
      <formula>0</formula>
    </cfRule>
  </conditionalFormatting>
  <conditionalFormatting sqref="H14">
    <cfRule type="cellIs" dxfId="18205" priority="356" stopIfTrue="1" operator="equal">
      <formula>0</formula>
    </cfRule>
  </conditionalFormatting>
  <conditionalFormatting sqref="H14">
    <cfRule type="expression" dxfId="18204" priority="355" stopIfTrue="1">
      <formula>$IT15&lt;$IS$2</formula>
    </cfRule>
  </conditionalFormatting>
  <conditionalFormatting sqref="H14">
    <cfRule type="cellIs" dxfId="18203" priority="354" stopIfTrue="1" operator="equal">
      <formula>0</formula>
    </cfRule>
  </conditionalFormatting>
  <conditionalFormatting sqref="H14">
    <cfRule type="expression" dxfId="18202" priority="353" stopIfTrue="1">
      <formula>$IT15&lt;$IS$2</formula>
    </cfRule>
  </conditionalFormatting>
  <conditionalFormatting sqref="H14">
    <cfRule type="cellIs" dxfId="18201" priority="352" stopIfTrue="1" operator="equal">
      <formula>0</formula>
    </cfRule>
  </conditionalFormatting>
  <conditionalFormatting sqref="H14">
    <cfRule type="expression" dxfId="18200" priority="351" stopIfTrue="1">
      <formula>$IT15&lt;$IS$2</formula>
    </cfRule>
  </conditionalFormatting>
  <conditionalFormatting sqref="H14">
    <cfRule type="cellIs" dxfId="18199" priority="350" stopIfTrue="1" operator="equal">
      <formula>0</formula>
    </cfRule>
  </conditionalFormatting>
  <conditionalFormatting sqref="H14">
    <cfRule type="expression" dxfId="18198" priority="349" stopIfTrue="1">
      <formula>$IT15&lt;$IS$2</formula>
    </cfRule>
  </conditionalFormatting>
  <conditionalFormatting sqref="H14">
    <cfRule type="cellIs" dxfId="18197" priority="348" operator="equal">
      <formula>0</formula>
    </cfRule>
  </conditionalFormatting>
  <conditionalFormatting sqref="H14">
    <cfRule type="cellIs" dxfId="18196" priority="347" stopIfTrue="1" operator="equal">
      <formula>0</formula>
    </cfRule>
  </conditionalFormatting>
  <conditionalFormatting sqref="H14">
    <cfRule type="expression" dxfId="18195" priority="346" stopIfTrue="1">
      <formula>$IT15&lt;$IS$2</formula>
    </cfRule>
  </conditionalFormatting>
  <conditionalFormatting sqref="H14">
    <cfRule type="cellIs" dxfId="18194" priority="345" stopIfTrue="1" operator="equal">
      <formula>0</formula>
    </cfRule>
  </conditionalFormatting>
  <conditionalFormatting sqref="H14">
    <cfRule type="expression" dxfId="18193" priority="344" stopIfTrue="1">
      <formula>$IT15&lt;$IS$2</formula>
    </cfRule>
  </conditionalFormatting>
  <conditionalFormatting sqref="H14">
    <cfRule type="cellIs" dxfId="18192" priority="343" stopIfTrue="1" operator="equal">
      <formula>0</formula>
    </cfRule>
  </conditionalFormatting>
  <conditionalFormatting sqref="H14">
    <cfRule type="expression" dxfId="18191" priority="342" stopIfTrue="1">
      <formula>$IT15&lt;$IS$2</formula>
    </cfRule>
  </conditionalFormatting>
  <conditionalFormatting sqref="H14">
    <cfRule type="cellIs" dxfId="18190" priority="341" stopIfTrue="1" operator="equal">
      <formula>0</formula>
    </cfRule>
  </conditionalFormatting>
  <conditionalFormatting sqref="H14">
    <cfRule type="expression" dxfId="18189" priority="340" stopIfTrue="1">
      <formula>$IT15&lt;$IS$2</formula>
    </cfRule>
  </conditionalFormatting>
  <conditionalFormatting sqref="H14">
    <cfRule type="cellIs" dxfId="18188" priority="339" stopIfTrue="1" operator="equal">
      <formula>0</formula>
    </cfRule>
  </conditionalFormatting>
  <conditionalFormatting sqref="H14">
    <cfRule type="expression" dxfId="18187" priority="338" stopIfTrue="1">
      <formula>$IT15&lt;$IS$2</formula>
    </cfRule>
  </conditionalFormatting>
  <conditionalFormatting sqref="H14">
    <cfRule type="cellIs" dxfId="18186" priority="337" stopIfTrue="1" operator="equal">
      <formula>0</formula>
    </cfRule>
  </conditionalFormatting>
  <conditionalFormatting sqref="H14">
    <cfRule type="expression" dxfId="18185" priority="336" stopIfTrue="1">
      <formula>$IT15&lt;$IS$2</formula>
    </cfRule>
  </conditionalFormatting>
  <conditionalFormatting sqref="H14">
    <cfRule type="cellIs" dxfId="18184" priority="335" stopIfTrue="1" operator="equal">
      <formula>0</formula>
    </cfRule>
  </conditionalFormatting>
  <conditionalFormatting sqref="H14">
    <cfRule type="expression" dxfId="18183" priority="334" stopIfTrue="1">
      <formula>$IT15&lt;$IS$2</formula>
    </cfRule>
  </conditionalFormatting>
  <conditionalFormatting sqref="H14">
    <cfRule type="cellIs" dxfId="18182" priority="333" stopIfTrue="1" operator="equal">
      <formula>0</formula>
    </cfRule>
  </conditionalFormatting>
  <conditionalFormatting sqref="H14">
    <cfRule type="expression" dxfId="18181" priority="332" stopIfTrue="1">
      <formula>$IT15&lt;$IS$2</formula>
    </cfRule>
  </conditionalFormatting>
  <conditionalFormatting sqref="H14">
    <cfRule type="cellIs" dxfId="18180" priority="331" stopIfTrue="1" operator="equal">
      <formula>0</formula>
    </cfRule>
  </conditionalFormatting>
  <conditionalFormatting sqref="H14">
    <cfRule type="expression" dxfId="18179" priority="330" stopIfTrue="1">
      <formula>$IT15&lt;$IS$2</formula>
    </cfRule>
  </conditionalFormatting>
  <conditionalFormatting sqref="H14">
    <cfRule type="cellIs" dxfId="18178" priority="329" stopIfTrue="1" operator="equal">
      <formula>0</formula>
    </cfRule>
  </conditionalFormatting>
  <conditionalFormatting sqref="H14">
    <cfRule type="expression" dxfId="18177" priority="328" stopIfTrue="1">
      <formula>$IT15&lt;$IS$2</formula>
    </cfRule>
  </conditionalFormatting>
  <conditionalFormatting sqref="H14">
    <cfRule type="cellIs" dxfId="18176" priority="327" stopIfTrue="1" operator="equal">
      <formula>0</formula>
    </cfRule>
  </conditionalFormatting>
  <conditionalFormatting sqref="H14">
    <cfRule type="expression" dxfId="18175" priority="326" stopIfTrue="1">
      <formula>$IT15&lt;$IS$2</formula>
    </cfRule>
  </conditionalFormatting>
  <conditionalFormatting sqref="A15:H15">
    <cfRule type="cellIs" dxfId="18174" priority="325" stopIfTrue="1" operator="equal">
      <formula>0</formula>
    </cfRule>
  </conditionalFormatting>
  <conditionalFormatting sqref="A15:H15">
    <cfRule type="expression" dxfId="18173" priority="324" stopIfTrue="1">
      <formula>$IW16&lt;$IV$2</formula>
    </cfRule>
  </conditionalFormatting>
  <conditionalFormatting sqref="A31:H31">
    <cfRule type="cellIs" dxfId="18172" priority="323" stopIfTrue="1" operator="equal">
      <formula>0</formula>
    </cfRule>
  </conditionalFormatting>
  <conditionalFormatting sqref="A31:H31">
    <cfRule type="expression" dxfId="18171" priority="322" stopIfTrue="1">
      <formula>$IW32&lt;$IV$2</formula>
    </cfRule>
  </conditionalFormatting>
  <conditionalFormatting sqref="A30:H30">
    <cfRule type="cellIs" dxfId="18170" priority="321" stopIfTrue="1" operator="equal">
      <formula>0</formula>
    </cfRule>
  </conditionalFormatting>
  <conditionalFormatting sqref="A30:H30">
    <cfRule type="expression" dxfId="18169" priority="320" stopIfTrue="1">
      <formula>$IW31&lt;$IV$2</formula>
    </cfRule>
  </conditionalFormatting>
  <conditionalFormatting sqref="A32:H32">
    <cfRule type="cellIs" dxfId="18168" priority="319" stopIfTrue="1" operator="equal">
      <formula>0</formula>
    </cfRule>
  </conditionalFormatting>
  <conditionalFormatting sqref="A32:H32">
    <cfRule type="expression" dxfId="18167" priority="318" stopIfTrue="1">
      <formula>$IW33&lt;$IV$2</formula>
    </cfRule>
  </conditionalFormatting>
  <conditionalFormatting sqref="A32:H32">
    <cfRule type="cellIs" dxfId="18166" priority="317" operator="equal">
      <formula>0</formula>
    </cfRule>
  </conditionalFormatting>
  <conditionalFormatting sqref="A32:H32">
    <cfRule type="cellIs" dxfId="18165" priority="316" operator="equal">
      <formula>0</formula>
    </cfRule>
  </conditionalFormatting>
  <conditionalFormatting sqref="A32:H32">
    <cfRule type="cellIs" dxfId="18164" priority="315" stopIfTrue="1" operator="equal">
      <formula>0</formula>
    </cfRule>
  </conditionalFormatting>
  <conditionalFormatting sqref="A32:H32">
    <cfRule type="expression" dxfId="18163" priority="314" stopIfTrue="1">
      <formula>$IT33&lt;$IS$2</formula>
    </cfRule>
  </conditionalFormatting>
  <conditionalFormatting sqref="A32:H32">
    <cfRule type="cellIs" dxfId="18162" priority="313" stopIfTrue="1" operator="equal">
      <formula>0</formula>
    </cfRule>
  </conditionalFormatting>
  <conditionalFormatting sqref="A32:H32">
    <cfRule type="expression" dxfId="18161" priority="312" stopIfTrue="1">
      <formula>$IT33&lt;$IS$2</formula>
    </cfRule>
  </conditionalFormatting>
  <conditionalFormatting sqref="A32:G32">
    <cfRule type="cellIs" dxfId="18160" priority="311" stopIfTrue="1" operator="equal">
      <formula>0</formula>
    </cfRule>
  </conditionalFormatting>
  <conditionalFormatting sqref="A32:G32">
    <cfRule type="expression" dxfId="18159" priority="310" stopIfTrue="1">
      <formula>$IT33&lt;$IS$2</formula>
    </cfRule>
  </conditionalFormatting>
  <conditionalFormatting sqref="H32">
    <cfRule type="cellIs" dxfId="18158" priority="309" stopIfTrue="1" operator="equal">
      <formula>0</formula>
    </cfRule>
  </conditionalFormatting>
  <conditionalFormatting sqref="H32">
    <cfRule type="expression" dxfId="18157" priority="308" stopIfTrue="1">
      <formula>$IT33&lt;$IS$2</formula>
    </cfRule>
  </conditionalFormatting>
  <conditionalFormatting sqref="H32">
    <cfRule type="cellIs" dxfId="18156" priority="307" stopIfTrue="1" operator="equal">
      <formula>0</formula>
    </cfRule>
  </conditionalFormatting>
  <conditionalFormatting sqref="H32">
    <cfRule type="expression" dxfId="18155" priority="306" stopIfTrue="1">
      <formula>$IT33&lt;$IS$2</formula>
    </cfRule>
  </conditionalFormatting>
  <conditionalFormatting sqref="A32:G32">
    <cfRule type="cellIs" dxfId="18154" priority="305" stopIfTrue="1" operator="equal">
      <formula>0</formula>
    </cfRule>
  </conditionalFormatting>
  <conditionalFormatting sqref="A32:G32">
    <cfRule type="expression" dxfId="18153" priority="304" stopIfTrue="1">
      <formula>$IT33&lt;$IS$2</formula>
    </cfRule>
  </conditionalFormatting>
  <conditionalFormatting sqref="A32:H32">
    <cfRule type="cellIs" dxfId="18152" priority="303" operator="equal">
      <formula>0</formula>
    </cfRule>
  </conditionalFormatting>
  <conditionalFormatting sqref="A32:G32">
    <cfRule type="cellIs" dxfId="18151" priority="302" stopIfTrue="1" operator="equal">
      <formula>0</formula>
    </cfRule>
  </conditionalFormatting>
  <conditionalFormatting sqref="A32:G32">
    <cfRule type="expression" dxfId="18150" priority="301" stopIfTrue="1">
      <formula>$IT33&lt;$IS$2</formula>
    </cfRule>
  </conditionalFormatting>
  <conditionalFormatting sqref="A32:G32">
    <cfRule type="cellIs" dxfId="18149" priority="300" stopIfTrue="1" operator="equal">
      <formula>0</formula>
    </cfRule>
  </conditionalFormatting>
  <conditionalFormatting sqref="A32:G32">
    <cfRule type="expression" dxfId="18148" priority="299" stopIfTrue="1">
      <formula>$IT33&lt;$IS$2</formula>
    </cfRule>
  </conditionalFormatting>
  <conditionalFormatting sqref="A32:G32">
    <cfRule type="cellIs" dxfId="18147" priority="298" stopIfTrue="1" operator="equal">
      <formula>0</formula>
    </cfRule>
  </conditionalFormatting>
  <conditionalFormatting sqref="A32:G32">
    <cfRule type="expression" dxfId="18146" priority="297" stopIfTrue="1">
      <formula>$IT33&lt;$IS$2</formula>
    </cfRule>
  </conditionalFormatting>
  <conditionalFormatting sqref="A32:H32">
    <cfRule type="cellIs" dxfId="18145" priority="296" stopIfTrue="1" operator="equal">
      <formula>0</formula>
    </cfRule>
  </conditionalFormatting>
  <conditionalFormatting sqref="A32:H32">
    <cfRule type="expression" dxfId="18144" priority="295" stopIfTrue="1">
      <formula>$IT33&lt;$IS$2</formula>
    </cfRule>
  </conditionalFormatting>
  <conditionalFormatting sqref="A32:H32">
    <cfRule type="cellIs" dxfId="18143" priority="294" stopIfTrue="1" operator="equal">
      <formula>0</formula>
    </cfRule>
  </conditionalFormatting>
  <conditionalFormatting sqref="A32:H32">
    <cfRule type="expression" dxfId="18142" priority="293" stopIfTrue="1">
      <formula>$IT33&lt;$IS$2</formula>
    </cfRule>
  </conditionalFormatting>
  <conditionalFormatting sqref="A32:H32">
    <cfRule type="cellIs" dxfId="18141" priority="292" stopIfTrue="1" operator="equal">
      <formula>0</formula>
    </cfRule>
  </conditionalFormatting>
  <conditionalFormatting sqref="A32:H32">
    <cfRule type="expression" dxfId="18140" priority="291" stopIfTrue="1">
      <formula>$IT33&lt;$IS$2</formula>
    </cfRule>
  </conditionalFormatting>
  <conditionalFormatting sqref="A32:H32">
    <cfRule type="cellIs" dxfId="18139" priority="290" stopIfTrue="1" operator="equal">
      <formula>0</formula>
    </cfRule>
  </conditionalFormatting>
  <conditionalFormatting sqref="A32:H32">
    <cfRule type="expression" dxfId="18138" priority="289" stopIfTrue="1">
      <formula>$IW33&lt;$IV$2</formula>
    </cfRule>
  </conditionalFormatting>
  <conditionalFormatting sqref="A15:H15">
    <cfRule type="cellIs" dxfId="18137" priority="288" stopIfTrue="1" operator="equal">
      <formula>0</formula>
    </cfRule>
  </conditionalFormatting>
  <conditionalFormatting sqref="A15:H15">
    <cfRule type="expression" dxfId="18136" priority="287" stopIfTrue="1">
      <formula>$IW16&lt;$IV$2</formula>
    </cfRule>
  </conditionalFormatting>
  <conditionalFormatting sqref="A12:H59">
    <cfRule type="cellIs" dxfId="18135" priority="286" stopIfTrue="1" operator="equal">
      <formula>0</formula>
    </cfRule>
  </conditionalFormatting>
  <conditionalFormatting sqref="A19:H21">
    <cfRule type="cellIs" dxfId="18134" priority="285" stopIfTrue="1" operator="equal">
      <formula>0</formula>
    </cfRule>
  </conditionalFormatting>
  <conditionalFormatting sqref="A19:H21">
    <cfRule type="cellIs" dxfId="18133" priority="284" stopIfTrue="1" operator="equal">
      <formula>0</formula>
    </cfRule>
  </conditionalFormatting>
  <conditionalFormatting sqref="A25:H27">
    <cfRule type="cellIs" dxfId="18132" priority="283" stopIfTrue="1" operator="equal">
      <formula>0</formula>
    </cfRule>
  </conditionalFormatting>
  <conditionalFormatting sqref="A25:H27">
    <cfRule type="cellIs" dxfId="18131" priority="282" stopIfTrue="1" operator="equal">
      <formula>0</formula>
    </cfRule>
  </conditionalFormatting>
  <conditionalFormatting sqref="A36:H38">
    <cfRule type="cellIs" dxfId="18130" priority="281" stopIfTrue="1" operator="equal">
      <formula>0</formula>
    </cfRule>
  </conditionalFormatting>
  <conditionalFormatting sqref="A44:H46">
    <cfRule type="cellIs" dxfId="18129" priority="280" stopIfTrue="1" operator="equal">
      <formula>0</formula>
    </cfRule>
  </conditionalFormatting>
  <conditionalFormatting sqref="A44:H46">
    <cfRule type="cellIs" dxfId="18128" priority="279" stopIfTrue="1" operator="equal">
      <formula>0</formula>
    </cfRule>
  </conditionalFormatting>
  <conditionalFormatting sqref="A54:H56">
    <cfRule type="cellIs" dxfId="18127" priority="278" stopIfTrue="1" operator="equal">
      <formula>0</formula>
    </cfRule>
  </conditionalFormatting>
  <conditionalFormatting sqref="A12:H62">
    <cfRule type="expression" dxfId="18126" priority="277" stopIfTrue="1">
      <formula>$IT13&lt;$IS$2</formula>
    </cfRule>
  </conditionalFormatting>
  <conditionalFormatting sqref="A12:H59">
    <cfRule type="cellIs" dxfId="18125" priority="276" stopIfTrue="1" operator="equal">
      <formula>0</formula>
    </cfRule>
  </conditionalFormatting>
  <conditionalFormatting sqref="A19:H21">
    <cfRule type="cellIs" dxfId="18124" priority="275" stopIfTrue="1" operator="equal">
      <formula>0</formula>
    </cfRule>
  </conditionalFormatting>
  <conditionalFormatting sqref="A19:H21">
    <cfRule type="cellIs" dxfId="18123" priority="274" stopIfTrue="1" operator="equal">
      <formula>0</formula>
    </cfRule>
  </conditionalFormatting>
  <conditionalFormatting sqref="A25:H27">
    <cfRule type="cellIs" dxfId="18122" priority="273" stopIfTrue="1" operator="equal">
      <formula>0</formula>
    </cfRule>
  </conditionalFormatting>
  <conditionalFormatting sqref="A25:H27">
    <cfRule type="cellIs" dxfId="18121" priority="272" stopIfTrue="1" operator="equal">
      <formula>0</formula>
    </cfRule>
  </conditionalFormatting>
  <conditionalFormatting sqref="A36:H38">
    <cfRule type="cellIs" dxfId="18120" priority="271" stopIfTrue="1" operator="equal">
      <formula>0</formula>
    </cfRule>
  </conditionalFormatting>
  <conditionalFormatting sqref="A44:H46">
    <cfRule type="cellIs" dxfId="18119" priority="270" stopIfTrue="1" operator="equal">
      <formula>0</formula>
    </cfRule>
  </conditionalFormatting>
  <conditionalFormatting sqref="A44:H46">
    <cfRule type="cellIs" dxfId="18118" priority="269" stopIfTrue="1" operator="equal">
      <formula>0</formula>
    </cfRule>
  </conditionalFormatting>
  <conditionalFormatting sqref="A54:H56">
    <cfRule type="cellIs" dxfId="18117" priority="268" stopIfTrue="1" operator="equal">
      <formula>0</formula>
    </cfRule>
  </conditionalFormatting>
  <conditionalFormatting sqref="A12:H62">
    <cfRule type="expression" dxfId="18116" priority="267" stopIfTrue="1">
      <formula>$IT13&lt;$IS$2</formula>
    </cfRule>
  </conditionalFormatting>
  <conditionalFormatting sqref="I16">
    <cfRule type="cellIs" dxfId="18115" priority="266" operator="equal">
      <formula>0</formula>
    </cfRule>
  </conditionalFormatting>
  <conditionalFormatting sqref="I33">
    <cfRule type="cellIs" dxfId="18114" priority="265" operator="equal">
      <formula>0</formula>
    </cfRule>
  </conditionalFormatting>
  <conditionalFormatting sqref="A12:H59">
    <cfRule type="cellIs" dxfId="18113" priority="264" stopIfTrue="1" operator="equal">
      <formula>0</formula>
    </cfRule>
  </conditionalFormatting>
  <conditionalFormatting sqref="A19:H21">
    <cfRule type="cellIs" dxfId="18112" priority="263" stopIfTrue="1" operator="equal">
      <formula>0</formula>
    </cfRule>
  </conditionalFormatting>
  <conditionalFormatting sqref="A19:H21">
    <cfRule type="cellIs" dxfId="18111" priority="262" stopIfTrue="1" operator="equal">
      <formula>0</formula>
    </cfRule>
  </conditionalFormatting>
  <conditionalFormatting sqref="A25:H27">
    <cfRule type="cellIs" dxfId="18110" priority="261" stopIfTrue="1" operator="equal">
      <formula>0</formula>
    </cfRule>
  </conditionalFormatting>
  <conditionalFormatting sqref="A25:H27">
    <cfRule type="cellIs" dxfId="18109" priority="260" stopIfTrue="1" operator="equal">
      <formula>0</formula>
    </cfRule>
  </conditionalFormatting>
  <conditionalFormatting sqref="A36:H38">
    <cfRule type="cellIs" dxfId="18108" priority="259" stopIfTrue="1" operator="equal">
      <formula>0</formula>
    </cfRule>
  </conditionalFormatting>
  <conditionalFormatting sqref="A44:H46">
    <cfRule type="cellIs" dxfId="18107" priority="258" stopIfTrue="1" operator="equal">
      <formula>0</formula>
    </cfRule>
  </conditionalFormatting>
  <conditionalFormatting sqref="A44:H46">
    <cfRule type="cellIs" dxfId="18106" priority="257" stopIfTrue="1" operator="equal">
      <formula>0</formula>
    </cfRule>
  </conditionalFormatting>
  <conditionalFormatting sqref="A54:H56">
    <cfRule type="cellIs" dxfId="18105" priority="256" stopIfTrue="1" operator="equal">
      <formula>0</formula>
    </cfRule>
  </conditionalFormatting>
  <conditionalFormatting sqref="A12:H62">
    <cfRule type="expression" dxfId="18104" priority="255" stopIfTrue="1">
      <formula>$IT13&lt;$IS$2</formula>
    </cfRule>
  </conditionalFormatting>
  <conditionalFormatting sqref="C15:G15">
    <cfRule type="cellIs" dxfId="18103" priority="254" operator="equal">
      <formula>0</formula>
    </cfRule>
  </conditionalFormatting>
  <conditionalFormatting sqref="C15:G15">
    <cfRule type="expression" dxfId="18102" priority="253" stopIfTrue="1">
      <formula>$IT16&lt;$IS$2</formula>
    </cfRule>
  </conditionalFormatting>
  <conditionalFormatting sqref="C15:G15">
    <cfRule type="expression" dxfId="18101" priority="252" stopIfTrue="1">
      <formula>$IW16&lt;$IV$2</formula>
    </cfRule>
  </conditionalFormatting>
  <conditionalFormatting sqref="C31:G31">
    <cfRule type="cellIs" dxfId="18100" priority="251" operator="equal">
      <formula>0</formula>
    </cfRule>
  </conditionalFormatting>
  <conditionalFormatting sqref="C31:G31">
    <cfRule type="cellIs" dxfId="18099" priority="250" stopIfTrue="1" operator="equal">
      <formula>0</formula>
    </cfRule>
  </conditionalFormatting>
  <conditionalFormatting sqref="C31:G31">
    <cfRule type="expression" dxfId="18098" priority="249" stopIfTrue="1">
      <formula>$IT32&lt;$IS$2</formula>
    </cfRule>
  </conditionalFormatting>
  <conditionalFormatting sqref="C31:G31">
    <cfRule type="cellIs" dxfId="18097" priority="248" stopIfTrue="1" operator="equal">
      <formula>0</formula>
    </cfRule>
  </conditionalFormatting>
  <conditionalFormatting sqref="C31:G31">
    <cfRule type="expression" dxfId="18096" priority="247" stopIfTrue="1">
      <formula>$IT32&lt;$IS$2</formula>
    </cfRule>
  </conditionalFormatting>
  <conditionalFormatting sqref="C31:G31">
    <cfRule type="cellIs" dxfId="18095" priority="246" stopIfTrue="1" operator="equal">
      <formula>0</formula>
    </cfRule>
  </conditionalFormatting>
  <conditionalFormatting sqref="C31:G31">
    <cfRule type="expression" dxfId="18094" priority="245" stopIfTrue="1">
      <formula>$IT32&lt;$IS$2</formula>
    </cfRule>
  </conditionalFormatting>
  <conditionalFormatting sqref="C31:G31">
    <cfRule type="cellIs" dxfId="18093" priority="244" stopIfTrue="1" operator="equal">
      <formula>0</formula>
    </cfRule>
  </conditionalFormatting>
  <conditionalFormatting sqref="C31:G31">
    <cfRule type="expression" dxfId="18092" priority="243" stopIfTrue="1">
      <formula>$IT32&lt;$IS$2</formula>
    </cfRule>
  </conditionalFormatting>
  <conditionalFormatting sqref="C31:G31">
    <cfRule type="cellIs" dxfId="18091" priority="242" operator="equal">
      <formula>0</formula>
    </cfRule>
  </conditionalFormatting>
  <conditionalFormatting sqref="C31:G31">
    <cfRule type="cellIs" dxfId="18090" priority="241" operator="equal">
      <formula>0</formula>
    </cfRule>
  </conditionalFormatting>
  <conditionalFormatting sqref="C31:G31">
    <cfRule type="cellIs" dxfId="18089" priority="240" stopIfTrue="1" operator="equal">
      <formula>0</formula>
    </cfRule>
  </conditionalFormatting>
  <conditionalFormatting sqref="C31:G31">
    <cfRule type="expression" dxfId="18088" priority="239" stopIfTrue="1">
      <formula>$IT32&lt;$IS$2</formula>
    </cfRule>
  </conditionalFormatting>
  <conditionalFormatting sqref="C31:G31">
    <cfRule type="cellIs" dxfId="18087" priority="238" stopIfTrue="1" operator="equal">
      <formula>0</formula>
    </cfRule>
  </conditionalFormatting>
  <conditionalFormatting sqref="C31:G31">
    <cfRule type="expression" dxfId="18086" priority="237" stopIfTrue="1">
      <formula>$IT32&lt;$IS$2</formula>
    </cfRule>
  </conditionalFormatting>
  <conditionalFormatting sqref="C31:G31">
    <cfRule type="expression" dxfId="18085" priority="236" stopIfTrue="1">
      <formula>$IT32&lt;$IS$2</formula>
    </cfRule>
  </conditionalFormatting>
  <conditionalFormatting sqref="C31:G31">
    <cfRule type="cellIs" dxfId="18084" priority="235" stopIfTrue="1" operator="equal">
      <formula>0</formula>
    </cfRule>
  </conditionalFormatting>
  <conditionalFormatting sqref="C31:G31">
    <cfRule type="expression" dxfId="18083" priority="234" stopIfTrue="1">
      <formula>$IT32&lt;$IS$2</formula>
    </cfRule>
  </conditionalFormatting>
  <conditionalFormatting sqref="C31:G31">
    <cfRule type="cellIs" dxfId="18082" priority="233" stopIfTrue="1" operator="equal">
      <formula>0</formula>
    </cfRule>
  </conditionalFormatting>
  <conditionalFormatting sqref="C31:G31">
    <cfRule type="expression" dxfId="18081" priority="232" stopIfTrue="1">
      <formula>$IT32&lt;$IS$2</formula>
    </cfRule>
  </conditionalFormatting>
  <conditionalFormatting sqref="C31:G31">
    <cfRule type="cellIs" dxfId="18080" priority="231" operator="equal">
      <formula>0</formula>
    </cfRule>
  </conditionalFormatting>
  <conditionalFormatting sqref="C31:G31">
    <cfRule type="cellIs" dxfId="18079" priority="230" stopIfTrue="1" operator="equal">
      <formula>0</formula>
    </cfRule>
  </conditionalFormatting>
  <conditionalFormatting sqref="C31:G31">
    <cfRule type="expression" dxfId="18078" priority="229" stopIfTrue="1">
      <formula>$IT32&lt;$IS$2</formula>
    </cfRule>
  </conditionalFormatting>
  <conditionalFormatting sqref="C31:G31">
    <cfRule type="cellIs" dxfId="18077" priority="228" stopIfTrue="1" operator="equal">
      <formula>0</formula>
    </cfRule>
  </conditionalFormatting>
  <conditionalFormatting sqref="C31:G31">
    <cfRule type="expression" dxfId="18076" priority="227" stopIfTrue="1">
      <formula>$IT32&lt;$IS$2</formula>
    </cfRule>
  </conditionalFormatting>
  <conditionalFormatting sqref="C31:G31">
    <cfRule type="cellIs" dxfId="18075" priority="226" stopIfTrue="1" operator="equal">
      <formula>0</formula>
    </cfRule>
  </conditionalFormatting>
  <conditionalFormatting sqref="C31:G31">
    <cfRule type="expression" dxfId="18074" priority="225" stopIfTrue="1">
      <formula>$IT32&lt;$IS$2</formula>
    </cfRule>
  </conditionalFormatting>
  <conditionalFormatting sqref="C31:G31">
    <cfRule type="cellIs" dxfId="18073" priority="224" stopIfTrue="1" operator="equal">
      <formula>0</formula>
    </cfRule>
  </conditionalFormatting>
  <conditionalFormatting sqref="C31:G31">
    <cfRule type="expression" dxfId="18072" priority="223" stopIfTrue="1">
      <formula>$IT32&lt;$IS$2</formula>
    </cfRule>
  </conditionalFormatting>
  <conditionalFormatting sqref="C31:G31">
    <cfRule type="cellIs" dxfId="18071" priority="222" stopIfTrue="1" operator="equal">
      <formula>0</formula>
    </cfRule>
  </conditionalFormatting>
  <conditionalFormatting sqref="C31:G31">
    <cfRule type="expression" dxfId="18070" priority="221" stopIfTrue="1">
      <formula>$IT32&lt;$IS$2</formula>
    </cfRule>
  </conditionalFormatting>
  <conditionalFormatting sqref="C31:G31">
    <cfRule type="cellIs" dxfId="18069" priority="220" stopIfTrue="1" operator="equal">
      <formula>0</formula>
    </cfRule>
  </conditionalFormatting>
  <conditionalFormatting sqref="C31:G31">
    <cfRule type="expression" dxfId="18068" priority="219" stopIfTrue="1">
      <formula>$IT32&lt;$IS$2</formula>
    </cfRule>
  </conditionalFormatting>
  <conditionalFormatting sqref="C31:G31">
    <cfRule type="cellIs" dxfId="18067" priority="218" stopIfTrue="1" operator="equal">
      <formula>0</formula>
    </cfRule>
  </conditionalFormatting>
  <conditionalFormatting sqref="C31:G31">
    <cfRule type="expression" dxfId="18066" priority="217" stopIfTrue="1">
      <formula>$IT32&lt;$IS$2</formula>
    </cfRule>
  </conditionalFormatting>
  <conditionalFormatting sqref="C31:G31">
    <cfRule type="cellIs" dxfId="18065" priority="216" stopIfTrue="1" operator="equal">
      <formula>0</formula>
    </cfRule>
  </conditionalFormatting>
  <conditionalFormatting sqref="C31:G31">
    <cfRule type="expression" dxfId="18064" priority="215" stopIfTrue="1">
      <formula>$IT32&lt;$IS$2</formula>
    </cfRule>
  </conditionalFormatting>
  <conditionalFormatting sqref="C31:G31">
    <cfRule type="cellIs" dxfId="18063" priority="214" stopIfTrue="1" operator="equal">
      <formula>0</formula>
    </cfRule>
  </conditionalFormatting>
  <conditionalFormatting sqref="C31:G31">
    <cfRule type="expression" dxfId="18062" priority="213" stopIfTrue="1">
      <formula>$IW32&lt;$IV$2</formula>
    </cfRule>
  </conditionalFormatting>
  <conditionalFormatting sqref="C31:G31">
    <cfRule type="cellIs" dxfId="18061" priority="212" stopIfTrue="1" operator="equal">
      <formula>0</formula>
    </cfRule>
  </conditionalFormatting>
  <conditionalFormatting sqref="C31:G31">
    <cfRule type="expression" dxfId="18060" priority="211" stopIfTrue="1">
      <formula>$IT32&lt;$IS$2</formula>
    </cfRule>
  </conditionalFormatting>
  <conditionalFormatting sqref="C31:G31">
    <cfRule type="cellIs" dxfId="18059" priority="210" stopIfTrue="1" operator="equal">
      <formula>0</formula>
    </cfRule>
  </conditionalFormatting>
  <conditionalFormatting sqref="C31:G31">
    <cfRule type="expression" dxfId="18058" priority="209" stopIfTrue="1">
      <formula>$IT32&lt;$IS$2</formula>
    </cfRule>
  </conditionalFormatting>
  <conditionalFormatting sqref="C31:G31">
    <cfRule type="cellIs" dxfId="18057" priority="208" stopIfTrue="1" operator="equal">
      <formula>0</formula>
    </cfRule>
  </conditionalFormatting>
  <conditionalFormatting sqref="C31:G31">
    <cfRule type="expression" dxfId="18056" priority="207" stopIfTrue="1">
      <formula>$IT32&lt;$IS$2</formula>
    </cfRule>
  </conditionalFormatting>
  <conditionalFormatting sqref="C31:G31">
    <cfRule type="cellIs" dxfId="18055" priority="206" stopIfTrue="1" operator="equal">
      <formula>0</formula>
    </cfRule>
  </conditionalFormatting>
  <conditionalFormatting sqref="C31:G31">
    <cfRule type="expression" dxfId="18054" priority="205" stopIfTrue="1">
      <formula>$IW32&lt;$IV$2</formula>
    </cfRule>
  </conditionalFormatting>
  <conditionalFormatting sqref="C32:G32">
    <cfRule type="cellIs" dxfId="18053" priority="204" operator="equal">
      <formula>0</formula>
    </cfRule>
  </conditionalFormatting>
  <conditionalFormatting sqref="C32:G32">
    <cfRule type="expression" dxfId="18052" priority="203" stopIfTrue="1">
      <formula>$IT33&lt;$IS$2</formula>
    </cfRule>
  </conditionalFormatting>
  <conditionalFormatting sqref="C32:G32">
    <cfRule type="expression" dxfId="18051" priority="202" stopIfTrue="1">
      <formula>$IW33&lt;$IV$2</formula>
    </cfRule>
  </conditionalFormatting>
  <conditionalFormatting sqref="D33:G33">
    <cfRule type="cellIs" dxfId="18050" priority="201" operator="equal">
      <formula>0</formula>
    </cfRule>
  </conditionalFormatting>
  <conditionalFormatting sqref="D33:G33">
    <cfRule type="expression" dxfId="18049" priority="200" stopIfTrue="1">
      <formula>$IT34&lt;$IS$2</formula>
    </cfRule>
  </conditionalFormatting>
  <conditionalFormatting sqref="D33:G33">
    <cfRule type="expression" dxfId="18048" priority="199" stopIfTrue="1">
      <formula>$IW34&lt;$IV$2</formula>
    </cfRule>
  </conditionalFormatting>
  <conditionalFormatting sqref="D33:G33">
    <cfRule type="cellIs" dxfId="18047" priority="198" operator="equal">
      <formula>0</formula>
    </cfRule>
  </conditionalFormatting>
  <conditionalFormatting sqref="D33:G33">
    <cfRule type="cellIs" dxfId="18046" priority="197" stopIfTrue="1" operator="equal">
      <formula>0</formula>
    </cfRule>
  </conditionalFormatting>
  <conditionalFormatting sqref="D33:G33">
    <cfRule type="expression" dxfId="18045" priority="196" stopIfTrue="1">
      <formula>$IT34&lt;$IS$2</formula>
    </cfRule>
  </conditionalFormatting>
  <conditionalFormatting sqref="D33:G33">
    <cfRule type="cellIs" dxfId="18044" priority="195" stopIfTrue="1" operator="equal">
      <formula>0</formula>
    </cfRule>
  </conditionalFormatting>
  <conditionalFormatting sqref="D33:G33">
    <cfRule type="expression" dxfId="18043" priority="194" stopIfTrue="1">
      <formula>$IT34&lt;$IS$2</formula>
    </cfRule>
  </conditionalFormatting>
  <conditionalFormatting sqref="D33:G33">
    <cfRule type="cellIs" dxfId="18042" priority="193" stopIfTrue="1" operator="equal">
      <formula>0</formula>
    </cfRule>
  </conditionalFormatting>
  <conditionalFormatting sqref="D33:G33">
    <cfRule type="expression" dxfId="18041" priority="192" stopIfTrue="1">
      <formula>$IT34&lt;$IS$2</formula>
    </cfRule>
  </conditionalFormatting>
  <conditionalFormatting sqref="D33:G33">
    <cfRule type="cellIs" dxfId="18040" priority="191" stopIfTrue="1" operator="equal">
      <formula>0</formula>
    </cfRule>
  </conditionalFormatting>
  <conditionalFormatting sqref="D33:G33">
    <cfRule type="expression" dxfId="18039" priority="190" stopIfTrue="1">
      <formula>$IT34&lt;$IS$2</formula>
    </cfRule>
  </conditionalFormatting>
  <conditionalFormatting sqref="D33:G33">
    <cfRule type="cellIs" dxfId="18038" priority="189" operator="equal">
      <formula>0</formula>
    </cfRule>
  </conditionalFormatting>
  <conditionalFormatting sqref="D33:G33">
    <cfRule type="cellIs" dxfId="18037" priority="188" operator="equal">
      <formula>0</formula>
    </cfRule>
  </conditionalFormatting>
  <conditionalFormatting sqref="D33:G33">
    <cfRule type="cellIs" dxfId="18036" priority="187" stopIfTrue="1" operator="equal">
      <formula>0</formula>
    </cfRule>
  </conditionalFormatting>
  <conditionalFormatting sqref="D33:G33">
    <cfRule type="expression" dxfId="18035" priority="186" stopIfTrue="1">
      <formula>$IT34&lt;$IS$2</formula>
    </cfRule>
  </conditionalFormatting>
  <conditionalFormatting sqref="D33:G33">
    <cfRule type="cellIs" dxfId="18034" priority="185" stopIfTrue="1" operator="equal">
      <formula>0</formula>
    </cfRule>
  </conditionalFormatting>
  <conditionalFormatting sqref="D33:G33">
    <cfRule type="expression" dxfId="18033" priority="184" stopIfTrue="1">
      <formula>$IT34&lt;$IS$2</formula>
    </cfRule>
  </conditionalFormatting>
  <conditionalFormatting sqref="D33:G33">
    <cfRule type="cellIs" dxfId="18032" priority="183" stopIfTrue="1" operator="equal">
      <formula>0</formula>
    </cfRule>
  </conditionalFormatting>
  <conditionalFormatting sqref="D33:G33">
    <cfRule type="expression" dxfId="18031" priority="182" stopIfTrue="1">
      <formula>$IT34&lt;$IS$2</formula>
    </cfRule>
  </conditionalFormatting>
  <conditionalFormatting sqref="D33:G33">
    <cfRule type="cellIs" dxfId="18030" priority="181" stopIfTrue="1" operator="equal">
      <formula>0</formula>
    </cfRule>
  </conditionalFormatting>
  <conditionalFormatting sqref="D33:G33">
    <cfRule type="expression" dxfId="18029" priority="180" stopIfTrue="1">
      <formula>$IT34&lt;$IS$2</formula>
    </cfRule>
  </conditionalFormatting>
  <conditionalFormatting sqref="D33:G33">
    <cfRule type="cellIs" dxfId="18028" priority="179" operator="equal">
      <formula>0</formula>
    </cfRule>
  </conditionalFormatting>
  <conditionalFormatting sqref="D33:G33">
    <cfRule type="cellIs" dxfId="18027" priority="178" stopIfTrue="1" operator="equal">
      <formula>0</formula>
    </cfRule>
  </conditionalFormatting>
  <conditionalFormatting sqref="D33:G33">
    <cfRule type="expression" dxfId="18026" priority="177" stopIfTrue="1">
      <formula>$IT34&lt;$IS$2</formula>
    </cfRule>
  </conditionalFormatting>
  <conditionalFormatting sqref="D33:G33">
    <cfRule type="cellIs" dxfId="18025" priority="176" stopIfTrue="1" operator="equal">
      <formula>0</formula>
    </cfRule>
  </conditionalFormatting>
  <conditionalFormatting sqref="D33:G33">
    <cfRule type="expression" dxfId="18024" priority="175" stopIfTrue="1">
      <formula>$IT34&lt;$IS$2</formula>
    </cfRule>
  </conditionalFormatting>
  <conditionalFormatting sqref="D33:G33">
    <cfRule type="cellIs" dxfId="18023" priority="174" stopIfTrue="1" operator="equal">
      <formula>0</formula>
    </cfRule>
  </conditionalFormatting>
  <conditionalFormatting sqref="D33:G33">
    <cfRule type="expression" dxfId="18022" priority="173" stopIfTrue="1">
      <formula>$IT34&lt;$IS$2</formula>
    </cfRule>
  </conditionalFormatting>
  <conditionalFormatting sqref="D33:G33">
    <cfRule type="cellIs" dxfId="18021" priority="172" stopIfTrue="1" operator="equal">
      <formula>0</formula>
    </cfRule>
  </conditionalFormatting>
  <conditionalFormatting sqref="D33:G33">
    <cfRule type="expression" dxfId="18020" priority="171" stopIfTrue="1">
      <formula>$IT34&lt;$IS$2</formula>
    </cfRule>
  </conditionalFormatting>
  <conditionalFormatting sqref="D33:G33">
    <cfRule type="cellIs" dxfId="18019" priority="170" stopIfTrue="1" operator="equal">
      <formula>0</formula>
    </cfRule>
  </conditionalFormatting>
  <conditionalFormatting sqref="D33:G33">
    <cfRule type="expression" dxfId="18018" priority="169" stopIfTrue="1">
      <formula>$IT34&lt;$IS$2</formula>
    </cfRule>
  </conditionalFormatting>
  <conditionalFormatting sqref="D33">
    <cfRule type="cellIs" dxfId="18017" priority="168" operator="equal">
      <formula>0</formula>
    </cfRule>
  </conditionalFormatting>
  <conditionalFormatting sqref="D33">
    <cfRule type="cellIs" dxfId="18016" priority="167" operator="equal">
      <formula>0</formula>
    </cfRule>
  </conditionalFormatting>
  <conditionalFormatting sqref="D33">
    <cfRule type="cellIs" dxfId="18015" priority="166" stopIfTrue="1" operator="equal">
      <formula>0</formula>
    </cfRule>
  </conditionalFormatting>
  <conditionalFormatting sqref="D33">
    <cfRule type="expression" dxfId="18014" priority="165" stopIfTrue="1">
      <formula>$IT34&lt;$IS$2</formula>
    </cfRule>
  </conditionalFormatting>
  <conditionalFormatting sqref="D33">
    <cfRule type="cellIs" dxfId="18013" priority="164" stopIfTrue="1" operator="equal">
      <formula>0</formula>
    </cfRule>
  </conditionalFormatting>
  <conditionalFormatting sqref="D33">
    <cfRule type="expression" dxfId="18012" priority="163" stopIfTrue="1">
      <formula>$IT34&lt;$IS$2</formula>
    </cfRule>
  </conditionalFormatting>
  <conditionalFormatting sqref="D33">
    <cfRule type="cellIs" dxfId="18011" priority="162" stopIfTrue="1" operator="equal">
      <formula>0</formula>
    </cfRule>
  </conditionalFormatting>
  <conditionalFormatting sqref="D33">
    <cfRule type="expression" dxfId="18010" priority="161" stopIfTrue="1">
      <formula>$IT34&lt;$IS$2</formula>
    </cfRule>
  </conditionalFormatting>
  <conditionalFormatting sqref="D33">
    <cfRule type="cellIs" dxfId="18009" priority="160" stopIfTrue="1" operator="equal">
      <formula>0</formula>
    </cfRule>
  </conditionalFormatting>
  <conditionalFormatting sqref="D33">
    <cfRule type="expression" dxfId="18008" priority="159" stopIfTrue="1">
      <formula>$IT34&lt;$IS$2</formula>
    </cfRule>
  </conditionalFormatting>
  <conditionalFormatting sqref="D33">
    <cfRule type="cellIs" dxfId="18007" priority="158" operator="equal">
      <formula>0</formula>
    </cfRule>
  </conditionalFormatting>
  <conditionalFormatting sqref="D33">
    <cfRule type="cellIs" dxfId="18006" priority="157" stopIfTrue="1" operator="equal">
      <formula>0</formula>
    </cfRule>
  </conditionalFormatting>
  <conditionalFormatting sqref="D33">
    <cfRule type="expression" dxfId="18005" priority="156" stopIfTrue="1">
      <formula>$IT34&lt;$IS$2</formula>
    </cfRule>
  </conditionalFormatting>
  <conditionalFormatting sqref="D33">
    <cfRule type="cellIs" dxfId="18004" priority="155" stopIfTrue="1" operator="equal">
      <formula>0</formula>
    </cfRule>
  </conditionalFormatting>
  <conditionalFormatting sqref="D33">
    <cfRule type="expression" dxfId="18003" priority="154" stopIfTrue="1">
      <formula>$IT34&lt;$IS$2</formula>
    </cfRule>
  </conditionalFormatting>
  <conditionalFormatting sqref="D33">
    <cfRule type="cellIs" dxfId="18002" priority="153" stopIfTrue="1" operator="equal">
      <formula>0</formula>
    </cfRule>
  </conditionalFormatting>
  <conditionalFormatting sqref="D33">
    <cfRule type="expression" dxfId="18001" priority="152" stopIfTrue="1">
      <formula>$IT34&lt;$IS$2</formula>
    </cfRule>
  </conditionalFormatting>
  <conditionalFormatting sqref="D33:G33">
    <cfRule type="cellIs" dxfId="18000" priority="151" stopIfTrue="1" operator="equal">
      <formula>0</formula>
    </cfRule>
  </conditionalFormatting>
  <conditionalFormatting sqref="D33:G33">
    <cfRule type="expression" dxfId="17999" priority="150" stopIfTrue="1">
      <formula>$IT34&lt;$IS$2</formula>
    </cfRule>
  </conditionalFormatting>
  <conditionalFormatting sqref="D33:G33">
    <cfRule type="cellIs" dxfId="17998" priority="149" stopIfTrue="1" operator="equal">
      <formula>0</formula>
    </cfRule>
  </conditionalFormatting>
  <conditionalFormatting sqref="D33:G33">
    <cfRule type="expression" dxfId="17997" priority="148" stopIfTrue="1">
      <formula>$IT34&lt;$IS$2</formula>
    </cfRule>
  </conditionalFormatting>
  <conditionalFormatting sqref="D33:G33">
    <cfRule type="cellIs" dxfId="17996" priority="147" stopIfTrue="1" operator="equal">
      <formula>0</formula>
    </cfRule>
  </conditionalFormatting>
  <conditionalFormatting sqref="D33:G33">
    <cfRule type="expression" dxfId="17995" priority="146" stopIfTrue="1">
      <formula>$IT34&lt;$IS$2</formula>
    </cfRule>
  </conditionalFormatting>
  <conditionalFormatting sqref="D33:G33">
    <cfRule type="cellIs" dxfId="17994" priority="145" stopIfTrue="1" operator="equal">
      <formula>0</formula>
    </cfRule>
  </conditionalFormatting>
  <conditionalFormatting sqref="D33:G33">
    <cfRule type="expression" dxfId="17993" priority="144" stopIfTrue="1">
      <formula>$IW34&lt;$IV$2</formula>
    </cfRule>
  </conditionalFormatting>
  <conditionalFormatting sqref="D33:G33">
    <cfRule type="cellIs" dxfId="17992" priority="143" stopIfTrue="1" operator="equal">
      <formula>0</formula>
    </cfRule>
  </conditionalFormatting>
  <conditionalFormatting sqref="D33:G33">
    <cfRule type="expression" dxfId="17991" priority="142" stopIfTrue="1">
      <formula>$IT34&lt;$IS$2</formula>
    </cfRule>
  </conditionalFormatting>
  <conditionalFormatting sqref="D33:G33">
    <cfRule type="cellIs" dxfId="17990" priority="141" stopIfTrue="1" operator="equal">
      <formula>0</formula>
    </cfRule>
  </conditionalFormatting>
  <conditionalFormatting sqref="D33:G33">
    <cfRule type="expression" dxfId="17989" priority="140" stopIfTrue="1">
      <formula>$IT34&lt;$IS$2</formula>
    </cfRule>
  </conditionalFormatting>
  <conditionalFormatting sqref="D33:G33">
    <cfRule type="cellIs" dxfId="17988" priority="139" stopIfTrue="1" operator="equal">
      <formula>0</formula>
    </cfRule>
  </conditionalFormatting>
  <conditionalFormatting sqref="D33:G33">
    <cfRule type="expression" dxfId="17987" priority="138" stopIfTrue="1">
      <formula>$IT34&lt;$IS$2</formula>
    </cfRule>
  </conditionalFormatting>
  <conditionalFormatting sqref="D33:G33">
    <cfRule type="cellIs" dxfId="17986" priority="137" operator="equal">
      <formula>0</formula>
    </cfRule>
  </conditionalFormatting>
  <conditionalFormatting sqref="D33:G33">
    <cfRule type="cellIs" dxfId="17985" priority="136" stopIfTrue="1" operator="equal">
      <formula>0</formula>
    </cfRule>
  </conditionalFormatting>
  <conditionalFormatting sqref="D33:G33">
    <cfRule type="expression" dxfId="17984" priority="135" stopIfTrue="1">
      <formula>$IT34&lt;$IS$2</formula>
    </cfRule>
  </conditionalFormatting>
  <conditionalFormatting sqref="D33:G33">
    <cfRule type="cellIs" dxfId="17983" priority="134" stopIfTrue="1" operator="equal">
      <formula>0</formula>
    </cfRule>
  </conditionalFormatting>
  <conditionalFormatting sqref="D33:G33">
    <cfRule type="expression" dxfId="17982" priority="133" stopIfTrue="1">
      <formula>$IT34&lt;$IS$2</formula>
    </cfRule>
  </conditionalFormatting>
  <conditionalFormatting sqref="D33:G33">
    <cfRule type="cellIs" dxfId="17981" priority="132" stopIfTrue="1" operator="equal">
      <formula>0</formula>
    </cfRule>
  </conditionalFormatting>
  <conditionalFormatting sqref="D33:G33">
    <cfRule type="expression" dxfId="17980" priority="131" stopIfTrue="1">
      <formula>$IT34&lt;$IS$2</formula>
    </cfRule>
  </conditionalFormatting>
  <conditionalFormatting sqref="D33:G33">
    <cfRule type="cellIs" dxfId="17979" priority="130" stopIfTrue="1" operator="equal">
      <formula>0</formula>
    </cfRule>
  </conditionalFormatting>
  <conditionalFormatting sqref="D33:G33">
    <cfRule type="expression" dxfId="17978" priority="129" stopIfTrue="1">
      <formula>$IT34&lt;$IS$2</formula>
    </cfRule>
  </conditionalFormatting>
  <conditionalFormatting sqref="D33:G33">
    <cfRule type="cellIs" dxfId="17977" priority="128" operator="equal">
      <formula>0</formula>
    </cfRule>
  </conditionalFormatting>
  <conditionalFormatting sqref="D33:G33">
    <cfRule type="cellIs" dxfId="17976" priority="127" operator="equal">
      <formula>0</formula>
    </cfRule>
  </conditionalFormatting>
  <conditionalFormatting sqref="D33:G33">
    <cfRule type="cellIs" dxfId="17975" priority="126" stopIfTrue="1" operator="equal">
      <formula>0</formula>
    </cfRule>
  </conditionalFormatting>
  <conditionalFormatting sqref="D33:G33">
    <cfRule type="expression" dxfId="17974" priority="125" stopIfTrue="1">
      <formula>$IT34&lt;$IS$2</formula>
    </cfRule>
  </conditionalFormatting>
  <conditionalFormatting sqref="D33:G33">
    <cfRule type="cellIs" dxfId="17973" priority="124" stopIfTrue="1" operator="equal">
      <formula>0</formula>
    </cfRule>
  </conditionalFormatting>
  <conditionalFormatting sqref="D33:G33">
    <cfRule type="expression" dxfId="17972" priority="123" stopIfTrue="1">
      <formula>$IT34&lt;$IS$2</formula>
    </cfRule>
  </conditionalFormatting>
  <conditionalFormatting sqref="D33:G33">
    <cfRule type="cellIs" dxfId="17971" priority="122" stopIfTrue="1" operator="equal">
      <formula>0</formula>
    </cfRule>
  </conditionalFormatting>
  <conditionalFormatting sqref="D33:G33">
    <cfRule type="expression" dxfId="17970" priority="121" stopIfTrue="1">
      <formula>$IT34&lt;$IS$2</formula>
    </cfRule>
  </conditionalFormatting>
  <conditionalFormatting sqref="D33:G33">
    <cfRule type="cellIs" dxfId="17969" priority="120" stopIfTrue="1" operator="equal">
      <formula>0</formula>
    </cfRule>
  </conditionalFormatting>
  <conditionalFormatting sqref="D33:G33">
    <cfRule type="expression" dxfId="17968" priority="119" stopIfTrue="1">
      <formula>$IT34&lt;$IS$2</formula>
    </cfRule>
  </conditionalFormatting>
  <conditionalFormatting sqref="D33:G33">
    <cfRule type="cellIs" dxfId="17967" priority="118" stopIfTrue="1" operator="equal">
      <formula>0</formula>
    </cfRule>
  </conditionalFormatting>
  <conditionalFormatting sqref="D33:G33">
    <cfRule type="expression" dxfId="17966" priority="117" stopIfTrue="1">
      <formula>$IT34&lt;$IS$2</formula>
    </cfRule>
  </conditionalFormatting>
  <conditionalFormatting sqref="D33:G33">
    <cfRule type="cellIs" dxfId="17965" priority="116" operator="equal">
      <formula>0</formula>
    </cfRule>
  </conditionalFormatting>
  <conditionalFormatting sqref="D33:G33">
    <cfRule type="cellIs" dxfId="17964" priority="115" stopIfTrue="1" operator="equal">
      <formula>0</formula>
    </cfRule>
  </conditionalFormatting>
  <conditionalFormatting sqref="D33:G33">
    <cfRule type="expression" dxfId="17963" priority="114" stopIfTrue="1">
      <formula>$IT34&lt;$IS$2</formula>
    </cfRule>
  </conditionalFormatting>
  <conditionalFormatting sqref="D33:G33">
    <cfRule type="cellIs" dxfId="17962" priority="113" stopIfTrue="1" operator="equal">
      <formula>0</formula>
    </cfRule>
  </conditionalFormatting>
  <conditionalFormatting sqref="D33:G33">
    <cfRule type="expression" dxfId="17961" priority="112" stopIfTrue="1">
      <formula>$IT34&lt;$IS$2</formula>
    </cfRule>
  </conditionalFormatting>
  <conditionalFormatting sqref="D33:G33">
    <cfRule type="cellIs" dxfId="17960" priority="111" stopIfTrue="1" operator="equal">
      <formula>0</formula>
    </cfRule>
  </conditionalFormatting>
  <conditionalFormatting sqref="D33:G33">
    <cfRule type="expression" dxfId="17959" priority="110" stopIfTrue="1">
      <formula>$IT34&lt;$IS$2</formula>
    </cfRule>
  </conditionalFormatting>
  <conditionalFormatting sqref="D33:G33">
    <cfRule type="cellIs" dxfId="17958" priority="109" stopIfTrue="1" operator="equal">
      <formula>0</formula>
    </cfRule>
  </conditionalFormatting>
  <conditionalFormatting sqref="D33:G33">
    <cfRule type="expression" dxfId="17957" priority="108" stopIfTrue="1">
      <formula>$IT34&lt;$IS$2</formula>
    </cfRule>
  </conditionalFormatting>
  <conditionalFormatting sqref="D33:G33">
    <cfRule type="cellIs" dxfId="17956" priority="107" stopIfTrue="1" operator="equal">
      <formula>0</formula>
    </cfRule>
  </conditionalFormatting>
  <conditionalFormatting sqref="D33:G33">
    <cfRule type="expression" dxfId="17955" priority="106" stopIfTrue="1">
      <formula>$IT34&lt;$IS$2</formula>
    </cfRule>
  </conditionalFormatting>
  <conditionalFormatting sqref="D33:G33">
    <cfRule type="cellIs" dxfId="17954" priority="105" stopIfTrue="1" operator="equal">
      <formula>0</formula>
    </cfRule>
  </conditionalFormatting>
  <conditionalFormatting sqref="D33:G33">
    <cfRule type="expression" dxfId="17953" priority="104" stopIfTrue="1">
      <formula>$IT34&lt;$IS$2</formula>
    </cfRule>
  </conditionalFormatting>
  <conditionalFormatting sqref="D33:G33">
    <cfRule type="cellIs" dxfId="17952" priority="103" stopIfTrue="1" operator="equal">
      <formula>0</formula>
    </cfRule>
  </conditionalFormatting>
  <conditionalFormatting sqref="D33:G33">
    <cfRule type="expression" dxfId="17951" priority="102" stopIfTrue="1">
      <formula>$IT34&lt;$IS$2</formula>
    </cfRule>
  </conditionalFormatting>
  <conditionalFormatting sqref="D33">
    <cfRule type="cellIs" dxfId="17950" priority="101" operator="equal">
      <formula>0</formula>
    </cfRule>
  </conditionalFormatting>
  <conditionalFormatting sqref="D33">
    <cfRule type="cellIs" dxfId="17949" priority="100" stopIfTrue="1" operator="equal">
      <formula>0</formula>
    </cfRule>
  </conditionalFormatting>
  <conditionalFormatting sqref="D33">
    <cfRule type="expression" dxfId="17948" priority="99" stopIfTrue="1">
      <formula>$IT34&lt;$IS$2</formula>
    </cfRule>
  </conditionalFormatting>
  <conditionalFormatting sqref="D33">
    <cfRule type="cellIs" dxfId="17947" priority="98" stopIfTrue="1" operator="equal">
      <formula>0</formula>
    </cfRule>
  </conditionalFormatting>
  <conditionalFormatting sqref="D33">
    <cfRule type="expression" dxfId="17946" priority="97" stopIfTrue="1">
      <formula>$IT34&lt;$IS$2</formula>
    </cfRule>
  </conditionalFormatting>
  <conditionalFormatting sqref="D33">
    <cfRule type="cellIs" dxfId="17945" priority="96" stopIfTrue="1" operator="equal">
      <formula>0</formula>
    </cfRule>
  </conditionalFormatting>
  <conditionalFormatting sqref="D33">
    <cfRule type="expression" dxfId="17944" priority="95" stopIfTrue="1">
      <formula>$IT34&lt;$IS$2</formula>
    </cfRule>
  </conditionalFormatting>
  <conditionalFormatting sqref="D33">
    <cfRule type="cellIs" dxfId="17943" priority="94" stopIfTrue="1" operator="equal">
      <formula>0</formula>
    </cfRule>
  </conditionalFormatting>
  <conditionalFormatting sqref="D33">
    <cfRule type="expression" dxfId="17942" priority="93" stopIfTrue="1">
      <formula>$IT34&lt;$IS$2</formula>
    </cfRule>
  </conditionalFormatting>
  <conditionalFormatting sqref="D33">
    <cfRule type="cellIs" dxfId="17941" priority="92" stopIfTrue="1" operator="equal">
      <formula>0</formula>
    </cfRule>
  </conditionalFormatting>
  <conditionalFormatting sqref="D33">
    <cfRule type="expression" dxfId="17940" priority="91" stopIfTrue="1">
      <formula>$IT34&lt;$IS$2</formula>
    </cfRule>
  </conditionalFormatting>
  <conditionalFormatting sqref="D33">
    <cfRule type="cellIs" dxfId="17939" priority="90" operator="equal">
      <formula>0</formula>
    </cfRule>
  </conditionalFormatting>
  <conditionalFormatting sqref="D33">
    <cfRule type="cellIs" dxfId="17938" priority="89" stopIfTrue="1" operator="equal">
      <formula>0</formula>
    </cfRule>
  </conditionalFormatting>
  <conditionalFormatting sqref="D33">
    <cfRule type="expression" dxfId="17937" priority="88" stopIfTrue="1">
      <formula>$IT34&lt;$IS$2</formula>
    </cfRule>
  </conditionalFormatting>
  <conditionalFormatting sqref="D33">
    <cfRule type="cellIs" dxfId="17936" priority="87" stopIfTrue="1" operator="equal">
      <formula>0</formula>
    </cfRule>
  </conditionalFormatting>
  <conditionalFormatting sqref="D33">
    <cfRule type="expression" dxfId="17935" priority="86" stopIfTrue="1">
      <formula>$IT34&lt;$IS$2</formula>
    </cfRule>
  </conditionalFormatting>
  <conditionalFormatting sqref="D33">
    <cfRule type="cellIs" dxfId="17934" priority="85" stopIfTrue="1" operator="equal">
      <formula>0</formula>
    </cfRule>
  </conditionalFormatting>
  <conditionalFormatting sqref="D33">
    <cfRule type="expression" dxfId="17933" priority="84" stopIfTrue="1">
      <formula>$IT34&lt;$IS$2</formula>
    </cfRule>
  </conditionalFormatting>
  <conditionalFormatting sqref="D33">
    <cfRule type="cellIs" dxfId="17932" priority="83" stopIfTrue="1" operator="equal">
      <formula>0</formula>
    </cfRule>
  </conditionalFormatting>
  <conditionalFormatting sqref="D33">
    <cfRule type="expression" dxfId="17931" priority="82" stopIfTrue="1">
      <formula>$IT34&lt;$IS$2</formula>
    </cfRule>
  </conditionalFormatting>
  <conditionalFormatting sqref="D33">
    <cfRule type="cellIs" dxfId="17930" priority="81" stopIfTrue="1" operator="equal">
      <formula>0</formula>
    </cfRule>
  </conditionalFormatting>
  <conditionalFormatting sqref="D33">
    <cfRule type="expression" dxfId="17929" priority="80" stopIfTrue="1">
      <formula>$IT34&lt;$IS$2</formula>
    </cfRule>
  </conditionalFormatting>
  <conditionalFormatting sqref="D33">
    <cfRule type="cellIs" dxfId="17928" priority="79" stopIfTrue="1" operator="equal">
      <formula>0</formula>
    </cfRule>
  </conditionalFormatting>
  <conditionalFormatting sqref="D33">
    <cfRule type="expression" dxfId="17927" priority="78" stopIfTrue="1">
      <formula>$IT34&lt;$IS$2</formula>
    </cfRule>
  </conditionalFormatting>
  <conditionalFormatting sqref="D33">
    <cfRule type="cellIs" dxfId="17926" priority="77" stopIfTrue="1" operator="equal">
      <formula>0</formula>
    </cfRule>
  </conditionalFormatting>
  <conditionalFormatting sqref="D33">
    <cfRule type="expression" dxfId="17925" priority="76" stopIfTrue="1">
      <formula>$IT34&lt;$IS$2</formula>
    </cfRule>
  </conditionalFormatting>
  <conditionalFormatting sqref="D33:G33">
    <cfRule type="cellIs" dxfId="17924" priority="75" stopIfTrue="1" operator="equal">
      <formula>0</formula>
    </cfRule>
  </conditionalFormatting>
  <conditionalFormatting sqref="D33:G33">
    <cfRule type="expression" dxfId="17923" priority="74" stopIfTrue="1">
      <formula>$IT34&lt;$IS$2</formula>
    </cfRule>
  </conditionalFormatting>
  <conditionalFormatting sqref="D33:G33">
    <cfRule type="cellIs" dxfId="17922" priority="73" stopIfTrue="1" operator="equal">
      <formula>0</formula>
    </cfRule>
  </conditionalFormatting>
  <conditionalFormatting sqref="D33:G33">
    <cfRule type="expression" dxfId="17921" priority="72" stopIfTrue="1">
      <formula>$IT34&lt;$IS$2</formula>
    </cfRule>
  </conditionalFormatting>
  <conditionalFormatting sqref="D33:G33">
    <cfRule type="cellIs" dxfId="17920" priority="71" stopIfTrue="1" operator="equal">
      <formula>0</formula>
    </cfRule>
  </conditionalFormatting>
  <conditionalFormatting sqref="D33:G33">
    <cfRule type="expression" dxfId="17919" priority="70" stopIfTrue="1">
      <formula>$IT34&lt;$IS$2</formula>
    </cfRule>
  </conditionalFormatting>
  <conditionalFormatting sqref="D33:G33">
    <cfRule type="cellIs" dxfId="17918" priority="69" stopIfTrue="1" operator="equal">
      <formula>0</formula>
    </cfRule>
  </conditionalFormatting>
  <conditionalFormatting sqref="D33:G33">
    <cfRule type="expression" dxfId="17917" priority="68" stopIfTrue="1">
      <formula>$IT34&lt;$IS$2</formula>
    </cfRule>
  </conditionalFormatting>
  <conditionalFormatting sqref="D33:G33">
    <cfRule type="cellIs" dxfId="17916" priority="67" stopIfTrue="1" operator="equal">
      <formula>0</formula>
    </cfRule>
  </conditionalFormatting>
  <conditionalFormatting sqref="D33:G33">
    <cfRule type="expression" dxfId="17915" priority="66" stopIfTrue="1">
      <formula>$IT34&lt;$IS$2</formula>
    </cfRule>
  </conditionalFormatting>
  <conditionalFormatting sqref="D33:G33">
    <cfRule type="cellIs" dxfId="17914" priority="65" stopIfTrue="1" operator="equal">
      <formula>0</formula>
    </cfRule>
  </conditionalFormatting>
  <conditionalFormatting sqref="D33:G33">
    <cfRule type="expression" dxfId="17913" priority="64" stopIfTrue="1">
      <formula>$IT34&lt;$IS$2</formula>
    </cfRule>
  </conditionalFormatting>
  <conditionalFormatting sqref="D33:G33">
    <cfRule type="cellIs" dxfId="17912" priority="63" stopIfTrue="1" operator="equal">
      <formula>0</formula>
    </cfRule>
  </conditionalFormatting>
  <conditionalFormatting sqref="D33:G33">
    <cfRule type="expression" dxfId="17911" priority="62" stopIfTrue="1">
      <formula>$IT34&lt;$IS$2</formula>
    </cfRule>
  </conditionalFormatting>
  <conditionalFormatting sqref="C32:G32">
    <cfRule type="cellIs" dxfId="17910" priority="61" operator="equal">
      <formula>0</formula>
    </cfRule>
  </conditionalFormatting>
  <conditionalFormatting sqref="C32:G32">
    <cfRule type="expression" dxfId="17909" priority="60" stopIfTrue="1">
      <formula>$IT33&lt;$IS$2</formula>
    </cfRule>
  </conditionalFormatting>
  <conditionalFormatting sqref="C32:G32">
    <cfRule type="expression" dxfId="17908" priority="59" stopIfTrue="1">
      <formula>$IW33&lt;$IV$2</formula>
    </cfRule>
  </conditionalFormatting>
  <conditionalFormatting sqref="C32:G32">
    <cfRule type="cellIs" dxfId="17907" priority="58" stopIfTrue="1" operator="equal">
      <formula>0</formula>
    </cfRule>
  </conditionalFormatting>
  <conditionalFormatting sqref="C16:G16">
    <cfRule type="cellIs" dxfId="17906" priority="57" operator="equal">
      <formula>0</formula>
    </cfRule>
  </conditionalFormatting>
  <conditionalFormatting sqref="C16:G16">
    <cfRule type="cellIs" dxfId="17905" priority="56" operator="equal">
      <formula>0</formula>
    </cfRule>
  </conditionalFormatting>
  <conditionalFormatting sqref="C16:G16">
    <cfRule type="cellIs" dxfId="17904" priority="55" stopIfTrue="1" operator="equal">
      <formula>0</formula>
    </cfRule>
  </conditionalFormatting>
  <conditionalFormatting sqref="C16:G16">
    <cfRule type="expression" dxfId="17903" priority="54" stopIfTrue="1">
      <formula>$IT17&lt;$IS$2</formula>
    </cfRule>
  </conditionalFormatting>
  <conditionalFormatting sqref="C16:G16">
    <cfRule type="cellIs" dxfId="17902" priority="53" stopIfTrue="1" operator="equal">
      <formula>0</formula>
    </cfRule>
  </conditionalFormatting>
  <conditionalFormatting sqref="C16:G16">
    <cfRule type="expression" dxfId="17901" priority="52" stopIfTrue="1">
      <formula>$IT17&lt;$IS$2</formula>
    </cfRule>
  </conditionalFormatting>
  <conditionalFormatting sqref="C16:G16">
    <cfRule type="cellIs" dxfId="17900" priority="51" stopIfTrue="1" operator="equal">
      <formula>0</formula>
    </cfRule>
  </conditionalFormatting>
  <conditionalFormatting sqref="C16:G16">
    <cfRule type="expression" dxfId="17899" priority="50" stopIfTrue="1">
      <formula>$IT17&lt;$IS$2</formula>
    </cfRule>
  </conditionalFormatting>
  <conditionalFormatting sqref="C16:G16">
    <cfRule type="cellIs" dxfId="17898" priority="49" stopIfTrue="1" operator="equal">
      <formula>0</formula>
    </cfRule>
  </conditionalFormatting>
  <conditionalFormatting sqref="C16:G16">
    <cfRule type="expression" dxfId="17897" priority="48" stopIfTrue="1">
      <formula>$IT17&lt;$IS$2</formula>
    </cfRule>
  </conditionalFormatting>
  <conditionalFormatting sqref="C16:G16">
    <cfRule type="cellIs" dxfId="17896" priority="47" stopIfTrue="1" operator="equal">
      <formula>0</formula>
    </cfRule>
  </conditionalFormatting>
  <conditionalFormatting sqref="C16:G16">
    <cfRule type="expression" dxfId="17895" priority="46" stopIfTrue="1">
      <formula>$IT17&lt;$IS$2</formula>
    </cfRule>
  </conditionalFormatting>
  <conditionalFormatting sqref="C16:G16">
    <cfRule type="cellIs" dxfId="17894" priority="45" operator="equal">
      <formula>0</formula>
    </cfRule>
  </conditionalFormatting>
  <conditionalFormatting sqref="C16:G16">
    <cfRule type="cellIs" dxfId="17893" priority="44" stopIfTrue="1" operator="equal">
      <formula>0</formula>
    </cfRule>
  </conditionalFormatting>
  <conditionalFormatting sqref="C16:G16">
    <cfRule type="expression" dxfId="17892" priority="43" stopIfTrue="1">
      <formula>$IT17&lt;$IS$2</formula>
    </cfRule>
  </conditionalFormatting>
  <conditionalFormatting sqref="C16:G16">
    <cfRule type="cellIs" dxfId="17891" priority="42" stopIfTrue="1" operator="equal">
      <formula>0</formula>
    </cfRule>
  </conditionalFormatting>
  <conditionalFormatting sqref="C16:G16">
    <cfRule type="expression" dxfId="17890" priority="41" stopIfTrue="1">
      <formula>$IT17&lt;$IS$2</formula>
    </cfRule>
  </conditionalFormatting>
  <conditionalFormatting sqref="C16:G16">
    <cfRule type="cellIs" dxfId="17889" priority="40" stopIfTrue="1" operator="equal">
      <formula>0</formula>
    </cfRule>
  </conditionalFormatting>
  <conditionalFormatting sqref="C16:G16">
    <cfRule type="expression" dxfId="17888" priority="39" stopIfTrue="1">
      <formula>$IT17&lt;$IS$2</formula>
    </cfRule>
  </conditionalFormatting>
  <conditionalFormatting sqref="D16">
    <cfRule type="cellIs" dxfId="17887" priority="38" operator="equal">
      <formula>0</formula>
    </cfRule>
  </conditionalFormatting>
  <conditionalFormatting sqref="D16">
    <cfRule type="cellIs" dxfId="17886" priority="37" stopIfTrue="1" operator="equal">
      <formula>0</formula>
    </cfRule>
  </conditionalFormatting>
  <conditionalFormatting sqref="D16">
    <cfRule type="expression" dxfId="17885" priority="36" stopIfTrue="1">
      <formula>$IT17&lt;$IS$2</formula>
    </cfRule>
  </conditionalFormatting>
  <conditionalFormatting sqref="D16">
    <cfRule type="cellIs" dxfId="17884" priority="35" stopIfTrue="1" operator="equal">
      <formula>0</formula>
    </cfRule>
  </conditionalFormatting>
  <conditionalFormatting sqref="D16">
    <cfRule type="expression" dxfId="17883" priority="34" stopIfTrue="1">
      <formula>$IT17&lt;$IS$2</formula>
    </cfRule>
  </conditionalFormatting>
  <conditionalFormatting sqref="D16">
    <cfRule type="cellIs" dxfId="17882" priority="33" stopIfTrue="1" operator="equal">
      <formula>0</formula>
    </cfRule>
  </conditionalFormatting>
  <conditionalFormatting sqref="D16">
    <cfRule type="expression" dxfId="17881" priority="32" stopIfTrue="1">
      <formula>$IT17&lt;$IS$2</formula>
    </cfRule>
  </conditionalFormatting>
  <conditionalFormatting sqref="D16">
    <cfRule type="cellIs" dxfId="17880" priority="31" stopIfTrue="1" operator="equal">
      <formula>0</formula>
    </cfRule>
  </conditionalFormatting>
  <conditionalFormatting sqref="D16">
    <cfRule type="expression" dxfId="17879" priority="30" stopIfTrue="1">
      <formula>$IT17&lt;$IS$2</formula>
    </cfRule>
  </conditionalFormatting>
  <conditionalFormatting sqref="D16">
    <cfRule type="cellIs" dxfId="17878" priority="29" stopIfTrue="1" operator="equal">
      <formula>0</formula>
    </cfRule>
  </conditionalFormatting>
  <conditionalFormatting sqref="D16">
    <cfRule type="expression" dxfId="17877" priority="28" stopIfTrue="1">
      <formula>$IT17&lt;$IS$2</formula>
    </cfRule>
  </conditionalFormatting>
  <conditionalFormatting sqref="D16">
    <cfRule type="cellIs" dxfId="17876" priority="27" operator="equal">
      <formula>0</formula>
    </cfRule>
  </conditionalFormatting>
  <conditionalFormatting sqref="D16">
    <cfRule type="cellIs" dxfId="17875" priority="26" stopIfTrue="1" operator="equal">
      <formula>0</formula>
    </cfRule>
  </conditionalFormatting>
  <conditionalFormatting sqref="D16">
    <cfRule type="expression" dxfId="17874" priority="25" stopIfTrue="1">
      <formula>$IT17&lt;$IS$2</formula>
    </cfRule>
  </conditionalFormatting>
  <conditionalFormatting sqref="D16">
    <cfRule type="cellIs" dxfId="17873" priority="24" stopIfTrue="1" operator="equal">
      <formula>0</formula>
    </cfRule>
  </conditionalFormatting>
  <conditionalFormatting sqref="D16">
    <cfRule type="expression" dxfId="17872" priority="23" stopIfTrue="1">
      <formula>$IT17&lt;$IS$2</formula>
    </cfRule>
  </conditionalFormatting>
  <conditionalFormatting sqref="D16">
    <cfRule type="cellIs" dxfId="17871" priority="22" stopIfTrue="1" operator="equal">
      <formula>0</formula>
    </cfRule>
  </conditionalFormatting>
  <conditionalFormatting sqref="D16">
    <cfRule type="expression" dxfId="17870" priority="21" stopIfTrue="1">
      <formula>$IT17&lt;$IS$2</formula>
    </cfRule>
  </conditionalFormatting>
  <conditionalFormatting sqref="D16">
    <cfRule type="cellIs" dxfId="17869" priority="20" stopIfTrue="1" operator="equal">
      <formula>0</formula>
    </cfRule>
  </conditionalFormatting>
  <conditionalFormatting sqref="D16">
    <cfRule type="expression" dxfId="17868" priority="19" stopIfTrue="1">
      <formula>$IT17&lt;$IS$2</formula>
    </cfRule>
  </conditionalFormatting>
  <conditionalFormatting sqref="D16">
    <cfRule type="cellIs" dxfId="17867" priority="18" stopIfTrue="1" operator="equal">
      <formula>0</formula>
    </cfRule>
  </conditionalFormatting>
  <conditionalFormatting sqref="D16">
    <cfRule type="expression" dxfId="17866" priority="17" stopIfTrue="1">
      <formula>$IT17&lt;$IS$2</formula>
    </cfRule>
  </conditionalFormatting>
  <conditionalFormatting sqref="D16">
    <cfRule type="cellIs" dxfId="17865" priority="16" stopIfTrue="1" operator="equal">
      <formula>0</formula>
    </cfRule>
  </conditionalFormatting>
  <conditionalFormatting sqref="D16">
    <cfRule type="expression" dxfId="17864" priority="15" stopIfTrue="1">
      <formula>$IT17&lt;$IS$2</formula>
    </cfRule>
  </conditionalFormatting>
  <conditionalFormatting sqref="D16">
    <cfRule type="cellIs" dxfId="17863" priority="14" stopIfTrue="1" operator="equal">
      <formula>0</formula>
    </cfRule>
  </conditionalFormatting>
  <conditionalFormatting sqref="D16">
    <cfRule type="expression" dxfId="17862" priority="13" stopIfTrue="1">
      <formula>$IT17&lt;$IS$2</formula>
    </cfRule>
  </conditionalFormatting>
  <conditionalFormatting sqref="C16:G16">
    <cfRule type="cellIs" dxfId="17861" priority="12" stopIfTrue="1" operator="equal">
      <formula>0</formula>
    </cfRule>
  </conditionalFormatting>
  <conditionalFormatting sqref="C16:G16">
    <cfRule type="expression" dxfId="17860" priority="11" stopIfTrue="1">
      <formula>$IT17&lt;$IS$2</formula>
    </cfRule>
  </conditionalFormatting>
  <conditionalFormatting sqref="C16:G16">
    <cfRule type="cellIs" dxfId="17859" priority="10" stopIfTrue="1" operator="equal">
      <formula>0</formula>
    </cfRule>
  </conditionalFormatting>
  <conditionalFormatting sqref="C16:G16">
    <cfRule type="expression" dxfId="17858" priority="9" stopIfTrue="1">
      <formula>$IT17&lt;$IS$2</formula>
    </cfRule>
  </conditionalFormatting>
  <conditionalFormatting sqref="C16:G16">
    <cfRule type="cellIs" dxfId="17857" priority="8" stopIfTrue="1" operator="equal">
      <formula>0</formula>
    </cfRule>
  </conditionalFormatting>
  <conditionalFormatting sqref="C16:G16">
    <cfRule type="expression" dxfId="17856" priority="7" stopIfTrue="1">
      <formula>$IT17&lt;$IS$2</formula>
    </cfRule>
  </conditionalFormatting>
  <conditionalFormatting sqref="C16:G16">
    <cfRule type="cellIs" dxfId="17855" priority="6" stopIfTrue="1" operator="equal">
      <formula>0</formula>
    </cfRule>
  </conditionalFormatting>
  <conditionalFormatting sqref="C16:G16">
    <cfRule type="expression" dxfId="17854" priority="5" stopIfTrue="1">
      <formula>$IT17&lt;$IS$2</formula>
    </cfRule>
  </conditionalFormatting>
  <conditionalFormatting sqref="C16:G16">
    <cfRule type="cellIs" dxfId="17853" priority="4" stopIfTrue="1" operator="equal">
      <formula>0</formula>
    </cfRule>
  </conditionalFormatting>
  <conditionalFormatting sqref="C16:G16">
    <cfRule type="expression" dxfId="17852" priority="3" stopIfTrue="1">
      <formula>$IT17&lt;$IS$2</formula>
    </cfRule>
  </conditionalFormatting>
  <conditionalFormatting sqref="C16:G16">
    <cfRule type="cellIs" dxfId="17851" priority="2" stopIfTrue="1" operator="equal">
      <formula>0</formula>
    </cfRule>
  </conditionalFormatting>
  <conditionalFormatting sqref="C16:G16">
    <cfRule type="expression" dxfId="17850" priority="1" stopIfTrue="1">
      <formula>$IT17&lt;$IS$2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37" workbookViewId="0">
      <selection activeCell="E20" sqref="E20"/>
    </sheetView>
  </sheetViews>
  <sheetFormatPr defaultRowHeight="15" x14ac:dyDescent="0.25"/>
  <sheetData>
    <row r="1" spans="1:5" x14ac:dyDescent="0.25">
      <c r="A1" s="42" t="s">
        <v>24</v>
      </c>
      <c r="B1" t="s">
        <v>23</v>
      </c>
      <c r="E1" s="38">
        <v>1</v>
      </c>
    </row>
    <row r="2" spans="1:5" x14ac:dyDescent="0.25">
      <c r="A2" s="42" t="s">
        <v>25</v>
      </c>
      <c r="E2" s="38">
        <v>1</v>
      </c>
    </row>
    <row r="3" spans="1:5" x14ac:dyDescent="0.25">
      <c r="A3" s="42" t="s">
        <v>26</v>
      </c>
      <c r="E3" s="38">
        <v>1</v>
      </c>
    </row>
    <row r="4" spans="1:5" x14ac:dyDescent="0.25">
      <c r="A4" s="42" t="s">
        <v>27</v>
      </c>
      <c r="C4" t="s">
        <v>177</v>
      </c>
      <c r="E4" s="38">
        <v>1</v>
      </c>
    </row>
    <row r="5" spans="1:5" x14ac:dyDescent="0.25">
      <c r="A5" s="42" t="s">
        <v>28</v>
      </c>
      <c r="E5" s="37"/>
    </row>
    <row r="6" spans="1:5" x14ac:dyDescent="0.25">
      <c r="A6" s="42" t="s">
        <v>29</v>
      </c>
      <c r="E6" s="37"/>
    </row>
    <row r="7" spans="1:5" x14ac:dyDescent="0.25">
      <c r="A7" s="42" t="s">
        <v>30</v>
      </c>
      <c r="E7" s="37"/>
    </row>
    <row r="8" spans="1:5" x14ac:dyDescent="0.25">
      <c r="A8" s="42" t="s">
        <v>31</v>
      </c>
      <c r="E8" s="37"/>
    </row>
    <row r="9" spans="1:5" x14ac:dyDescent="0.25">
      <c r="A9" s="42" t="s">
        <v>32</v>
      </c>
      <c r="E9" s="37"/>
    </row>
    <row r="10" spans="1:5" x14ac:dyDescent="0.25">
      <c r="A10" s="42" t="s">
        <v>33</v>
      </c>
      <c r="E10" s="37"/>
    </row>
    <row r="11" spans="1:5" x14ac:dyDescent="0.25">
      <c r="A11" s="42" t="s">
        <v>34</v>
      </c>
      <c r="E11" s="37"/>
    </row>
    <row r="12" spans="1:5" x14ac:dyDescent="0.25">
      <c r="A12" s="42" t="s">
        <v>35</v>
      </c>
      <c r="E12" s="38">
        <v>1</v>
      </c>
    </row>
    <row r="13" spans="1:5" x14ac:dyDescent="0.25">
      <c r="A13" s="42" t="s">
        <v>36</v>
      </c>
      <c r="E13" s="38">
        <v>1</v>
      </c>
    </row>
    <row r="14" spans="1:5" x14ac:dyDescent="0.25">
      <c r="A14" s="42" t="s">
        <v>37</v>
      </c>
      <c r="C14" t="s">
        <v>178</v>
      </c>
      <c r="E14" s="38">
        <v>0</v>
      </c>
    </row>
    <row r="15" spans="1:5" x14ac:dyDescent="0.25">
      <c r="A15" s="42" t="s">
        <v>38</v>
      </c>
      <c r="E15" s="37"/>
    </row>
    <row r="16" spans="1:5" x14ac:dyDescent="0.25">
      <c r="A16" s="42" t="s">
        <v>39</v>
      </c>
      <c r="E16" s="37"/>
    </row>
    <row r="17" spans="1:5" x14ac:dyDescent="0.25">
      <c r="A17" s="42" t="s">
        <v>40</v>
      </c>
      <c r="E17" s="37"/>
    </row>
    <row r="18" spans="1:5" x14ac:dyDescent="0.25">
      <c r="A18" s="42" t="s">
        <v>41</v>
      </c>
      <c r="E18" s="38">
        <v>0</v>
      </c>
    </row>
    <row r="19" spans="1:5" x14ac:dyDescent="0.25">
      <c r="A19" s="42" t="s">
        <v>42</v>
      </c>
      <c r="E19" s="38"/>
    </row>
    <row r="20" spans="1:5" x14ac:dyDescent="0.25">
      <c r="A20" s="42" t="s">
        <v>43</v>
      </c>
      <c r="C20" t="s">
        <v>179</v>
      </c>
      <c r="E20" s="38">
        <v>1</v>
      </c>
    </row>
    <row r="21" spans="1:5" x14ac:dyDescent="0.25">
      <c r="A21" s="42" t="s">
        <v>44</v>
      </c>
      <c r="E21" s="37"/>
    </row>
    <row r="22" spans="1:5" x14ac:dyDescent="0.25">
      <c r="A22" s="42" t="s">
        <v>45</v>
      </c>
      <c r="E22" s="37"/>
    </row>
    <row r="23" spans="1:5" x14ac:dyDescent="0.25">
      <c r="A23" s="42" t="s">
        <v>46</v>
      </c>
      <c r="E23" s="37"/>
    </row>
    <row r="24" spans="1:5" x14ac:dyDescent="0.25">
      <c r="A24" s="42" t="s">
        <v>47</v>
      </c>
      <c r="E24" s="37"/>
    </row>
    <row r="25" spans="1:5" x14ac:dyDescent="0.25">
      <c r="A25" s="42" t="s">
        <v>48</v>
      </c>
      <c r="E25" s="37"/>
    </row>
    <row r="26" spans="1:5" x14ac:dyDescent="0.25">
      <c r="A26" s="42" t="s">
        <v>49</v>
      </c>
      <c r="E26" s="37"/>
    </row>
    <row r="27" spans="1:5" x14ac:dyDescent="0.25">
      <c r="A27" s="42" t="s">
        <v>50</v>
      </c>
      <c r="E27" s="37"/>
    </row>
    <row r="28" spans="1:5" x14ac:dyDescent="0.25">
      <c r="A28" s="42" t="s">
        <v>52</v>
      </c>
      <c r="E28" s="37"/>
    </row>
    <row r="29" spans="1:5" x14ac:dyDescent="0.25">
      <c r="A29" s="42" t="s">
        <v>51</v>
      </c>
      <c r="E29" s="38">
        <v>1</v>
      </c>
    </row>
    <row r="30" spans="1:5" x14ac:dyDescent="0.25">
      <c r="A30" s="42" t="s">
        <v>53</v>
      </c>
      <c r="E30" s="38">
        <v>1</v>
      </c>
    </row>
    <row r="31" spans="1:5" x14ac:dyDescent="0.25">
      <c r="A31" s="42" t="s">
        <v>54</v>
      </c>
      <c r="C31" t="s">
        <v>180</v>
      </c>
      <c r="E31" s="38">
        <v>0</v>
      </c>
    </row>
    <row r="32" spans="1:5" x14ac:dyDescent="0.25">
      <c r="E32" s="37"/>
    </row>
    <row r="33" spans="3:5" x14ac:dyDescent="0.25">
      <c r="E33" s="37"/>
    </row>
    <row r="34" spans="3:5" x14ac:dyDescent="0.25">
      <c r="E34" s="37"/>
    </row>
    <row r="35" spans="3:5" x14ac:dyDescent="0.25">
      <c r="E35" s="37"/>
    </row>
    <row r="36" spans="3:5" x14ac:dyDescent="0.25">
      <c r="E36" s="37"/>
    </row>
    <row r="37" spans="3:5" x14ac:dyDescent="0.25">
      <c r="E37" s="38">
        <v>0</v>
      </c>
    </row>
    <row r="38" spans="3:5" x14ac:dyDescent="0.25">
      <c r="E38" s="38">
        <v>0</v>
      </c>
    </row>
    <row r="39" spans="3:5" x14ac:dyDescent="0.25">
      <c r="C39" t="s">
        <v>181</v>
      </c>
      <c r="E39" s="38">
        <v>0</v>
      </c>
    </row>
    <row r="40" spans="3:5" x14ac:dyDescent="0.25">
      <c r="E40" s="37"/>
    </row>
    <row r="41" spans="3:5" x14ac:dyDescent="0.25">
      <c r="E41" s="37"/>
    </row>
    <row r="42" spans="3:5" x14ac:dyDescent="0.25">
      <c r="E42" s="37"/>
    </row>
    <row r="43" spans="3:5" x14ac:dyDescent="0.25">
      <c r="E43" s="37"/>
    </row>
    <row r="44" spans="3:5" x14ac:dyDescent="0.25">
      <c r="E44" s="37"/>
    </row>
    <row r="45" spans="3:5" x14ac:dyDescent="0.25">
      <c r="E45" s="37"/>
    </row>
    <row r="46" spans="3:5" x14ac:dyDescent="0.25">
      <c r="E46" s="37"/>
    </row>
    <row r="47" spans="3:5" x14ac:dyDescent="0.25">
      <c r="E47" s="38">
        <v>0</v>
      </c>
    </row>
    <row r="48" spans="3:5" x14ac:dyDescent="0.25">
      <c r="E48" s="38">
        <v>0</v>
      </c>
    </row>
    <row r="49" spans="3:5" x14ac:dyDescent="0.25">
      <c r="C49" t="s">
        <v>182</v>
      </c>
      <c r="E49" s="38">
        <v>0</v>
      </c>
    </row>
    <row r="50" spans="3:5" x14ac:dyDescent="0.25">
      <c r="E50" s="37"/>
    </row>
    <row r="51" spans="3:5" x14ac:dyDescent="0.25">
      <c r="E51" s="37"/>
    </row>
    <row r="52" spans="3:5" x14ac:dyDescent="0.25">
      <c r="E52" s="37"/>
    </row>
    <row r="53" spans="3:5" x14ac:dyDescent="0.25">
      <c r="E53" s="38">
        <v>0</v>
      </c>
    </row>
    <row r="54" spans="3:5" x14ac:dyDescent="0.25">
      <c r="E54" s="38">
        <v>0</v>
      </c>
    </row>
    <row r="55" spans="3:5" x14ac:dyDescent="0.25">
      <c r="E55" s="38">
        <v>1</v>
      </c>
    </row>
    <row r="56" spans="3:5" x14ac:dyDescent="0.25">
      <c r="E56" s="38">
        <v>1</v>
      </c>
    </row>
    <row r="57" spans="3:5" x14ac:dyDescent="0.25">
      <c r="E57" s="38">
        <v>0</v>
      </c>
    </row>
    <row r="58" spans="3:5" x14ac:dyDescent="0.25">
      <c r="E58" s="38">
        <v>0</v>
      </c>
    </row>
    <row r="59" spans="3:5" x14ac:dyDescent="0.25">
      <c r="E59" s="38">
        <v>0</v>
      </c>
    </row>
    <row r="60" spans="3:5" x14ac:dyDescent="0.25">
      <c r="E60" s="38">
        <v>0</v>
      </c>
    </row>
    <row r="61" spans="3:5" x14ac:dyDescent="0.25">
      <c r="E61" s="38">
        <v>0</v>
      </c>
    </row>
    <row r="62" spans="3:5" x14ac:dyDescent="0.25">
      <c r="E62" s="38">
        <v>0</v>
      </c>
    </row>
    <row r="63" spans="3:5" x14ac:dyDescent="0.25">
      <c r="E63" s="38">
        <v>0</v>
      </c>
    </row>
  </sheetData>
  <conditionalFormatting sqref="E1:E63">
    <cfRule type="cellIs" dxfId="25220" priority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FF"/>
  </sheetPr>
  <dimension ref="A1:IB299"/>
  <sheetViews>
    <sheetView topLeftCell="A2" zoomScale="80" zoomScaleNormal="80" workbookViewId="0">
      <pane ySplit="7" topLeftCell="A9" activePane="bottomLeft" state="frozen"/>
      <selection activeCell="A2" sqref="A2"/>
      <selection pane="bottomLeft" activeCell="W26" sqref="W26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5" width="7.7109375" style="3" customWidth="1"/>
    <col min="6" max="6" width="8.7109375" style="3" customWidth="1"/>
    <col min="7" max="7" width="10.5703125" style="3" bestFit="1" customWidth="1"/>
    <col min="8" max="8" width="15.140625" style="3" hidden="1" customWidth="1"/>
    <col min="9" max="9" width="15.140625" style="3" customWidth="1"/>
    <col min="10" max="10" width="0.140625" style="3" customWidth="1"/>
    <col min="11" max="18" width="9.140625" style="3" hidden="1" customWidth="1"/>
    <col min="19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169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149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1</v>
      </c>
      <c r="B6" s="159"/>
      <c r="C6" s="40"/>
      <c r="D6" s="43" t="str">
        <f>х!A17</f>
        <v>17.01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155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6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hidden="1" customHeight="1" x14ac:dyDescent="0.25">
      <c r="A13" s="103">
        <v>0</v>
      </c>
      <c r="B13" s="104">
        <v>0</v>
      </c>
      <c r="C13" s="105">
        <v>0</v>
      </c>
      <c r="D13" s="106">
        <v>0</v>
      </c>
      <c r="E13" s="106">
        <v>0</v>
      </c>
      <c r="F13" s="106">
        <v>0</v>
      </c>
      <c r="G13" s="106">
        <v>0</v>
      </c>
      <c r="H13" s="107">
        <v>0</v>
      </c>
      <c r="I13" s="25">
        <f t="shared" ref="I13:I16" si="1">H13</f>
        <v>0</v>
      </c>
      <c r="J13" s="11"/>
      <c r="K13" s="37">
        <f t="shared" ref="K13:K57" si="2">A13</f>
        <v>0</v>
      </c>
      <c r="M13" s="24">
        <f t="shared" ref="M13:M16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8" x14ac:dyDescent="0.25">
      <c r="A14" s="103" t="s">
        <v>351</v>
      </c>
      <c r="B14" s="104" t="s">
        <v>414</v>
      </c>
      <c r="C14" s="105" t="s">
        <v>365</v>
      </c>
      <c r="D14" s="106">
        <v>32.1</v>
      </c>
      <c r="E14" s="106">
        <v>23.3</v>
      </c>
      <c r="F14" s="106">
        <v>43.8</v>
      </c>
      <c r="G14" s="106">
        <v>509</v>
      </c>
      <c r="H14" s="107">
        <v>9.2951999999999995</v>
      </c>
      <c r="I14" s="150">
        <v>28</v>
      </c>
      <c r="J14" s="11"/>
      <c r="K14" s="37" t="str">
        <f t="shared" si="2"/>
        <v>Запеканка из творога со сгущ. молоком</v>
      </c>
      <c r="M14" s="24">
        <f t="shared" si="3"/>
        <v>32.1</v>
      </c>
      <c r="N14" s="24">
        <f t="shared" si="0"/>
        <v>23.3</v>
      </c>
      <c r="O14" s="24">
        <f t="shared" si="0"/>
        <v>43.8</v>
      </c>
      <c r="P14" s="24">
        <f t="shared" si="0"/>
        <v>509</v>
      </c>
      <c r="IA14" s="12"/>
      <c r="IB14" s="6">
        <f>[1]основа!AM10</f>
        <v>42551</v>
      </c>
    </row>
    <row r="15" spans="1:236" ht="15" customHeight="1" x14ac:dyDescent="0.25">
      <c r="A15" s="103" t="s">
        <v>254</v>
      </c>
      <c r="B15" s="104" t="s">
        <v>197</v>
      </c>
      <c r="C15" s="105" t="s">
        <v>357</v>
      </c>
      <c r="D15" s="106">
        <v>1.4</v>
      </c>
      <c r="E15" s="106">
        <v>1.4</v>
      </c>
      <c r="F15" s="106">
        <v>11.2</v>
      </c>
      <c r="G15" s="106">
        <v>61</v>
      </c>
      <c r="H15" s="107">
        <v>3.3620000000000001</v>
      </c>
      <c r="I15" s="150">
        <v>5</v>
      </c>
      <c r="J15" s="11"/>
      <c r="K15" s="37" t="str">
        <f t="shared" si="2"/>
        <v>Чай с сахаром и молоком</v>
      </c>
      <c r="M15" s="24">
        <f t="shared" si="3"/>
        <v>1.4</v>
      </c>
      <c r="N15" s="24">
        <f t="shared" si="0"/>
        <v>1.4</v>
      </c>
      <c r="O15" s="24">
        <f t="shared" si="0"/>
        <v>11.2</v>
      </c>
      <c r="P15" s="24">
        <f t="shared" si="0"/>
        <v>61</v>
      </c>
      <c r="IA15" s="12"/>
      <c r="IB15" s="6">
        <f>[1]основа!AM11</f>
        <v>42551</v>
      </c>
    </row>
    <row r="16" spans="1:236" ht="15" hidden="1" customHeight="1" x14ac:dyDescent="0.25">
      <c r="A16" s="103">
        <v>0</v>
      </c>
      <c r="B16" s="104">
        <v>0</v>
      </c>
      <c r="C16" s="105">
        <v>0</v>
      </c>
      <c r="D16" s="106">
        <v>0</v>
      </c>
      <c r="E16" s="106">
        <v>0</v>
      </c>
      <c r="F16" s="106">
        <v>0</v>
      </c>
      <c r="G16" s="106">
        <v>0</v>
      </c>
      <c r="H16" s="107">
        <v>0</v>
      </c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[1]основа!AM14</f>
        <v>42551</v>
      </c>
    </row>
    <row r="17" spans="1:236" ht="15" customHeight="1" x14ac:dyDescent="0.25">
      <c r="A17" s="103" t="s">
        <v>74</v>
      </c>
      <c r="B17" s="104">
        <v>25</v>
      </c>
      <c r="C17" s="105"/>
      <c r="D17" s="106"/>
      <c r="E17" s="106"/>
      <c r="F17" s="106"/>
      <c r="G17" s="106"/>
      <c r="H17" s="107"/>
      <c r="I17" s="153">
        <v>1.5</v>
      </c>
      <c r="J17" s="11"/>
      <c r="K17" s="37"/>
      <c r="M17" s="24"/>
      <c r="N17" s="24"/>
      <c r="O17" s="24"/>
      <c r="P17" s="24"/>
      <c r="IA17" s="12"/>
      <c r="IB17" s="6"/>
    </row>
    <row r="18" spans="1:236" ht="15" customHeight="1" x14ac:dyDescent="0.2">
      <c r="A18" s="108" t="s">
        <v>11</v>
      </c>
      <c r="B18" s="109"/>
      <c r="C18" s="110"/>
      <c r="D18" s="111">
        <f>SUBTOTAL(9,D12:D16)</f>
        <v>33.5</v>
      </c>
      <c r="E18" s="111">
        <f t="shared" ref="E18:G18" si="4">SUBTOTAL(9,E12:E16)</f>
        <v>24.7</v>
      </c>
      <c r="F18" s="111">
        <f t="shared" si="4"/>
        <v>55</v>
      </c>
      <c r="G18" s="111">
        <f t="shared" si="4"/>
        <v>570</v>
      </c>
      <c r="H18" s="112">
        <v>18.505200000000002</v>
      </c>
      <c r="I18" s="151">
        <f>SUBTOTAL(9,I12:I17)</f>
        <v>34.5</v>
      </c>
      <c r="J18" s="11"/>
      <c r="K18" s="38">
        <f>х!E12</f>
        <v>1</v>
      </c>
      <c r="M18" s="28">
        <f>SUM(M12:M16)</f>
        <v>33.5</v>
      </c>
      <c r="N18" s="28">
        <f>SUM(N12:N16)</f>
        <v>24.7</v>
      </c>
      <c r="O18" s="28">
        <f>SUM(O12:O16)</f>
        <v>55</v>
      </c>
      <c r="P18" s="28">
        <f>SUM(P12:P16)</f>
        <v>570</v>
      </c>
      <c r="IA18" s="12"/>
      <c r="IB18" s="6">
        <f>[1]основа!AM15</f>
        <v>42551</v>
      </c>
    </row>
    <row r="19" spans="1:236" ht="15" customHeight="1" x14ac:dyDescent="0.2">
      <c r="A19" s="108"/>
      <c r="B19" s="109"/>
      <c r="C19" s="110"/>
      <c r="D19" s="111"/>
      <c r="E19" s="111"/>
      <c r="F19" s="111"/>
      <c r="G19" s="111"/>
      <c r="H19" s="112"/>
      <c r="I19" s="151"/>
      <c r="J19" s="11"/>
      <c r="K19" s="38">
        <f>х!E13</f>
        <v>1</v>
      </c>
      <c r="M19" s="28"/>
      <c r="N19" s="28"/>
      <c r="O19" s="28"/>
      <c r="P19" s="28"/>
      <c r="IA19" s="12"/>
      <c r="IB19" s="6">
        <f>[1]основа!AM16</f>
        <v>42551</v>
      </c>
    </row>
    <row r="20" spans="1:236" ht="15" hidden="1" customHeight="1" x14ac:dyDescent="0.2">
      <c r="A20" s="108" t="s">
        <v>12</v>
      </c>
      <c r="B20" s="109"/>
      <c r="C20" s="110"/>
      <c r="D20" s="111"/>
      <c r="E20" s="111"/>
      <c r="F20" s="111"/>
      <c r="G20" s="111"/>
      <c r="H20" s="112"/>
      <c r="I20" s="29"/>
      <c r="J20" s="11"/>
      <c r="K20" s="38">
        <f>х!E14</f>
        <v>0</v>
      </c>
      <c r="M20" s="28"/>
      <c r="N20" s="28"/>
      <c r="O20" s="28"/>
      <c r="P20" s="28"/>
      <c r="IA20" s="12"/>
      <c r="IB20" s="6">
        <f>[1]основа!AM17</f>
        <v>42551</v>
      </c>
    </row>
    <row r="21" spans="1:236" ht="15" hidden="1" customHeight="1" x14ac:dyDescent="0.25">
      <c r="A21" s="103">
        <v>0</v>
      </c>
      <c r="B21" s="104">
        <v>0</v>
      </c>
      <c r="C21" s="105">
        <v>0</v>
      </c>
      <c r="D21" s="106">
        <v>0</v>
      </c>
      <c r="E21" s="106">
        <v>0</v>
      </c>
      <c r="F21" s="106">
        <v>0</v>
      </c>
      <c r="G21" s="106">
        <v>0</v>
      </c>
      <c r="H21" s="107">
        <v>0</v>
      </c>
      <c r="I21" s="25">
        <f>H21</f>
        <v>0</v>
      </c>
      <c r="J21" s="11"/>
      <c r="K21" s="37">
        <f t="shared" si="2"/>
        <v>0</v>
      </c>
      <c r="M21" s="24">
        <f>D21</f>
        <v>0</v>
      </c>
      <c r="N21" s="24">
        <f t="shared" ref="N21:P23" si="5">E21</f>
        <v>0</v>
      </c>
      <c r="O21" s="24">
        <f t="shared" si="5"/>
        <v>0</v>
      </c>
      <c r="P21" s="24">
        <f t="shared" si="5"/>
        <v>0</v>
      </c>
      <c r="IA21" s="12"/>
      <c r="IB21" s="6">
        <f>[1]основа!AM18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 t="shared" ref="I22:I23" si="6">H22</f>
        <v>0</v>
      </c>
      <c r="J22" s="11"/>
      <c r="K22" s="37">
        <f t="shared" si="2"/>
        <v>0</v>
      </c>
      <c r="M22" s="24">
        <f t="shared" ref="M22:M23" si="7">D22</f>
        <v>0</v>
      </c>
      <c r="N22" s="24">
        <f t="shared" si="5"/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[1]основа!AM19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si="6"/>
        <v>0</v>
      </c>
      <c r="J23" s="11"/>
      <c r="K23" s="37">
        <f t="shared" si="2"/>
        <v>0</v>
      </c>
      <c r="M23" s="24">
        <f t="shared" si="7"/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[1]основа!AM20</f>
        <v>42551</v>
      </c>
    </row>
    <row r="24" spans="1:236" ht="15" hidden="1" customHeight="1" x14ac:dyDescent="0.2">
      <c r="A24" s="108" t="s">
        <v>13</v>
      </c>
      <c r="B24" s="109"/>
      <c r="C24" s="110"/>
      <c r="D24" s="111">
        <v>0</v>
      </c>
      <c r="E24" s="111">
        <v>0</v>
      </c>
      <c r="F24" s="111">
        <v>0</v>
      </c>
      <c r="G24" s="111">
        <v>0</v>
      </c>
      <c r="H24" s="112">
        <v>0</v>
      </c>
      <c r="I24" s="29">
        <f>I23+I22+I21</f>
        <v>0</v>
      </c>
      <c r="J24" s="11"/>
      <c r="K24" s="38">
        <f>х!E18</f>
        <v>0</v>
      </c>
      <c r="M24" s="28">
        <f>SUM(M21:M23)</f>
        <v>0</v>
      </c>
      <c r="N24" s="28">
        <f t="shared" ref="N24:P24" si="8">SUM(N21:N23)</f>
        <v>0</v>
      </c>
      <c r="O24" s="28">
        <f t="shared" si="8"/>
        <v>0</v>
      </c>
      <c r="P24" s="28">
        <f t="shared" si="8"/>
        <v>0</v>
      </c>
      <c r="IA24" s="12"/>
      <c r="IB24" s="6">
        <f>[1]основа!AM21</f>
        <v>42551</v>
      </c>
    </row>
    <row r="25" spans="1:236" ht="15" hidden="1" customHeight="1" x14ac:dyDescent="0.2">
      <c r="A25" s="108"/>
      <c r="B25" s="109"/>
      <c r="C25" s="110"/>
      <c r="D25" s="111"/>
      <c r="E25" s="111"/>
      <c r="F25" s="111"/>
      <c r="G25" s="111"/>
      <c r="H25" s="112"/>
      <c r="I25" s="29"/>
      <c r="J25" s="11"/>
      <c r="K25" s="38">
        <f>х!E19</f>
        <v>0</v>
      </c>
      <c r="M25" s="28"/>
      <c r="N25" s="28"/>
      <c r="O25" s="28"/>
      <c r="P25" s="28"/>
      <c r="IA25" s="12"/>
      <c r="IB25" s="6">
        <f>[1]основа!AM22</f>
        <v>42551</v>
      </c>
    </row>
    <row r="26" spans="1:236" ht="15" customHeight="1" x14ac:dyDescent="0.2">
      <c r="A26" s="108" t="s">
        <v>14</v>
      </c>
      <c r="B26" s="109"/>
      <c r="C26" s="110"/>
      <c r="D26" s="113"/>
      <c r="E26" s="113"/>
      <c r="F26" s="113"/>
      <c r="G26" s="113"/>
      <c r="H26" s="114"/>
      <c r="I26" s="152"/>
      <c r="J26" s="11"/>
      <c r="K26" s="38">
        <f>х!E20</f>
        <v>1</v>
      </c>
      <c r="M26" s="30"/>
      <c r="N26" s="30"/>
      <c r="O26" s="30"/>
      <c r="P26" s="30"/>
      <c r="IA26" s="12"/>
      <c r="IB26" s="6">
        <f>[1]основа!AM23</f>
        <v>42551</v>
      </c>
    </row>
    <row r="27" spans="1:236" ht="15" hidden="1" customHeight="1" x14ac:dyDescent="0.25">
      <c r="A27" s="103">
        <v>0</v>
      </c>
      <c r="B27" s="104">
        <v>0</v>
      </c>
      <c r="C27" s="105">
        <v>0</v>
      </c>
      <c r="D27" s="106">
        <v>0</v>
      </c>
      <c r="E27" s="106">
        <v>0</v>
      </c>
      <c r="F27" s="106">
        <v>0</v>
      </c>
      <c r="G27" s="106">
        <v>0</v>
      </c>
      <c r="H27" s="107">
        <v>0</v>
      </c>
      <c r="I27" s="25">
        <f>H27</f>
        <v>0</v>
      </c>
      <c r="J27" s="11"/>
      <c r="K27" s="37">
        <f t="shared" si="2"/>
        <v>0</v>
      </c>
      <c r="M27" s="24">
        <f>D27</f>
        <v>0</v>
      </c>
      <c r="N27" s="24">
        <f t="shared" ref="N27:P33" si="9">E27</f>
        <v>0</v>
      </c>
      <c r="O27" s="24">
        <f t="shared" si="9"/>
        <v>0</v>
      </c>
      <c r="P27" s="24">
        <f t="shared" si="9"/>
        <v>0</v>
      </c>
      <c r="IA27" s="12"/>
      <c r="IB27" s="6">
        <f>[1]основа!AM24</f>
        <v>42551</v>
      </c>
    </row>
    <row r="28" spans="1:236" ht="36" x14ac:dyDescent="0.25">
      <c r="A28" s="103" t="s">
        <v>352</v>
      </c>
      <c r="B28" s="104" t="s">
        <v>188</v>
      </c>
      <c r="C28" s="105" t="s">
        <v>206</v>
      </c>
      <c r="D28" s="106">
        <v>1.7</v>
      </c>
      <c r="E28" s="106">
        <v>5</v>
      </c>
      <c r="F28" s="106">
        <v>11.6</v>
      </c>
      <c r="G28" s="106">
        <v>97</v>
      </c>
      <c r="H28" s="107">
        <v>3.008770212765957</v>
      </c>
      <c r="I28" s="150">
        <v>27</v>
      </c>
      <c r="J28" s="11"/>
      <c r="K28" s="37" t="str">
        <f t="shared" si="2"/>
        <v>Борщ с капустой и картофелем со сметаной ( на м/б)</v>
      </c>
      <c r="M28" s="24">
        <f t="shared" ref="M28:M33" si="10">D28</f>
        <v>1.7</v>
      </c>
      <c r="N28" s="24">
        <f t="shared" si="9"/>
        <v>5</v>
      </c>
      <c r="O28" s="24">
        <f t="shared" si="9"/>
        <v>11.6</v>
      </c>
      <c r="P28" s="24">
        <f t="shared" si="9"/>
        <v>97</v>
      </c>
      <c r="IA28" s="12"/>
      <c r="IB28" s="6">
        <f>[1]основа!AM25</f>
        <v>42551</v>
      </c>
    </row>
    <row r="29" spans="1:236" ht="15" customHeight="1" x14ac:dyDescent="0.25">
      <c r="A29" s="103" t="s">
        <v>387</v>
      </c>
      <c r="B29" s="104">
        <v>50</v>
      </c>
      <c r="C29" s="105"/>
      <c r="D29" s="106">
        <v>6.1</v>
      </c>
      <c r="E29" s="106">
        <v>6</v>
      </c>
      <c r="F29" s="106">
        <v>35.5</v>
      </c>
      <c r="G29" s="106">
        <v>222</v>
      </c>
      <c r="H29" s="107">
        <v>15.3</v>
      </c>
      <c r="I29" s="150">
        <v>13</v>
      </c>
      <c r="J29" s="11"/>
      <c r="K29" s="37" t="str">
        <f t="shared" si="2"/>
        <v>Пончик</v>
      </c>
      <c r="M29" s="24">
        <f t="shared" si="10"/>
        <v>6.1</v>
      </c>
      <c r="N29" s="24">
        <f t="shared" si="9"/>
        <v>6</v>
      </c>
      <c r="O29" s="24">
        <f t="shared" si="9"/>
        <v>35.5</v>
      </c>
      <c r="P29" s="24">
        <f t="shared" si="9"/>
        <v>222</v>
      </c>
      <c r="R29" s="3" t="s">
        <v>282</v>
      </c>
      <c r="IA29" s="12"/>
      <c r="IB29" s="6">
        <f>[1]основа!AM26</f>
        <v>42551</v>
      </c>
    </row>
    <row r="30" spans="1:236" ht="15" customHeight="1" x14ac:dyDescent="0.25">
      <c r="A30" s="103" t="s">
        <v>364</v>
      </c>
      <c r="B30" s="104" t="s">
        <v>197</v>
      </c>
      <c r="C30" s="105" t="s">
        <v>210</v>
      </c>
      <c r="D30" s="106">
        <v>0.5</v>
      </c>
      <c r="E30" s="106">
        <v>0.1</v>
      </c>
      <c r="F30" s="106">
        <v>31.2</v>
      </c>
      <c r="G30" s="106">
        <v>121</v>
      </c>
      <c r="H30" s="107">
        <v>4.3600000000000003</v>
      </c>
      <c r="I30" s="150">
        <v>6</v>
      </c>
      <c r="J30" s="11"/>
      <c r="K30" s="37" t="str">
        <f t="shared" si="2"/>
        <v>Компот из смеси сухофруктов</v>
      </c>
      <c r="M30" s="24">
        <f t="shared" si="10"/>
        <v>0.5</v>
      </c>
      <c r="N30" s="24">
        <f t="shared" si="9"/>
        <v>0.1</v>
      </c>
      <c r="O30" s="24">
        <f t="shared" si="9"/>
        <v>31.2</v>
      </c>
      <c r="P30" s="24">
        <f t="shared" si="9"/>
        <v>121</v>
      </c>
      <c r="IA30" s="12"/>
      <c r="IB30" s="6">
        <f>[1]основа!AM28</f>
        <v>42551</v>
      </c>
    </row>
    <row r="31" spans="1:236" ht="15" customHeight="1" x14ac:dyDescent="0.25">
      <c r="A31" s="103" t="s">
        <v>74</v>
      </c>
      <c r="B31" s="104" t="s">
        <v>198</v>
      </c>
      <c r="C31" s="105">
        <v>0</v>
      </c>
      <c r="D31" s="106">
        <v>3.5</v>
      </c>
      <c r="E31" s="106">
        <v>1.5</v>
      </c>
      <c r="F31" s="106">
        <v>24.9</v>
      </c>
      <c r="G31" s="106">
        <v>131</v>
      </c>
      <c r="H31" s="107">
        <v>2.2000000000000002</v>
      </c>
      <c r="I31" s="150">
        <v>3</v>
      </c>
      <c r="J31" s="11"/>
      <c r="K31" s="37" t="str">
        <f t="shared" si="2"/>
        <v>Хлеб пшеничный</v>
      </c>
      <c r="M31" s="24">
        <f t="shared" si="10"/>
        <v>3.5</v>
      </c>
      <c r="N31" s="24">
        <f t="shared" si="9"/>
        <v>1.5</v>
      </c>
      <c r="O31" s="24">
        <f t="shared" si="9"/>
        <v>24.9</v>
      </c>
      <c r="P31" s="24">
        <f t="shared" si="9"/>
        <v>131</v>
      </c>
      <c r="IA31" s="12"/>
      <c r="IB31" s="6">
        <f>[1]основа!AM29</f>
        <v>42551</v>
      </c>
    </row>
    <row r="32" spans="1:236" ht="15" hidden="1" customHeight="1" x14ac:dyDescent="0.25">
      <c r="A32" s="103">
        <v>0</v>
      </c>
      <c r="B32" s="104">
        <v>0</v>
      </c>
      <c r="C32" s="105">
        <v>0</v>
      </c>
      <c r="D32" s="106">
        <v>0</v>
      </c>
      <c r="E32" s="106">
        <v>0</v>
      </c>
      <c r="F32" s="106">
        <v>0</v>
      </c>
      <c r="G32" s="106">
        <v>0</v>
      </c>
      <c r="H32" s="107">
        <v>0</v>
      </c>
      <c r="I32" s="25">
        <f t="shared" ref="I32:I33" si="11">H32</f>
        <v>0</v>
      </c>
      <c r="J32" s="11"/>
      <c r="K32" s="37">
        <f t="shared" si="2"/>
        <v>0</v>
      </c>
      <c r="M32" s="24">
        <f t="shared" si="10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[1]основа!AM30</f>
        <v>42551</v>
      </c>
    </row>
    <row r="33" spans="1:236" ht="15" hidden="1" customHeight="1" x14ac:dyDescent="0.25">
      <c r="A33" s="103">
        <v>0</v>
      </c>
      <c r="B33" s="104">
        <v>0</v>
      </c>
      <c r="C33" s="105">
        <v>0</v>
      </c>
      <c r="D33" s="106">
        <v>0</v>
      </c>
      <c r="E33" s="106">
        <v>0</v>
      </c>
      <c r="F33" s="106">
        <v>0</v>
      </c>
      <c r="G33" s="106">
        <v>0</v>
      </c>
      <c r="H33" s="107">
        <v>0</v>
      </c>
      <c r="I33" s="25">
        <f t="shared" si="11"/>
        <v>0</v>
      </c>
      <c r="J33" s="11"/>
      <c r="K33" s="37">
        <f t="shared" si="2"/>
        <v>0</v>
      </c>
      <c r="M33" s="24">
        <f t="shared" si="10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[1]основа!AM31</f>
        <v>42551</v>
      </c>
    </row>
    <row r="34" spans="1:236" ht="15" customHeight="1" x14ac:dyDescent="0.2">
      <c r="A34" s="108" t="s">
        <v>15</v>
      </c>
      <c r="B34" s="109"/>
      <c r="C34" s="110"/>
      <c r="D34" s="111">
        <f>SUBTOTAL(9,D27:D33)</f>
        <v>11.8</v>
      </c>
      <c r="E34" s="111">
        <f t="shared" ref="E34:G34" si="12">SUBTOTAL(9,E27:E33)</f>
        <v>12.6</v>
      </c>
      <c r="F34" s="111">
        <f t="shared" si="12"/>
        <v>103.19999999999999</v>
      </c>
      <c r="G34" s="111">
        <f t="shared" si="12"/>
        <v>571</v>
      </c>
      <c r="H34" s="112">
        <v>24.868770212765956</v>
      </c>
      <c r="I34" s="155">
        <v>49</v>
      </c>
      <c r="J34" s="11"/>
      <c r="K34" s="38">
        <f>х!E29</f>
        <v>1</v>
      </c>
      <c r="M34" s="28">
        <f>SUM(M27:M33)</f>
        <v>11.8</v>
      </c>
      <c r="N34" s="28">
        <f t="shared" ref="N34:P34" si="13">SUM(N27:N33)</f>
        <v>12.6</v>
      </c>
      <c r="O34" s="28">
        <f t="shared" si="13"/>
        <v>103.19999999999999</v>
      </c>
      <c r="P34" s="28">
        <f t="shared" si="13"/>
        <v>571</v>
      </c>
      <c r="IA34" s="12"/>
      <c r="IB34" s="6">
        <f>[1]основа!AM32</f>
        <v>42551</v>
      </c>
    </row>
    <row r="35" spans="1:236" ht="15" customHeight="1" x14ac:dyDescent="0.2">
      <c r="A35" s="108"/>
      <c r="B35" s="109"/>
      <c r="C35" s="110"/>
      <c r="D35" s="111"/>
      <c r="E35" s="111"/>
      <c r="F35" s="111"/>
      <c r="G35" s="111"/>
      <c r="H35" s="112"/>
      <c r="I35" s="155"/>
      <c r="J35" s="11"/>
      <c r="K35" s="38">
        <f>х!E30</f>
        <v>1</v>
      </c>
      <c r="M35" s="28"/>
      <c r="N35" s="28"/>
      <c r="O35" s="28"/>
      <c r="P35" s="28"/>
      <c r="IA35" s="12"/>
      <c r="IB35" s="6">
        <f>[1]основа!AM33</f>
        <v>42551</v>
      </c>
    </row>
    <row r="36" spans="1:236" ht="15" hidden="1" customHeight="1" x14ac:dyDescent="0.2">
      <c r="A36" s="108" t="s">
        <v>16</v>
      </c>
      <c r="B36" s="109"/>
      <c r="C36" s="110"/>
      <c r="D36" s="113"/>
      <c r="E36" s="113"/>
      <c r="F36" s="113"/>
      <c r="G36" s="113"/>
      <c r="H36" s="114"/>
      <c r="I36" s="31"/>
      <c r="J36" s="11"/>
      <c r="K36" s="38">
        <f>х!E31</f>
        <v>0</v>
      </c>
      <c r="M36" s="30"/>
      <c r="N36" s="30"/>
      <c r="O36" s="30"/>
      <c r="P36" s="30"/>
      <c r="IA36" s="12"/>
      <c r="IB36" s="6">
        <f>[1]основа!AM34</f>
        <v>42551</v>
      </c>
    </row>
    <row r="37" spans="1:236" ht="15" hidden="1" customHeight="1" x14ac:dyDescent="0.25">
      <c r="A37" s="103">
        <v>0</v>
      </c>
      <c r="B37" s="104">
        <v>0</v>
      </c>
      <c r="C37" s="105">
        <v>0</v>
      </c>
      <c r="D37" s="106">
        <v>0</v>
      </c>
      <c r="E37" s="106">
        <v>0</v>
      </c>
      <c r="F37" s="106">
        <v>0</v>
      </c>
      <c r="G37" s="106">
        <v>0</v>
      </c>
      <c r="H37" s="107">
        <v>0</v>
      </c>
      <c r="I37" s="25">
        <f>H37</f>
        <v>0</v>
      </c>
      <c r="J37" s="11"/>
      <c r="K37" s="37">
        <f t="shared" si="2"/>
        <v>0</v>
      </c>
      <c r="M37" s="24">
        <f>D37</f>
        <v>0</v>
      </c>
      <c r="N37" s="24">
        <f t="shared" ref="N37:P41" si="14">E37</f>
        <v>0</v>
      </c>
      <c r="O37" s="24">
        <f t="shared" si="14"/>
        <v>0</v>
      </c>
      <c r="P37" s="24">
        <f t="shared" si="14"/>
        <v>0</v>
      </c>
      <c r="IA37" s="12"/>
      <c r="IB37" s="6">
        <f>[1]основа!AM35</f>
        <v>42551</v>
      </c>
    </row>
    <row r="38" spans="1:236" ht="15" hidden="1" customHeight="1" x14ac:dyDescent="0.25">
      <c r="A38" s="103">
        <v>0</v>
      </c>
      <c r="B38" s="104">
        <v>0</v>
      </c>
      <c r="C38" s="105">
        <v>0</v>
      </c>
      <c r="D38" s="106">
        <v>0</v>
      </c>
      <c r="E38" s="106">
        <v>0</v>
      </c>
      <c r="F38" s="106">
        <v>0</v>
      </c>
      <c r="G38" s="106">
        <v>0</v>
      </c>
      <c r="H38" s="107">
        <v>0</v>
      </c>
      <c r="I38" s="25">
        <f t="shared" ref="I38:I41" si="15">H38</f>
        <v>0</v>
      </c>
      <c r="J38" s="11"/>
      <c r="K38" s="37">
        <f t="shared" si="2"/>
        <v>0</v>
      </c>
      <c r="M38" s="24">
        <f t="shared" ref="M38:M41" si="16">D38</f>
        <v>0</v>
      </c>
      <c r="N38" s="24">
        <f t="shared" si="14"/>
        <v>0</v>
      </c>
      <c r="O38" s="24">
        <f t="shared" si="14"/>
        <v>0</v>
      </c>
      <c r="P38" s="24">
        <f t="shared" si="14"/>
        <v>0</v>
      </c>
      <c r="IA38" s="12"/>
      <c r="IB38" s="6">
        <f>[1]основа!AM36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 t="shared" si="15"/>
        <v>0</v>
      </c>
      <c r="J39" s="11"/>
      <c r="K39" s="37">
        <f t="shared" si="2"/>
        <v>0</v>
      </c>
      <c r="M39" s="24">
        <f t="shared" si="16"/>
        <v>0</v>
      </c>
      <c r="N39" s="24">
        <f t="shared" si="14"/>
        <v>0</v>
      </c>
      <c r="O39" s="24">
        <f t="shared" si="14"/>
        <v>0</v>
      </c>
      <c r="P39" s="24">
        <f t="shared" si="14"/>
        <v>0</v>
      </c>
      <c r="IA39" s="12"/>
      <c r="IB39" s="6">
        <f>[1]основа!AM37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si="15"/>
        <v>0</v>
      </c>
      <c r="J40" s="11"/>
      <c r="K40" s="37">
        <f t="shared" si="2"/>
        <v>0</v>
      </c>
      <c r="M40" s="24">
        <f t="shared" si="16"/>
        <v>0</v>
      </c>
      <c r="N40" s="24">
        <f t="shared" si="14"/>
        <v>0</v>
      </c>
      <c r="O40" s="24">
        <f t="shared" si="14"/>
        <v>0</v>
      </c>
      <c r="P40" s="24">
        <f t="shared" si="14"/>
        <v>0</v>
      </c>
      <c r="IA40" s="12"/>
      <c r="IB40" s="6">
        <f>[1]основа!AM38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5"/>
        <v>0</v>
      </c>
      <c r="J41" s="11"/>
      <c r="K41" s="37">
        <f t="shared" si="2"/>
        <v>0</v>
      </c>
      <c r="M41" s="24">
        <f t="shared" si="16"/>
        <v>0</v>
      </c>
      <c r="N41" s="24">
        <f t="shared" si="14"/>
        <v>0</v>
      </c>
      <c r="O41" s="24">
        <f t="shared" si="14"/>
        <v>0</v>
      </c>
      <c r="P41" s="24">
        <f t="shared" si="14"/>
        <v>0</v>
      </c>
      <c r="IA41" s="12"/>
      <c r="IB41" s="6">
        <f>[1]основа!AM39</f>
        <v>42551</v>
      </c>
    </row>
    <row r="42" spans="1:236" ht="15" hidden="1" customHeight="1" x14ac:dyDescent="0.2">
      <c r="A42" s="108" t="s">
        <v>17</v>
      </c>
      <c r="B42" s="109"/>
      <c r="C42" s="110"/>
      <c r="D42" s="111">
        <v>0</v>
      </c>
      <c r="E42" s="111">
        <v>0</v>
      </c>
      <c r="F42" s="111">
        <v>0</v>
      </c>
      <c r="G42" s="111">
        <v>0</v>
      </c>
      <c r="H42" s="112">
        <v>0</v>
      </c>
      <c r="I42" s="29">
        <f>I41+I40+I39+I38+I37</f>
        <v>0</v>
      </c>
      <c r="J42" s="11"/>
      <c r="K42" s="38">
        <f>х!E37</f>
        <v>0</v>
      </c>
      <c r="M42" s="28">
        <f>SUM(M37:M41)</f>
        <v>0</v>
      </c>
      <c r="N42" s="28">
        <f t="shared" ref="N42:P42" si="17">SUM(N37:N41)</f>
        <v>0</v>
      </c>
      <c r="O42" s="28">
        <f t="shared" si="17"/>
        <v>0</v>
      </c>
      <c r="P42" s="28">
        <f t="shared" si="17"/>
        <v>0</v>
      </c>
      <c r="IA42" s="12"/>
      <c r="IB42" s="6">
        <f>[1]основа!AM40</f>
        <v>42551</v>
      </c>
    </row>
    <row r="43" spans="1:236" ht="15" hidden="1" customHeight="1" x14ac:dyDescent="0.2">
      <c r="A43" s="108"/>
      <c r="B43" s="109"/>
      <c r="C43" s="110"/>
      <c r="D43" s="111"/>
      <c r="E43" s="111"/>
      <c r="F43" s="111"/>
      <c r="G43" s="111"/>
      <c r="H43" s="112"/>
      <c r="I43" s="29"/>
      <c r="J43" s="11"/>
      <c r="K43" s="38">
        <f>х!E38</f>
        <v>0</v>
      </c>
      <c r="M43" s="28"/>
      <c r="N43" s="28"/>
      <c r="O43" s="28"/>
      <c r="P43" s="28"/>
      <c r="IA43" s="12"/>
      <c r="IB43" s="6">
        <f>[1]основа!AM41</f>
        <v>42551</v>
      </c>
    </row>
    <row r="44" spans="1:236" ht="15" hidden="1" customHeight="1" x14ac:dyDescent="0.2">
      <c r="A44" s="108" t="s">
        <v>18</v>
      </c>
      <c r="B44" s="109"/>
      <c r="C44" s="110"/>
      <c r="D44" s="113"/>
      <c r="E44" s="113"/>
      <c r="F44" s="113"/>
      <c r="G44" s="113"/>
      <c r="H44" s="114"/>
      <c r="I44" s="31"/>
      <c r="J44" s="11"/>
      <c r="K44" s="38">
        <f>х!E39</f>
        <v>0</v>
      </c>
      <c r="M44" s="30"/>
      <c r="N44" s="30"/>
      <c r="O44" s="30"/>
      <c r="P44" s="30"/>
      <c r="IA44" s="12"/>
      <c r="IB44" s="6">
        <f>[1]основа!AM42</f>
        <v>42551</v>
      </c>
    </row>
    <row r="45" spans="1:236" ht="15" hidden="1" customHeight="1" x14ac:dyDescent="0.25">
      <c r="A45" s="103">
        <v>0</v>
      </c>
      <c r="B45" s="104">
        <v>0</v>
      </c>
      <c r="C45" s="105">
        <v>0</v>
      </c>
      <c r="D45" s="106">
        <v>0</v>
      </c>
      <c r="E45" s="106">
        <v>0</v>
      </c>
      <c r="F45" s="106">
        <v>0</v>
      </c>
      <c r="G45" s="106">
        <v>0</v>
      </c>
      <c r="H45" s="107">
        <v>0</v>
      </c>
      <c r="I45" s="25">
        <f>H45</f>
        <v>0</v>
      </c>
      <c r="J45" s="11"/>
      <c r="K45" s="37">
        <f t="shared" si="2"/>
        <v>0</v>
      </c>
      <c r="M45" s="24">
        <f>D45</f>
        <v>0</v>
      </c>
      <c r="N45" s="24">
        <f t="shared" ref="N45:P51" si="18">E45</f>
        <v>0</v>
      </c>
      <c r="O45" s="24">
        <f t="shared" si="18"/>
        <v>0</v>
      </c>
      <c r="P45" s="24">
        <f t="shared" si="18"/>
        <v>0</v>
      </c>
      <c r="IA45" s="12"/>
      <c r="IB45" s="6">
        <f>[1]основа!AM43</f>
        <v>42551</v>
      </c>
    </row>
    <row r="46" spans="1:236" ht="15" hidden="1" customHeight="1" x14ac:dyDescent="0.25">
      <c r="A46" s="103">
        <v>0</v>
      </c>
      <c r="B46" s="104">
        <v>0</v>
      </c>
      <c r="C46" s="105">
        <v>0</v>
      </c>
      <c r="D46" s="106">
        <v>0</v>
      </c>
      <c r="E46" s="106">
        <v>0</v>
      </c>
      <c r="F46" s="106">
        <v>0</v>
      </c>
      <c r="G46" s="106">
        <v>0</v>
      </c>
      <c r="H46" s="107">
        <v>0</v>
      </c>
      <c r="I46" s="25">
        <f t="shared" ref="I46:I51" si="19">H46</f>
        <v>0</v>
      </c>
      <c r="J46" s="11"/>
      <c r="K46" s="37">
        <f t="shared" si="2"/>
        <v>0</v>
      </c>
      <c r="M46" s="24">
        <f t="shared" ref="M46:M51" si="20">D46</f>
        <v>0</v>
      </c>
      <c r="N46" s="24">
        <f t="shared" si="18"/>
        <v>0</v>
      </c>
      <c r="O46" s="24">
        <f t="shared" si="18"/>
        <v>0</v>
      </c>
      <c r="P46" s="24">
        <f t="shared" si="18"/>
        <v>0</v>
      </c>
      <c r="IA46" s="12"/>
      <c r="IB46" s="6">
        <f>[1]основа!AM44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 t="shared" si="19"/>
        <v>0</v>
      </c>
      <c r="J47" s="11"/>
      <c r="K47" s="37">
        <f t="shared" si="2"/>
        <v>0</v>
      </c>
      <c r="M47" s="24">
        <f t="shared" si="20"/>
        <v>0</v>
      </c>
      <c r="N47" s="24">
        <f t="shared" si="18"/>
        <v>0</v>
      </c>
      <c r="O47" s="24">
        <f t="shared" si="18"/>
        <v>0</v>
      </c>
      <c r="P47" s="24">
        <f t="shared" si="18"/>
        <v>0</v>
      </c>
      <c r="IA47" s="12"/>
      <c r="IB47" s="6">
        <f>[1]основа!AM45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si="19"/>
        <v>0</v>
      </c>
      <c r="J48" s="11"/>
      <c r="K48" s="37">
        <f t="shared" si="2"/>
        <v>0</v>
      </c>
      <c r="M48" s="24">
        <f t="shared" si="20"/>
        <v>0</v>
      </c>
      <c r="N48" s="24">
        <f t="shared" si="18"/>
        <v>0</v>
      </c>
      <c r="O48" s="24">
        <f t="shared" si="18"/>
        <v>0</v>
      </c>
      <c r="P48" s="24">
        <f t="shared" si="18"/>
        <v>0</v>
      </c>
      <c r="IA48" s="12"/>
      <c r="IB48" s="6">
        <f>[1]основа!AM46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19"/>
        <v>0</v>
      </c>
      <c r="J49" s="11"/>
      <c r="K49" s="37">
        <f t="shared" si="2"/>
        <v>0</v>
      </c>
      <c r="M49" s="24">
        <f t="shared" si="20"/>
        <v>0</v>
      </c>
      <c r="N49" s="24">
        <f t="shared" si="18"/>
        <v>0</v>
      </c>
      <c r="O49" s="24">
        <f t="shared" si="18"/>
        <v>0</v>
      </c>
      <c r="P49" s="24">
        <f t="shared" si="18"/>
        <v>0</v>
      </c>
      <c r="IA49" s="12"/>
      <c r="IB49" s="6">
        <f>[1]основа!AM47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19"/>
        <v>0</v>
      </c>
      <c r="J50" s="11"/>
      <c r="K50" s="37">
        <f t="shared" si="2"/>
        <v>0</v>
      </c>
      <c r="M50" s="24">
        <f t="shared" si="20"/>
        <v>0</v>
      </c>
      <c r="N50" s="24">
        <f t="shared" si="18"/>
        <v>0</v>
      </c>
      <c r="O50" s="24">
        <f t="shared" si="18"/>
        <v>0</v>
      </c>
      <c r="P50" s="24">
        <f t="shared" si="18"/>
        <v>0</v>
      </c>
      <c r="IA50" s="12"/>
      <c r="IB50" s="6">
        <f>[1]основа!AM48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19"/>
        <v>0</v>
      </c>
      <c r="J51" s="11"/>
      <c r="K51" s="37">
        <f t="shared" si="2"/>
        <v>0</v>
      </c>
      <c r="M51" s="24">
        <f t="shared" si="20"/>
        <v>0</v>
      </c>
      <c r="N51" s="24">
        <f t="shared" si="18"/>
        <v>0</v>
      </c>
      <c r="O51" s="24">
        <f t="shared" si="18"/>
        <v>0</v>
      </c>
      <c r="P51" s="24">
        <f t="shared" si="18"/>
        <v>0</v>
      </c>
      <c r="IA51" s="12"/>
      <c r="IB51" s="6">
        <f>[1]основа!AM49</f>
        <v>42551</v>
      </c>
    </row>
    <row r="52" spans="1:236" ht="15" hidden="1" customHeight="1" x14ac:dyDescent="0.2">
      <c r="A52" s="108" t="s">
        <v>19</v>
      </c>
      <c r="B52" s="109"/>
      <c r="C52" s="110"/>
      <c r="D52" s="111">
        <v>0</v>
      </c>
      <c r="E52" s="111">
        <v>0</v>
      </c>
      <c r="F52" s="111">
        <v>0</v>
      </c>
      <c r="G52" s="111">
        <v>0</v>
      </c>
      <c r="H52" s="112">
        <v>0</v>
      </c>
      <c r="I52" s="29">
        <f>I51+I50+I49+I48+I47+I46+I45</f>
        <v>0</v>
      </c>
      <c r="J52" s="11"/>
      <c r="K52" s="38">
        <f>х!E47</f>
        <v>0</v>
      </c>
      <c r="M52" s="28">
        <f>SUM(M45:M51)</f>
        <v>0</v>
      </c>
      <c r="N52" s="28">
        <f t="shared" ref="N52:P52" si="21">SUM(N45:N51)</f>
        <v>0</v>
      </c>
      <c r="O52" s="28">
        <f t="shared" si="21"/>
        <v>0</v>
      </c>
      <c r="P52" s="28">
        <f t="shared" si="21"/>
        <v>0</v>
      </c>
      <c r="IA52" s="12"/>
      <c r="IB52" s="6">
        <f>[1]основа!AM50</f>
        <v>42551</v>
      </c>
    </row>
    <row r="53" spans="1:236" ht="15" hidden="1" customHeight="1" x14ac:dyDescent="0.2">
      <c r="A53" s="108"/>
      <c r="B53" s="109"/>
      <c r="C53" s="110"/>
      <c r="D53" s="113"/>
      <c r="E53" s="111"/>
      <c r="F53" s="113"/>
      <c r="G53" s="113"/>
      <c r="H53" s="114"/>
      <c r="I53" s="31"/>
      <c r="J53" s="11"/>
      <c r="K53" s="38">
        <f>х!E48</f>
        <v>0</v>
      </c>
      <c r="M53" s="30"/>
      <c r="N53" s="28"/>
      <c r="O53" s="30"/>
      <c r="P53" s="30"/>
      <c r="IA53" s="12"/>
      <c r="IB53" s="6">
        <f>[1]основа!AM51</f>
        <v>42551</v>
      </c>
    </row>
    <row r="54" spans="1:236" ht="15" hidden="1" customHeight="1" x14ac:dyDescent="0.2">
      <c r="A54" s="108" t="s">
        <v>20</v>
      </c>
      <c r="B54" s="109"/>
      <c r="C54" s="110"/>
      <c r="D54" s="113"/>
      <c r="E54" s="113"/>
      <c r="F54" s="113"/>
      <c r="G54" s="113"/>
      <c r="H54" s="114"/>
      <c r="I54" s="31"/>
      <c r="J54" s="11"/>
      <c r="K54" s="38">
        <f>х!E49</f>
        <v>0</v>
      </c>
      <c r="M54" s="30"/>
      <c r="N54" s="30"/>
      <c r="O54" s="30"/>
      <c r="P54" s="30"/>
      <c r="IA54" s="12"/>
      <c r="IB54" s="6">
        <f>[1]основа!AM52</f>
        <v>42551</v>
      </c>
    </row>
    <row r="55" spans="1:236" ht="15" hidden="1" customHeight="1" x14ac:dyDescent="0.25">
      <c r="A55" s="103">
        <v>0</v>
      </c>
      <c r="B55" s="104">
        <v>0</v>
      </c>
      <c r="C55" s="105">
        <v>0</v>
      </c>
      <c r="D55" s="106">
        <v>0</v>
      </c>
      <c r="E55" s="106">
        <v>0</v>
      </c>
      <c r="F55" s="106">
        <v>0</v>
      </c>
      <c r="G55" s="106">
        <v>0</v>
      </c>
      <c r="H55" s="107">
        <v>0</v>
      </c>
      <c r="I55" s="25">
        <f>H55</f>
        <v>0</v>
      </c>
      <c r="J55" s="11"/>
      <c r="K55" s="37">
        <f t="shared" si="2"/>
        <v>0</v>
      </c>
      <c r="M55" s="24">
        <f>D55</f>
        <v>0</v>
      </c>
      <c r="N55" s="24">
        <f t="shared" ref="N55:P57" si="22">E55</f>
        <v>0</v>
      </c>
      <c r="O55" s="24">
        <f t="shared" si="22"/>
        <v>0</v>
      </c>
      <c r="P55" s="24">
        <f t="shared" si="22"/>
        <v>0</v>
      </c>
      <c r="IA55" s="12"/>
      <c r="IB55" s="6">
        <f>[1]основа!AM53</f>
        <v>42551</v>
      </c>
    </row>
    <row r="56" spans="1:236" ht="15" hidden="1" customHeight="1" x14ac:dyDescent="0.25">
      <c r="A56" s="103">
        <v>0</v>
      </c>
      <c r="B56" s="104">
        <v>0</v>
      </c>
      <c r="C56" s="105">
        <v>0</v>
      </c>
      <c r="D56" s="106">
        <v>0</v>
      </c>
      <c r="E56" s="106">
        <v>0</v>
      </c>
      <c r="F56" s="106">
        <v>0</v>
      </c>
      <c r="G56" s="106">
        <v>0</v>
      </c>
      <c r="H56" s="107">
        <v>0</v>
      </c>
      <c r="I56" s="25">
        <f t="shared" ref="I56:I57" si="23">H56</f>
        <v>0</v>
      </c>
      <c r="J56" s="11"/>
      <c r="K56" s="37">
        <f t="shared" si="2"/>
        <v>0</v>
      </c>
      <c r="M56" s="24">
        <f t="shared" ref="M56:M57" si="24">D56</f>
        <v>0</v>
      </c>
      <c r="N56" s="24">
        <f t="shared" si="22"/>
        <v>0</v>
      </c>
      <c r="O56" s="24">
        <f t="shared" si="22"/>
        <v>0</v>
      </c>
      <c r="P56" s="24">
        <f t="shared" si="22"/>
        <v>0</v>
      </c>
      <c r="IA56" s="12"/>
      <c r="IB56" s="6">
        <f>[1]основа!AM54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/>
      <c r="I57" s="25">
        <f t="shared" si="23"/>
        <v>0</v>
      </c>
      <c r="J57" s="11"/>
      <c r="K57" s="37">
        <f t="shared" si="2"/>
        <v>0</v>
      </c>
      <c r="M57" s="24">
        <f t="shared" si="24"/>
        <v>0</v>
      </c>
      <c r="N57" s="24">
        <f t="shared" si="22"/>
        <v>0</v>
      </c>
      <c r="O57" s="24">
        <f t="shared" si="22"/>
        <v>0</v>
      </c>
      <c r="P57" s="24">
        <f t="shared" si="22"/>
        <v>0</v>
      </c>
      <c r="IA57" s="12"/>
      <c r="IB57" s="6">
        <f>[1]основа!AM55</f>
        <v>42551</v>
      </c>
    </row>
    <row r="58" spans="1:236" ht="15" hidden="1" customHeight="1" x14ac:dyDescent="0.2">
      <c r="A58" s="108" t="s">
        <v>21</v>
      </c>
      <c r="B58" s="109"/>
      <c r="C58" s="110"/>
      <c r="D58" s="111">
        <v>0</v>
      </c>
      <c r="E58" s="111">
        <v>0</v>
      </c>
      <c r="F58" s="111">
        <v>0</v>
      </c>
      <c r="G58" s="111">
        <v>0</v>
      </c>
      <c r="H58" s="115">
        <v>0</v>
      </c>
      <c r="I58" s="32">
        <f>I55+I56+I57</f>
        <v>0</v>
      </c>
      <c r="J58" s="11"/>
      <c r="K58" s="38">
        <f>х!E53</f>
        <v>0</v>
      </c>
      <c r="M58" s="28">
        <f>SUM(M55:M57)</f>
        <v>0</v>
      </c>
      <c r="N58" s="28">
        <f t="shared" ref="N58:P58" si="25">SUM(N55:N57)</f>
        <v>0</v>
      </c>
      <c r="O58" s="28">
        <f t="shared" si="25"/>
        <v>0</v>
      </c>
      <c r="P58" s="28">
        <f t="shared" si="25"/>
        <v>0</v>
      </c>
      <c r="IA58" s="12"/>
      <c r="IB58" s="6">
        <f>[1]основа!AM56</f>
        <v>42551</v>
      </c>
    </row>
    <row r="59" spans="1:236" ht="15" hidden="1" customHeight="1" x14ac:dyDescent="0.2">
      <c r="A59" s="108"/>
      <c r="B59" s="109"/>
      <c r="C59" s="110"/>
      <c r="D59" s="116"/>
      <c r="E59" s="116"/>
      <c r="F59" s="116"/>
      <c r="G59" s="116"/>
      <c r="H59" s="117"/>
      <c r="I59" s="20"/>
      <c r="J59" s="11"/>
      <c r="K59" s="38">
        <f>х!E54</f>
        <v>0</v>
      </c>
      <c r="M59" s="19"/>
      <c r="N59" s="19"/>
      <c r="O59" s="19"/>
      <c r="P59" s="19"/>
      <c r="IA59" s="12"/>
      <c r="IB59" s="6">
        <f>[1]основа!AM57</f>
        <v>42551</v>
      </c>
    </row>
    <row r="60" spans="1:236" ht="15" customHeight="1" x14ac:dyDescent="0.2">
      <c r="A60" s="108" t="s">
        <v>22</v>
      </c>
      <c r="B60" s="109"/>
      <c r="C60" s="110"/>
      <c r="D60" s="111">
        <f>D18+D34</f>
        <v>45.3</v>
      </c>
      <c r="E60" s="111">
        <f t="shared" ref="E60:G60" si="26">E18+E34</f>
        <v>37.299999999999997</v>
      </c>
      <c r="F60" s="111">
        <f t="shared" si="26"/>
        <v>158.19999999999999</v>
      </c>
      <c r="G60" s="111">
        <f t="shared" si="26"/>
        <v>1141</v>
      </c>
      <c r="H60" s="115">
        <v>43.373970212765954</v>
      </c>
      <c r="I60" s="121">
        <f>I52+I42+I34+I24+I18+I58</f>
        <v>83.5</v>
      </c>
      <c r="J60" s="11"/>
      <c r="K60" s="38">
        <f>х!E55</f>
        <v>1</v>
      </c>
      <c r="M60" s="28">
        <f>M58+M52+M42+M34+M24+M18</f>
        <v>45.3</v>
      </c>
      <c r="N60" s="28">
        <f>N58+N52+N42+N34+N24+N18</f>
        <v>37.299999999999997</v>
      </c>
      <c r="O60" s="28">
        <f>O58+O52+O42+O34+O24+O18</f>
        <v>158.19999999999999</v>
      </c>
      <c r="P60" s="28">
        <f>P58+P52+P42+P34+P24+P18</f>
        <v>1141</v>
      </c>
      <c r="IA60" s="12"/>
      <c r="IB60" s="6">
        <f>[1]основа!AM58</f>
        <v>42551</v>
      </c>
    </row>
    <row r="61" spans="1:236" ht="15" customHeight="1" x14ac:dyDescent="0.2">
      <c r="A61" s="33"/>
      <c r="B61" s="26"/>
      <c r="C61" s="27"/>
      <c r="D61" s="34"/>
      <c r="E61" s="34"/>
      <c r="F61" s="34"/>
      <c r="G61" s="34"/>
      <c r="H61" s="34"/>
      <c r="I61" s="34"/>
      <c r="J61" s="11"/>
      <c r="K61" s="38">
        <f>х!E56</f>
        <v>1</v>
      </c>
      <c r="IA61" s="12"/>
      <c r="IB61" s="6">
        <f>[1]основа!AM59</f>
        <v>42551</v>
      </c>
    </row>
    <row r="62" spans="1:236" ht="14.25" hidden="1" customHeight="1" x14ac:dyDescent="0.2">
      <c r="K62" s="38">
        <f>х!E57</f>
        <v>0</v>
      </c>
      <c r="IA62" s="12"/>
      <c r="IB62" s="6">
        <f>[1]основа!AM60</f>
        <v>42551</v>
      </c>
    </row>
    <row r="63" spans="1:236" ht="18.75" hidden="1" x14ac:dyDescent="0.3">
      <c r="A63" s="35" t="s">
        <v>57</v>
      </c>
      <c r="K63" s="38">
        <f>х!E58</f>
        <v>0</v>
      </c>
      <c r="IA63" s="12"/>
      <c r="IB63" s="6">
        <f>[1]основа!AM70</f>
        <v>42551</v>
      </c>
    </row>
    <row r="64" spans="1:236" ht="18.75" hidden="1" x14ac:dyDescent="0.3">
      <c r="A64" s="35" t="s">
        <v>58</v>
      </c>
      <c r="K64" s="38">
        <f>х!E59</f>
        <v>0</v>
      </c>
      <c r="IA64" s="12"/>
      <c r="IB64" s="6">
        <f>[1]основа!AM71</f>
        <v>42551</v>
      </c>
    </row>
    <row r="65" spans="1:236" ht="18.75" hidden="1" x14ac:dyDescent="0.3">
      <c r="A65" s="35" t="s">
        <v>59</v>
      </c>
      <c r="K65" s="38">
        <f>х!E60</f>
        <v>0</v>
      </c>
      <c r="IA65" s="12"/>
      <c r="IB65" s="6">
        <f>[1]основа!AM72</f>
        <v>42551</v>
      </c>
    </row>
    <row r="66" spans="1:236" hidden="1" x14ac:dyDescent="0.2">
      <c r="K66" s="38">
        <f>х!E61</f>
        <v>0</v>
      </c>
      <c r="IA66" s="12"/>
      <c r="IB66" s="6">
        <f>[1]основа!AM73</f>
        <v>42551</v>
      </c>
    </row>
    <row r="67" spans="1:236" hidden="1" x14ac:dyDescent="0.2">
      <c r="K67" s="38">
        <f>х!E62</f>
        <v>0</v>
      </c>
      <c r="IA67" s="12"/>
      <c r="IB67" s="6">
        <f>[1]основа!AM74</f>
        <v>42551</v>
      </c>
    </row>
    <row r="68" spans="1:236" ht="18.75" hidden="1" x14ac:dyDescent="0.3">
      <c r="A68" s="35" t="s">
        <v>167</v>
      </c>
      <c r="K68" s="38">
        <f>х!E63</f>
        <v>0</v>
      </c>
      <c r="IA68" s="12"/>
      <c r="IB68" s="6">
        <f>[1]основа!AM75</f>
        <v>42551</v>
      </c>
    </row>
    <row r="69" spans="1:236" x14ac:dyDescent="0.2">
      <c r="IA69" s="12"/>
      <c r="IB69" s="6">
        <f>[1]основа!AM76</f>
        <v>42551</v>
      </c>
    </row>
    <row r="70" spans="1:236" x14ac:dyDescent="0.2">
      <c r="IA70" s="12"/>
      <c r="IB70" s="6">
        <f>[1]основа!AM77</f>
        <v>42551</v>
      </c>
    </row>
    <row r="71" spans="1:236" x14ac:dyDescent="0.2">
      <c r="IA71" s="12"/>
      <c r="IB71" s="6">
        <f>[1]основа!AM78</f>
        <v>42551</v>
      </c>
    </row>
    <row r="72" spans="1:236" x14ac:dyDescent="0.2">
      <c r="IA72" s="12"/>
      <c r="IB72" s="6">
        <f>[1]основа!AM79</f>
        <v>42551</v>
      </c>
    </row>
    <row r="73" spans="1:236" x14ac:dyDescent="0.2">
      <c r="IA73" s="12"/>
      <c r="IB73" s="6">
        <f>[1]основа!AM80</f>
        <v>42551</v>
      </c>
    </row>
    <row r="74" spans="1:236" x14ac:dyDescent="0.2">
      <c r="IA74" s="12"/>
      <c r="IB74" s="6">
        <f>[1]основа!AM81</f>
        <v>42551</v>
      </c>
    </row>
    <row r="75" spans="1:236" x14ac:dyDescent="0.2">
      <c r="IA75" s="12"/>
      <c r="IB75" s="6">
        <f>[1]основа!AM82</f>
        <v>42551</v>
      </c>
    </row>
    <row r="76" spans="1:236" x14ac:dyDescent="0.2">
      <c r="IA76" s="12"/>
      <c r="IB76" s="6">
        <f>[1]основа!AM83</f>
        <v>42551</v>
      </c>
    </row>
    <row r="77" spans="1:236" x14ac:dyDescent="0.2">
      <c r="IA77" s="12"/>
      <c r="IB77" s="6">
        <f>[1]основа!AM84</f>
        <v>42551</v>
      </c>
    </row>
    <row r="78" spans="1:236" x14ac:dyDescent="0.2">
      <c r="IA78" s="12"/>
      <c r="IB78" s="6">
        <f>[1]основа!AM85</f>
        <v>42551</v>
      </c>
    </row>
    <row r="79" spans="1:236" x14ac:dyDescent="0.2">
      <c r="IA79" s="12"/>
      <c r="IB79" s="6">
        <f>[1]основа!AM86</f>
        <v>42551</v>
      </c>
    </row>
    <row r="80" spans="1:236" x14ac:dyDescent="0.2">
      <c r="IA80" s="12"/>
      <c r="IB80" s="6">
        <f>[1]основа!AM87</f>
        <v>42551</v>
      </c>
    </row>
    <row r="81" spans="235:236" x14ac:dyDescent="0.2">
      <c r="IA81" s="12"/>
      <c r="IB81" s="6">
        <f>[1]основа!AM88</f>
        <v>42551</v>
      </c>
    </row>
    <row r="82" spans="235:236" x14ac:dyDescent="0.2">
      <c r="IA82" s="12"/>
      <c r="IB82" s="6">
        <f>[1]основа!AM89</f>
        <v>42551</v>
      </c>
    </row>
    <row r="83" spans="235:236" x14ac:dyDescent="0.2">
      <c r="IA83" s="12"/>
      <c r="IB83" s="6">
        <f>[1]основа!AM90</f>
        <v>42551</v>
      </c>
    </row>
    <row r="84" spans="235:236" x14ac:dyDescent="0.2">
      <c r="IA84" s="12"/>
      <c r="IB84" s="6">
        <f>[1]основа!AM91</f>
        <v>42551</v>
      </c>
    </row>
    <row r="85" spans="235:236" x14ac:dyDescent="0.2">
      <c r="IA85" s="12"/>
      <c r="IB85" s="6">
        <f>[1]основа!AM92</f>
        <v>42551</v>
      </c>
    </row>
    <row r="86" spans="235:236" x14ac:dyDescent="0.2">
      <c r="IA86" s="12"/>
      <c r="IB86" s="6">
        <f>[1]основа!AM93</f>
        <v>42551</v>
      </c>
    </row>
    <row r="87" spans="235:236" x14ac:dyDescent="0.2">
      <c r="IA87" s="12"/>
      <c r="IB87" s="6">
        <f>[1]основа!AM94</f>
        <v>42551</v>
      </c>
    </row>
    <row r="88" spans="235:236" x14ac:dyDescent="0.2">
      <c r="IA88" s="12"/>
      <c r="IB88" s="6">
        <f>[1]основа!AM95</f>
        <v>42551</v>
      </c>
    </row>
    <row r="89" spans="235:236" x14ac:dyDescent="0.2">
      <c r="IA89" s="12"/>
      <c r="IB89" s="6">
        <f>[1]основа!AM96</f>
        <v>42551</v>
      </c>
    </row>
    <row r="90" spans="235:236" x14ac:dyDescent="0.2">
      <c r="IA90" s="12"/>
      <c r="IB90" s="6">
        <f>[1]основа!AM97</f>
        <v>42551</v>
      </c>
    </row>
    <row r="91" spans="235:236" x14ac:dyDescent="0.2">
      <c r="IA91" s="12"/>
      <c r="IB91" s="6">
        <f>[1]основа!AM98</f>
        <v>42551</v>
      </c>
    </row>
    <row r="92" spans="235:236" x14ac:dyDescent="0.2">
      <c r="IA92" s="12"/>
      <c r="IB92" s="6">
        <f>[1]основа!AM99</f>
        <v>42551</v>
      </c>
    </row>
    <row r="93" spans="235:236" x14ac:dyDescent="0.2">
      <c r="IA93" s="12"/>
      <c r="IB93" s="6">
        <f>[1]основа!AM100</f>
        <v>42551</v>
      </c>
    </row>
    <row r="94" spans="235:236" x14ac:dyDescent="0.2">
      <c r="IA94" s="12"/>
      <c r="IB94" s="6">
        <f>[1]основа!AM101</f>
        <v>42551</v>
      </c>
    </row>
    <row r="95" spans="235:236" x14ac:dyDescent="0.2">
      <c r="IA95" s="12"/>
      <c r="IB95" s="6">
        <f>[1]основа!AM102</f>
        <v>42551</v>
      </c>
    </row>
    <row r="96" spans="235:236" x14ac:dyDescent="0.2">
      <c r="IA96" s="12"/>
      <c r="IB96" s="6">
        <f>[1]основа!AM103</f>
        <v>42551</v>
      </c>
    </row>
    <row r="97" spans="235:236" x14ac:dyDescent="0.2">
      <c r="IA97" s="12"/>
      <c r="IB97" s="6">
        <f>[1]основа!AM104</f>
        <v>42551</v>
      </c>
    </row>
    <row r="98" spans="235:236" x14ac:dyDescent="0.2">
      <c r="IA98" s="12"/>
      <c r="IB98" s="6">
        <f>[1]основа!AM105</f>
        <v>42551</v>
      </c>
    </row>
    <row r="99" spans="235:236" x14ac:dyDescent="0.2">
      <c r="IA99" s="12"/>
      <c r="IB99" s="6">
        <f>[1]основа!AM106</f>
        <v>42551</v>
      </c>
    </row>
    <row r="100" spans="235:236" x14ac:dyDescent="0.2">
      <c r="IA100" s="12"/>
      <c r="IB100" s="6">
        <f>[1]основа!AM107</f>
        <v>42551</v>
      </c>
    </row>
    <row r="101" spans="235:236" x14ac:dyDescent="0.2">
      <c r="IA101" s="12"/>
      <c r="IB101" s="6">
        <f>[1]основа!AM108</f>
        <v>42551</v>
      </c>
    </row>
    <row r="102" spans="235:236" x14ac:dyDescent="0.2">
      <c r="IA102" s="12"/>
      <c r="IB102" s="6">
        <f>[1]основа!AM109</f>
        <v>42551</v>
      </c>
    </row>
    <row r="103" spans="235:236" x14ac:dyDescent="0.2">
      <c r="IA103" s="12"/>
      <c r="IB103" s="6">
        <f>[1]основа!AM110</f>
        <v>42551</v>
      </c>
    </row>
    <row r="104" spans="235:236" x14ac:dyDescent="0.2">
      <c r="IA104" s="12"/>
      <c r="IB104" s="6">
        <f>[1]основа!AM111</f>
        <v>42551</v>
      </c>
    </row>
    <row r="105" spans="235:236" x14ac:dyDescent="0.2">
      <c r="IA105" s="12"/>
      <c r="IB105" s="6">
        <f>[1]основа!AM112</f>
        <v>42551</v>
      </c>
    </row>
    <row r="106" spans="235:236" x14ac:dyDescent="0.2">
      <c r="IA106" s="12"/>
      <c r="IB106" s="6">
        <f>[1]основа!AM113</f>
        <v>42551</v>
      </c>
    </row>
    <row r="107" spans="235:236" x14ac:dyDescent="0.2">
      <c r="IA107" s="12"/>
      <c r="IB107" s="6">
        <f>[1]основа!AM114</f>
        <v>42551</v>
      </c>
    </row>
    <row r="108" spans="235:236" x14ac:dyDescent="0.2">
      <c r="IA108" s="12"/>
      <c r="IB108" s="6">
        <f>[1]основа!AM115</f>
        <v>42551</v>
      </c>
    </row>
    <row r="109" spans="235:236" x14ac:dyDescent="0.2">
      <c r="IA109" s="12"/>
      <c r="IB109" s="6">
        <f>[1]основа!AM116</f>
        <v>42551</v>
      </c>
    </row>
    <row r="110" spans="235:236" x14ac:dyDescent="0.2">
      <c r="IA110" s="12"/>
      <c r="IB110" s="6">
        <f>[1]основа!AM117</f>
        <v>42551</v>
      </c>
    </row>
    <row r="111" spans="235:236" x14ac:dyDescent="0.2">
      <c r="IA111" s="12"/>
      <c r="IB111" s="6">
        <f>[1]основа!AM118</f>
        <v>42551</v>
      </c>
    </row>
    <row r="112" spans="235:236" x14ac:dyDescent="0.2">
      <c r="IA112" s="12"/>
      <c r="IB112" s="6">
        <f>[1]основа!AM119</f>
        <v>42551</v>
      </c>
    </row>
    <row r="113" spans="235:236" x14ac:dyDescent="0.2">
      <c r="IA113" s="12"/>
      <c r="IB113" s="6">
        <f>[1]основа!AM120</f>
        <v>42551</v>
      </c>
    </row>
    <row r="114" spans="235:236" x14ac:dyDescent="0.2">
      <c r="IA114" s="12"/>
      <c r="IB114" s="6">
        <f>[1]основа!AM121</f>
        <v>42551</v>
      </c>
    </row>
    <row r="115" spans="235:236" x14ac:dyDescent="0.2">
      <c r="IA115" s="12"/>
      <c r="IB115" s="6">
        <f>[1]основа!AM122</f>
        <v>42551</v>
      </c>
    </row>
    <row r="116" spans="235:236" x14ac:dyDescent="0.2">
      <c r="IA116" s="12"/>
      <c r="IB116" s="6">
        <f>[1]основа!AM123</f>
        <v>42551</v>
      </c>
    </row>
    <row r="117" spans="235:236" x14ac:dyDescent="0.2">
      <c r="IA117" s="12"/>
      <c r="IB117" s="6">
        <f>[1]основа!AM124</f>
        <v>42551</v>
      </c>
    </row>
    <row r="118" spans="235:236" x14ac:dyDescent="0.2">
      <c r="IA118" s="12"/>
      <c r="IB118" s="6">
        <f>[1]основа!AM125</f>
        <v>42551</v>
      </c>
    </row>
    <row r="119" spans="235:236" x14ac:dyDescent="0.2">
      <c r="IA119" s="12"/>
      <c r="IB119" s="6">
        <f>[1]основа!AM126</f>
        <v>42551</v>
      </c>
    </row>
    <row r="120" spans="235:236" x14ac:dyDescent="0.2">
      <c r="IA120" s="12"/>
      <c r="IB120" s="6">
        <f>[1]основа!AM127</f>
        <v>42551</v>
      </c>
    </row>
    <row r="121" spans="235:236" x14ac:dyDescent="0.2">
      <c r="IA121" s="12"/>
      <c r="IB121" s="6">
        <f>[1]основа!AM128</f>
        <v>42551</v>
      </c>
    </row>
    <row r="122" spans="235:236" x14ac:dyDescent="0.2">
      <c r="IA122" s="12"/>
      <c r="IB122" s="6">
        <f>[1]основа!AM129</f>
        <v>42551</v>
      </c>
    </row>
    <row r="123" spans="235:236" x14ac:dyDescent="0.2">
      <c r="IA123" s="12"/>
      <c r="IB123" s="6">
        <f>[1]основа!AM130</f>
        <v>42551</v>
      </c>
    </row>
    <row r="124" spans="235:236" x14ac:dyDescent="0.2">
      <c r="IA124" s="12"/>
      <c r="IB124" s="6">
        <f>[1]основа!AM131</f>
        <v>42551</v>
      </c>
    </row>
    <row r="125" spans="235:236" x14ac:dyDescent="0.2">
      <c r="IA125" s="12"/>
      <c r="IB125" s="6">
        <f>[1]основа!AM132</f>
        <v>42551</v>
      </c>
    </row>
    <row r="126" spans="235:236" x14ac:dyDescent="0.2">
      <c r="IA126" s="12"/>
      <c r="IB126" s="6">
        <f>[1]основа!AM133</f>
        <v>42551</v>
      </c>
    </row>
    <row r="127" spans="235:236" x14ac:dyDescent="0.2">
      <c r="IA127" s="12"/>
      <c r="IB127" s="6">
        <f>[1]основа!AM134</f>
        <v>42551</v>
      </c>
    </row>
    <row r="128" spans="235:236" x14ac:dyDescent="0.2">
      <c r="IA128" s="12"/>
      <c r="IB128" s="6">
        <f>[1]основа!AM135</f>
        <v>42551</v>
      </c>
    </row>
    <row r="129" spans="235:236" x14ac:dyDescent="0.2">
      <c r="IA129" s="12"/>
      <c r="IB129" s="6">
        <f>[1]основа!AM136</f>
        <v>42551</v>
      </c>
    </row>
    <row r="130" spans="235:236" x14ac:dyDescent="0.2">
      <c r="IA130" s="12"/>
      <c r="IB130" s="6">
        <f>[1]основа!AM137</f>
        <v>42551</v>
      </c>
    </row>
    <row r="131" spans="235:236" x14ac:dyDescent="0.2">
      <c r="IA131" s="12"/>
      <c r="IB131" s="6">
        <f>[1]основа!AM138</f>
        <v>42551</v>
      </c>
    </row>
    <row r="132" spans="235:236" x14ac:dyDescent="0.2">
      <c r="IA132" s="12"/>
      <c r="IB132" s="6">
        <f>[1]основа!AM139</f>
        <v>42551</v>
      </c>
    </row>
    <row r="133" spans="235:236" x14ac:dyDescent="0.2">
      <c r="IA133" s="12"/>
      <c r="IB133" s="6">
        <f>[1]основа!AM140</f>
        <v>42551</v>
      </c>
    </row>
    <row r="134" spans="235:236" x14ac:dyDescent="0.2">
      <c r="IA134" s="12"/>
      <c r="IB134" s="6">
        <f>[1]основа!AM141</f>
        <v>42551</v>
      </c>
    </row>
    <row r="135" spans="235:236" x14ac:dyDescent="0.2">
      <c r="IA135" s="12"/>
      <c r="IB135" s="6">
        <f>[1]основа!AM142</f>
        <v>42551</v>
      </c>
    </row>
    <row r="136" spans="235:236" x14ac:dyDescent="0.2">
      <c r="IA136" s="12"/>
      <c r="IB136" s="6">
        <f>[1]основа!AM143</f>
        <v>42551</v>
      </c>
    </row>
    <row r="137" spans="235:236" x14ac:dyDescent="0.2">
      <c r="IA137" s="12"/>
      <c r="IB137" s="6">
        <f>[1]основа!AM144</f>
        <v>42551</v>
      </c>
    </row>
    <row r="138" spans="235:236" x14ac:dyDescent="0.2">
      <c r="IA138" s="12"/>
      <c r="IB138" s="6">
        <f>[1]основа!AM145</f>
        <v>42551</v>
      </c>
    </row>
    <row r="139" spans="235:236" x14ac:dyDescent="0.2">
      <c r="IA139" s="12"/>
      <c r="IB139" s="6">
        <f>[1]основа!AM146</f>
        <v>42551</v>
      </c>
    </row>
    <row r="140" spans="235:236" x14ac:dyDescent="0.2">
      <c r="IA140" s="12"/>
      <c r="IB140" s="6">
        <f>[1]основа!AM147</f>
        <v>42551</v>
      </c>
    </row>
    <row r="141" spans="235:236" x14ac:dyDescent="0.2">
      <c r="IA141" s="12"/>
      <c r="IB141" s="6">
        <f>[1]основа!AM148</f>
        <v>42551</v>
      </c>
    </row>
    <row r="142" spans="235:236" x14ac:dyDescent="0.2">
      <c r="IA142" s="12"/>
      <c r="IB142" s="6">
        <f>[1]основа!AM149</f>
        <v>42551</v>
      </c>
    </row>
    <row r="143" spans="235:236" x14ac:dyDescent="0.2">
      <c r="IA143" s="12"/>
      <c r="IB143" s="6">
        <f>[1]основа!AM150</f>
        <v>42551</v>
      </c>
    </row>
    <row r="144" spans="235:236" x14ac:dyDescent="0.2">
      <c r="IA144" s="12"/>
      <c r="IB144" s="6">
        <f>[1]основа!AM151</f>
        <v>42551</v>
      </c>
    </row>
    <row r="145" spans="235:236" x14ac:dyDescent="0.2">
      <c r="IA145" s="12"/>
      <c r="IB145" s="6">
        <f>[1]основа!AM152</f>
        <v>42551</v>
      </c>
    </row>
    <row r="146" spans="235:236" x14ac:dyDescent="0.2">
      <c r="IA146" s="12"/>
      <c r="IB146" s="6">
        <f>[1]основа!AM153</f>
        <v>42551</v>
      </c>
    </row>
    <row r="147" spans="235:236" x14ac:dyDescent="0.2">
      <c r="IA147" s="12"/>
      <c r="IB147" s="6">
        <f>[1]основа!AM154</f>
        <v>42551</v>
      </c>
    </row>
    <row r="148" spans="235:236" x14ac:dyDescent="0.2">
      <c r="IA148" s="12"/>
      <c r="IB148" s="6">
        <f>[1]основа!AM155</f>
        <v>42551</v>
      </c>
    </row>
    <row r="149" spans="235:236" x14ac:dyDescent="0.2">
      <c r="IA149" s="12"/>
      <c r="IB149" s="6">
        <f>[1]основа!AM156</f>
        <v>42551</v>
      </c>
    </row>
    <row r="150" spans="235:236" x14ac:dyDescent="0.2">
      <c r="IA150" s="12"/>
      <c r="IB150" s="6">
        <f>[1]основа!AM157</f>
        <v>42551</v>
      </c>
    </row>
    <row r="151" spans="235:236" x14ac:dyDescent="0.2">
      <c r="IA151" s="12"/>
      <c r="IB151" s="6">
        <f>[1]основа!AM158</f>
        <v>42551</v>
      </c>
    </row>
    <row r="152" spans="235:236" x14ac:dyDescent="0.2">
      <c r="IA152" s="12"/>
      <c r="IB152" s="6">
        <f>[1]основа!AM159</f>
        <v>42551</v>
      </c>
    </row>
    <row r="153" spans="235:236" x14ac:dyDescent="0.2">
      <c r="IA153" s="12"/>
      <c r="IB153" s="6">
        <f>[1]основа!AM160</f>
        <v>42551</v>
      </c>
    </row>
    <row r="154" spans="235:236" x14ac:dyDescent="0.2">
      <c r="IA154" s="12"/>
      <c r="IB154" s="6">
        <f>[1]основа!AM161</f>
        <v>42551</v>
      </c>
    </row>
    <row r="155" spans="235:236" x14ac:dyDescent="0.2">
      <c r="IA155" s="12"/>
      <c r="IB155" s="6">
        <f>[1]основа!AM162</f>
        <v>42551</v>
      </c>
    </row>
    <row r="156" spans="235:236" x14ac:dyDescent="0.2">
      <c r="IA156" s="12"/>
      <c r="IB156" s="6">
        <f>[1]основа!AM163</f>
        <v>42551</v>
      </c>
    </row>
    <row r="157" spans="235:236" x14ac:dyDescent="0.2">
      <c r="IA157" s="12"/>
      <c r="IB157" s="6">
        <f>[1]основа!AM164</f>
        <v>42551</v>
      </c>
    </row>
    <row r="158" spans="235:236" x14ac:dyDescent="0.2">
      <c r="IA158" s="12"/>
      <c r="IB158" s="6">
        <f>[1]основа!AM165</f>
        <v>42551</v>
      </c>
    </row>
    <row r="159" spans="235:236" x14ac:dyDescent="0.2">
      <c r="IA159" s="12"/>
      <c r="IB159" s="6">
        <f>[1]основа!AM166</f>
        <v>42551</v>
      </c>
    </row>
    <row r="160" spans="235:236" x14ac:dyDescent="0.2">
      <c r="IA160" s="12"/>
      <c r="IB160" s="6">
        <f>[1]основа!AM167</f>
        <v>42551</v>
      </c>
    </row>
    <row r="161" spans="235:236" x14ac:dyDescent="0.2">
      <c r="IA161" s="12"/>
      <c r="IB161" s="6">
        <f>[1]основа!AM168</f>
        <v>42551</v>
      </c>
    </row>
    <row r="162" spans="235:236" x14ac:dyDescent="0.2">
      <c r="IA162" s="12"/>
      <c r="IB162" s="6">
        <f>[1]основа!AM169</f>
        <v>42551</v>
      </c>
    </row>
    <row r="163" spans="235:236" x14ac:dyDescent="0.2">
      <c r="IA163" s="12"/>
      <c r="IB163" s="6">
        <f>[1]основа!AM170</f>
        <v>42551</v>
      </c>
    </row>
    <row r="164" spans="235:236" x14ac:dyDescent="0.2">
      <c r="IA164" s="12"/>
      <c r="IB164" s="6">
        <f>[1]основа!AM171</f>
        <v>42551</v>
      </c>
    </row>
    <row r="165" spans="235:236" x14ac:dyDescent="0.2">
      <c r="IA165" s="12"/>
      <c r="IB165" s="6">
        <f>[1]основа!AM172</f>
        <v>42551</v>
      </c>
    </row>
    <row r="166" spans="235:236" x14ac:dyDescent="0.2">
      <c r="IA166" s="12"/>
      <c r="IB166" s="6">
        <f>[1]основа!AM173</f>
        <v>42551</v>
      </c>
    </row>
    <row r="167" spans="235:236" x14ac:dyDescent="0.2">
      <c r="IA167" s="12"/>
      <c r="IB167" s="6">
        <f>[1]основа!AM174</f>
        <v>42551</v>
      </c>
    </row>
    <row r="168" spans="235:236" x14ac:dyDescent="0.2">
      <c r="IA168" s="12"/>
      <c r="IB168" s="6">
        <f>[1]основа!AM175</f>
        <v>42551</v>
      </c>
    </row>
    <row r="169" spans="235:236" x14ac:dyDescent="0.2">
      <c r="IA169" s="12"/>
      <c r="IB169" s="6">
        <f>[1]основа!AM176</f>
        <v>42551</v>
      </c>
    </row>
    <row r="170" spans="235:236" x14ac:dyDescent="0.2">
      <c r="IA170" s="12"/>
      <c r="IB170" s="6">
        <f>[1]основа!AM177</f>
        <v>42551</v>
      </c>
    </row>
    <row r="171" spans="235:236" x14ac:dyDescent="0.2">
      <c r="IA171" s="12"/>
      <c r="IB171" s="6">
        <f>[1]основа!AM178</f>
        <v>42551</v>
      </c>
    </row>
    <row r="172" spans="235:236" x14ac:dyDescent="0.2">
      <c r="IA172" s="12"/>
      <c r="IB172" s="6">
        <f>[1]основа!AM179</f>
        <v>42551</v>
      </c>
    </row>
    <row r="173" spans="235:236" x14ac:dyDescent="0.2">
      <c r="IA173" s="12"/>
      <c r="IB173" s="6">
        <f>[1]основа!AM180</f>
        <v>42551</v>
      </c>
    </row>
    <row r="174" spans="235:236" x14ac:dyDescent="0.2">
      <c r="IA174" s="12"/>
      <c r="IB174" s="6">
        <f>[1]основа!AM181</f>
        <v>42551</v>
      </c>
    </row>
    <row r="175" spans="235:236" x14ac:dyDescent="0.2">
      <c r="IA175" s="12"/>
      <c r="IB175" s="6">
        <f>[1]основа!AM182</f>
        <v>42551</v>
      </c>
    </row>
    <row r="176" spans="235:236" x14ac:dyDescent="0.2">
      <c r="IA176" s="12"/>
      <c r="IB176" s="6">
        <f>[1]основа!AM183</f>
        <v>42551</v>
      </c>
    </row>
    <row r="177" spans="235:236" x14ac:dyDescent="0.2">
      <c r="IA177" s="12"/>
      <c r="IB177" s="6">
        <f>[1]основа!AM184</f>
        <v>42551</v>
      </c>
    </row>
    <row r="178" spans="235:236" x14ac:dyDescent="0.2">
      <c r="IA178" s="12"/>
      <c r="IB178" s="6">
        <f>[1]основа!AM185</f>
        <v>42551</v>
      </c>
    </row>
    <row r="179" spans="235:236" x14ac:dyDescent="0.2">
      <c r="IA179" s="12"/>
      <c r="IB179" s="6">
        <f>[1]основа!AM186</f>
        <v>42551</v>
      </c>
    </row>
    <row r="180" spans="235:236" x14ac:dyDescent="0.2">
      <c r="IA180" s="12"/>
      <c r="IB180" s="6">
        <f>[1]основа!AM187</f>
        <v>42551</v>
      </c>
    </row>
    <row r="181" spans="235:236" x14ac:dyDescent="0.2">
      <c r="IA181" s="12"/>
      <c r="IB181" s="6">
        <f>[1]основа!AM188</f>
        <v>42551</v>
      </c>
    </row>
    <row r="182" spans="235:236" x14ac:dyDescent="0.2">
      <c r="IA182" s="12"/>
      <c r="IB182" s="6">
        <f>[1]основа!AM189</f>
        <v>42551</v>
      </c>
    </row>
    <row r="183" spans="235:236" x14ac:dyDescent="0.2">
      <c r="IA183" s="12"/>
      <c r="IB183" s="6">
        <f>[1]основа!AM190</f>
        <v>42551</v>
      </c>
    </row>
    <row r="184" spans="235:236" x14ac:dyDescent="0.2">
      <c r="IA184" s="12"/>
      <c r="IB184" s="6">
        <f>[1]основа!AM191</f>
        <v>42551</v>
      </c>
    </row>
    <row r="185" spans="235:236" x14ac:dyDescent="0.2">
      <c r="IA185" s="12"/>
      <c r="IB185" s="6">
        <f>[1]основа!AM192</f>
        <v>42551</v>
      </c>
    </row>
    <row r="186" spans="235:236" x14ac:dyDescent="0.2">
      <c r="IA186" s="12"/>
      <c r="IB186" s="6">
        <f>[1]основа!AM193</f>
        <v>42551</v>
      </c>
    </row>
    <row r="187" spans="235:236" x14ac:dyDescent="0.2">
      <c r="IA187" s="12"/>
      <c r="IB187" s="6">
        <f>[1]основа!AM194</f>
        <v>42551</v>
      </c>
    </row>
    <row r="188" spans="235:236" x14ac:dyDescent="0.2">
      <c r="IA188" s="12"/>
      <c r="IB188" s="6">
        <f>[1]основа!AM195</f>
        <v>42551</v>
      </c>
    </row>
    <row r="189" spans="235:236" x14ac:dyDescent="0.2">
      <c r="IA189" s="12"/>
      <c r="IB189" s="6">
        <f>[1]основа!AM196</f>
        <v>42551</v>
      </c>
    </row>
    <row r="190" spans="235:236" x14ac:dyDescent="0.2">
      <c r="IA190" s="12"/>
      <c r="IB190" s="6">
        <f>[1]основа!AM197</f>
        <v>42551</v>
      </c>
    </row>
    <row r="191" spans="235:236" x14ac:dyDescent="0.2">
      <c r="IA191" s="12"/>
      <c r="IB191" s="6">
        <f>[1]основа!AM198</f>
        <v>42551</v>
      </c>
    </row>
    <row r="192" spans="235:236" x14ac:dyDescent="0.2">
      <c r="IA192" s="12"/>
      <c r="IB192" s="6">
        <f>[1]основа!AM199</f>
        <v>42551</v>
      </c>
    </row>
    <row r="193" spans="235:236" x14ac:dyDescent="0.2">
      <c r="IA193" s="12"/>
      <c r="IB193" s="6">
        <f>[1]основа!AM200</f>
        <v>42551</v>
      </c>
    </row>
    <row r="194" spans="235:236" x14ac:dyDescent="0.2">
      <c r="IA194" s="12"/>
      <c r="IB194" s="6">
        <f>[1]основа!AM201</f>
        <v>42551</v>
      </c>
    </row>
    <row r="195" spans="235:236" x14ac:dyDescent="0.2">
      <c r="IA195" s="12"/>
      <c r="IB195" s="6">
        <f>[1]основа!AM202</f>
        <v>42551</v>
      </c>
    </row>
    <row r="196" spans="235:236" x14ac:dyDescent="0.2">
      <c r="IA196" s="12"/>
      <c r="IB196" s="6">
        <f>[1]основа!AM203</f>
        <v>42551</v>
      </c>
    </row>
    <row r="197" spans="235:236" x14ac:dyDescent="0.2">
      <c r="IA197" s="12"/>
      <c r="IB197" s="6">
        <f>[1]основа!AM204</f>
        <v>42551</v>
      </c>
    </row>
    <row r="198" spans="235:236" x14ac:dyDescent="0.2">
      <c r="IA198" s="12"/>
      <c r="IB198" s="6">
        <f>[1]основа!AM205</f>
        <v>42551</v>
      </c>
    </row>
    <row r="199" spans="235:236" x14ac:dyDescent="0.2">
      <c r="IA199" s="12"/>
      <c r="IB199" s="6">
        <f>[1]основа!AM206</f>
        <v>42551</v>
      </c>
    </row>
    <row r="200" spans="235:236" x14ac:dyDescent="0.2">
      <c r="IA200" s="12"/>
      <c r="IB200" s="6">
        <f>[1]основа!AM207</f>
        <v>42551</v>
      </c>
    </row>
    <row r="201" spans="235:236" x14ac:dyDescent="0.2">
      <c r="IA201" s="12"/>
      <c r="IB201" s="6">
        <f>[1]основа!AM208</f>
        <v>42551</v>
      </c>
    </row>
    <row r="202" spans="235:236" x14ac:dyDescent="0.2">
      <c r="IA202" s="12"/>
      <c r="IB202" s="6">
        <f>[1]основа!AM209</f>
        <v>42551</v>
      </c>
    </row>
    <row r="203" spans="235:236" x14ac:dyDescent="0.2">
      <c r="IA203" s="12"/>
      <c r="IB203" s="6">
        <f>[1]основа!AM210</f>
        <v>42551</v>
      </c>
    </row>
    <row r="204" spans="235:236" x14ac:dyDescent="0.2">
      <c r="IA204" s="12"/>
      <c r="IB204" s="6">
        <f>[1]основа!AM211</f>
        <v>42551</v>
      </c>
    </row>
    <row r="205" spans="235:236" x14ac:dyDescent="0.2">
      <c r="IA205" s="12"/>
      <c r="IB205" s="6">
        <f>[1]основа!AM212</f>
        <v>42551</v>
      </c>
    </row>
    <row r="206" spans="235:236" x14ac:dyDescent="0.2">
      <c r="IA206" s="12"/>
      <c r="IB206" s="6">
        <f>[1]основа!AM213</f>
        <v>42551</v>
      </c>
    </row>
    <row r="207" spans="235:236" x14ac:dyDescent="0.2">
      <c r="IA207" s="12"/>
      <c r="IB207" s="6">
        <f>[1]основа!AM214</f>
        <v>42551</v>
      </c>
    </row>
    <row r="208" spans="235:236" x14ac:dyDescent="0.2">
      <c r="IA208" s="12"/>
      <c r="IB208" s="6">
        <f>[1]основа!AM215</f>
        <v>42551</v>
      </c>
    </row>
    <row r="209" spans="235:236" x14ac:dyDescent="0.2">
      <c r="IA209" s="12"/>
      <c r="IB209" s="6">
        <f>[1]основа!AM216</f>
        <v>42551</v>
      </c>
    </row>
    <row r="210" spans="235:236" x14ac:dyDescent="0.2">
      <c r="IA210" s="12"/>
      <c r="IB210" s="6">
        <f>[1]основа!AM217</f>
        <v>42551</v>
      </c>
    </row>
    <row r="211" spans="235:236" x14ac:dyDescent="0.2">
      <c r="IA211" s="12"/>
      <c r="IB211" s="6">
        <f>[1]основа!AM218</f>
        <v>42551</v>
      </c>
    </row>
    <row r="212" spans="235:236" x14ac:dyDescent="0.2">
      <c r="IA212" s="12"/>
      <c r="IB212" s="6">
        <f>[1]основа!AM219</f>
        <v>42551</v>
      </c>
    </row>
    <row r="213" spans="235:236" x14ac:dyDescent="0.2">
      <c r="IA213" s="12"/>
      <c r="IB213" s="6">
        <f>[1]основа!AM220</f>
        <v>42551</v>
      </c>
    </row>
    <row r="214" spans="235:236" x14ac:dyDescent="0.2">
      <c r="IA214" s="12"/>
      <c r="IB214" s="6">
        <f>[1]основа!AM221</f>
        <v>42551</v>
      </c>
    </row>
    <row r="215" spans="235:236" x14ac:dyDescent="0.2">
      <c r="IA215" s="12"/>
      <c r="IB215" s="6">
        <f>[1]основа!AM222</f>
        <v>42551</v>
      </c>
    </row>
    <row r="216" spans="235:236" x14ac:dyDescent="0.2">
      <c r="IA216" s="12"/>
      <c r="IB216" s="6">
        <f>[1]основа!AM223</f>
        <v>42551</v>
      </c>
    </row>
    <row r="217" spans="235:236" x14ac:dyDescent="0.2">
      <c r="IA217" s="12"/>
      <c r="IB217" s="6">
        <f>[1]основа!AM224</f>
        <v>42551</v>
      </c>
    </row>
    <row r="218" spans="235:236" x14ac:dyDescent="0.2">
      <c r="IA218" s="12"/>
      <c r="IB218" s="6">
        <f>[1]основа!AM225</f>
        <v>42551</v>
      </c>
    </row>
    <row r="219" spans="235:236" x14ac:dyDescent="0.2">
      <c r="IA219" s="12"/>
      <c r="IB219" s="6">
        <f>[1]основа!AM226</f>
        <v>42551</v>
      </c>
    </row>
    <row r="220" spans="235:236" x14ac:dyDescent="0.2">
      <c r="IA220" s="12"/>
      <c r="IB220" s="6">
        <f>[1]основа!AM227</f>
        <v>42551</v>
      </c>
    </row>
    <row r="221" spans="235:236" x14ac:dyDescent="0.2">
      <c r="IA221" s="12"/>
      <c r="IB221" s="6">
        <f>[1]основа!AM228</f>
        <v>42551</v>
      </c>
    </row>
    <row r="222" spans="235:236" x14ac:dyDescent="0.2">
      <c r="IA222" s="12"/>
      <c r="IB222" s="6">
        <f>[1]основа!AM229</f>
        <v>42551</v>
      </c>
    </row>
    <row r="223" spans="235:236" x14ac:dyDescent="0.2">
      <c r="IA223" s="12"/>
      <c r="IB223" s="6">
        <f>[1]основа!AM230</f>
        <v>42551</v>
      </c>
    </row>
    <row r="224" spans="235:236" x14ac:dyDescent="0.2">
      <c r="IA224" s="12"/>
      <c r="IB224" s="6">
        <f>[1]основа!AM231</f>
        <v>42551</v>
      </c>
    </row>
    <row r="225" spans="235:236" x14ac:dyDescent="0.2">
      <c r="IA225" s="12"/>
      <c r="IB225" s="6">
        <f>[1]основа!AM232</f>
        <v>42551</v>
      </c>
    </row>
    <row r="226" spans="235:236" x14ac:dyDescent="0.2">
      <c r="IA226" s="12"/>
      <c r="IB226" s="6">
        <f>[1]основа!AM233</f>
        <v>42551</v>
      </c>
    </row>
    <row r="227" spans="235:236" x14ac:dyDescent="0.2">
      <c r="IA227" s="12"/>
      <c r="IB227" s="6">
        <f>[1]основа!AM234</f>
        <v>42551</v>
      </c>
    </row>
    <row r="228" spans="235:236" x14ac:dyDescent="0.2">
      <c r="IA228" s="12"/>
      <c r="IB228" s="6">
        <f>[1]основа!AM235</f>
        <v>42551</v>
      </c>
    </row>
    <row r="229" spans="235:236" x14ac:dyDescent="0.2">
      <c r="IA229" s="12"/>
      <c r="IB229" s="6">
        <f>[1]основа!AM236</f>
        <v>42551</v>
      </c>
    </row>
    <row r="230" spans="235:236" x14ac:dyDescent="0.2">
      <c r="IA230" s="12"/>
      <c r="IB230" s="6">
        <f>[1]основа!AM237</f>
        <v>42551</v>
      </c>
    </row>
    <row r="231" spans="235:236" x14ac:dyDescent="0.2">
      <c r="IA231" s="12"/>
      <c r="IB231" s="6">
        <f>[1]основа!AM238</f>
        <v>42551</v>
      </c>
    </row>
    <row r="232" spans="235:236" x14ac:dyDescent="0.2">
      <c r="IA232" s="12"/>
      <c r="IB232" s="6">
        <f>[1]основа!AM239</f>
        <v>42551</v>
      </c>
    </row>
    <row r="233" spans="235:236" x14ac:dyDescent="0.2">
      <c r="IA233" s="12"/>
      <c r="IB233" s="6">
        <f>[1]основа!AM240</f>
        <v>42551</v>
      </c>
    </row>
    <row r="234" spans="235:236" x14ac:dyDescent="0.2">
      <c r="IA234" s="12"/>
      <c r="IB234" s="6">
        <f>[1]основа!AM241</f>
        <v>42551</v>
      </c>
    </row>
    <row r="235" spans="235:236" x14ac:dyDescent="0.2">
      <c r="IA235" s="12"/>
      <c r="IB235" s="6">
        <f>[1]основа!AM242</f>
        <v>42551</v>
      </c>
    </row>
    <row r="236" spans="235:236" x14ac:dyDescent="0.2">
      <c r="IA236" s="12"/>
      <c r="IB236" s="6">
        <f>[1]основа!AM243</f>
        <v>42551</v>
      </c>
    </row>
    <row r="237" spans="235:236" x14ac:dyDescent="0.2">
      <c r="IA237" s="12"/>
      <c r="IB237" s="6">
        <f>[1]основа!AM244</f>
        <v>42551</v>
      </c>
    </row>
    <row r="238" spans="235:236" x14ac:dyDescent="0.2">
      <c r="IA238" s="12"/>
      <c r="IB238" s="6">
        <f>[1]основа!AM245</f>
        <v>42551</v>
      </c>
    </row>
    <row r="239" spans="235:236" x14ac:dyDescent="0.2">
      <c r="IA239" s="12"/>
      <c r="IB239" s="6">
        <f>[1]основа!AM246</f>
        <v>42551</v>
      </c>
    </row>
    <row r="240" spans="235:236" x14ac:dyDescent="0.2">
      <c r="IA240" s="12"/>
      <c r="IB240" s="6">
        <f>[1]основа!AM247</f>
        <v>42551</v>
      </c>
    </row>
    <row r="241" spans="235:236" x14ac:dyDescent="0.2">
      <c r="IA241" s="12"/>
      <c r="IB241" s="6">
        <f>[1]основа!AM248</f>
        <v>42551</v>
      </c>
    </row>
    <row r="242" spans="235:236" x14ac:dyDescent="0.2">
      <c r="IA242" s="12"/>
      <c r="IB242" s="6">
        <f>[1]основа!AM249</f>
        <v>42551</v>
      </c>
    </row>
    <row r="243" spans="235:236" x14ac:dyDescent="0.2">
      <c r="IA243" s="12"/>
      <c r="IB243" s="6">
        <f>[1]основа!AM250</f>
        <v>42551</v>
      </c>
    </row>
    <row r="244" spans="235:236" x14ac:dyDescent="0.2">
      <c r="IA244" s="12"/>
      <c r="IB244" s="6">
        <f>[1]основа!AM251</f>
        <v>42551</v>
      </c>
    </row>
    <row r="245" spans="235:236" x14ac:dyDescent="0.2">
      <c r="IA245" s="12"/>
      <c r="IB245" s="6">
        <f>[1]основа!AM252</f>
        <v>42551</v>
      </c>
    </row>
    <row r="246" spans="235:236" x14ac:dyDescent="0.2">
      <c r="IA246" s="12"/>
      <c r="IB246" s="6">
        <f>[1]основа!AM253</f>
        <v>42551</v>
      </c>
    </row>
    <row r="247" spans="235:236" x14ac:dyDescent="0.2">
      <c r="IA247" s="12"/>
      <c r="IB247" s="6">
        <f>[1]основа!AM254</f>
        <v>42551</v>
      </c>
    </row>
    <row r="248" spans="235:236" x14ac:dyDescent="0.2">
      <c r="IA248" s="12"/>
      <c r="IB248" s="6">
        <f>[1]основа!AM255</f>
        <v>42551</v>
      </c>
    </row>
    <row r="249" spans="235:236" x14ac:dyDescent="0.2">
      <c r="IA249" s="12"/>
      <c r="IB249" s="6">
        <f>[1]основа!AM256</f>
        <v>42551</v>
      </c>
    </row>
    <row r="250" spans="235:236" x14ac:dyDescent="0.2">
      <c r="IA250" s="12"/>
      <c r="IB250" s="6">
        <f>[1]основа!AM257</f>
        <v>42551</v>
      </c>
    </row>
    <row r="251" spans="235:236" x14ac:dyDescent="0.2">
      <c r="IA251" s="12"/>
      <c r="IB251" s="6">
        <f>[1]основа!AM258</f>
        <v>42551</v>
      </c>
    </row>
    <row r="252" spans="235:236" x14ac:dyDescent="0.2">
      <c r="IA252" s="12"/>
      <c r="IB252" s="6">
        <f>[1]основа!AM259</f>
        <v>42551</v>
      </c>
    </row>
    <row r="253" spans="235:236" x14ac:dyDescent="0.2">
      <c r="IA253" s="12"/>
      <c r="IB253" s="6">
        <f>[1]основа!AM260</f>
        <v>42551</v>
      </c>
    </row>
    <row r="254" spans="235:236" x14ac:dyDescent="0.2">
      <c r="IA254" s="12"/>
      <c r="IB254" s="6">
        <f>[1]основа!AM261</f>
        <v>42551</v>
      </c>
    </row>
    <row r="255" spans="235:236" x14ac:dyDescent="0.2">
      <c r="IA255" s="12"/>
      <c r="IB255" s="6">
        <f>[1]основа!AM262</f>
        <v>42551</v>
      </c>
    </row>
    <row r="256" spans="235:236" x14ac:dyDescent="0.2">
      <c r="IA256" s="12"/>
      <c r="IB256" s="6">
        <f>[1]основа!AM263</f>
        <v>42551</v>
      </c>
    </row>
    <row r="257" spans="235:236" x14ac:dyDescent="0.2">
      <c r="IA257" s="12"/>
      <c r="IB257" s="6">
        <f>[1]основа!AM264</f>
        <v>42551</v>
      </c>
    </row>
    <row r="258" spans="235:236" x14ac:dyDescent="0.2">
      <c r="IA258" s="12"/>
      <c r="IB258" s="6">
        <f>[1]основа!AM265</f>
        <v>42551</v>
      </c>
    </row>
    <row r="259" spans="235:236" x14ac:dyDescent="0.2">
      <c r="IA259" s="12"/>
      <c r="IB259" s="6">
        <f>[1]основа!AM266</f>
        <v>42551</v>
      </c>
    </row>
    <row r="260" spans="235:236" x14ac:dyDescent="0.2">
      <c r="IA260" s="12"/>
      <c r="IB260" s="6">
        <f>[1]основа!AM267</f>
        <v>42551</v>
      </c>
    </row>
    <row r="261" spans="235:236" x14ac:dyDescent="0.2">
      <c r="IA261" s="12"/>
      <c r="IB261" s="6">
        <f>[1]основа!AM268</f>
        <v>42551</v>
      </c>
    </row>
    <row r="262" spans="235:236" x14ac:dyDescent="0.2">
      <c r="IA262" s="12"/>
      <c r="IB262" s="6">
        <f>[1]основа!AM269</f>
        <v>42551</v>
      </c>
    </row>
    <row r="263" spans="235:236" x14ac:dyDescent="0.2">
      <c r="IA263" s="12"/>
      <c r="IB263" s="6">
        <f>[1]основа!AM270</f>
        <v>42551</v>
      </c>
    </row>
    <row r="264" spans="235:236" x14ac:dyDescent="0.2">
      <c r="IA264" s="12"/>
      <c r="IB264" s="6">
        <f>[1]основа!AM271</f>
        <v>42551</v>
      </c>
    </row>
    <row r="265" spans="235:236" x14ac:dyDescent="0.2">
      <c r="IA265" s="12"/>
      <c r="IB265" s="6">
        <f>[1]основа!AM272</f>
        <v>42551</v>
      </c>
    </row>
    <row r="266" spans="235:236" x14ac:dyDescent="0.2">
      <c r="IA266" s="12"/>
      <c r="IB266" s="6">
        <f>[1]основа!AM273</f>
        <v>42551</v>
      </c>
    </row>
    <row r="267" spans="235:236" x14ac:dyDescent="0.2">
      <c r="IA267" s="12"/>
      <c r="IB267" s="6">
        <f>[1]основа!AM274</f>
        <v>42551</v>
      </c>
    </row>
    <row r="268" spans="235:236" x14ac:dyDescent="0.2">
      <c r="IA268" s="12"/>
      <c r="IB268" s="6">
        <f>[1]основа!AM275</f>
        <v>42551</v>
      </c>
    </row>
    <row r="269" spans="235:236" x14ac:dyDescent="0.2">
      <c r="IA269" s="12"/>
      <c r="IB269" s="6">
        <f>[1]основа!AM276</f>
        <v>42551</v>
      </c>
    </row>
    <row r="270" spans="235:236" x14ac:dyDescent="0.2">
      <c r="IA270" s="12"/>
      <c r="IB270" s="6">
        <f>[1]основа!AM277</f>
        <v>42551</v>
      </c>
    </row>
    <row r="271" spans="235:236" x14ac:dyDescent="0.2">
      <c r="IA271" s="12"/>
      <c r="IB271" s="6">
        <f>[1]основа!AM278</f>
        <v>42551</v>
      </c>
    </row>
    <row r="272" spans="235:236" x14ac:dyDescent="0.2">
      <c r="IA272" s="12"/>
      <c r="IB272" s="6">
        <f>[1]основа!AM279</f>
        <v>42551</v>
      </c>
    </row>
    <row r="273" spans="235:236" x14ac:dyDescent="0.2">
      <c r="IA273" s="12"/>
      <c r="IB273" s="6">
        <f>[1]основа!AM280</f>
        <v>42551</v>
      </c>
    </row>
    <row r="274" spans="235:236" x14ac:dyDescent="0.2">
      <c r="IA274" s="12"/>
      <c r="IB274" s="6">
        <f>[1]основа!AM281</f>
        <v>42551</v>
      </c>
    </row>
    <row r="275" spans="235:236" x14ac:dyDescent="0.2">
      <c r="IA275" s="12"/>
      <c r="IB275" s="6">
        <f>[1]основа!AM282</f>
        <v>42551</v>
      </c>
    </row>
    <row r="276" spans="235:236" x14ac:dyDescent="0.2">
      <c r="IA276" s="12"/>
      <c r="IB276" s="6">
        <f>[1]основа!AM283</f>
        <v>42551</v>
      </c>
    </row>
    <row r="277" spans="235:236" x14ac:dyDescent="0.2">
      <c r="IA277" s="12"/>
      <c r="IB277" s="6">
        <f>[1]основа!AM284</f>
        <v>42551</v>
      </c>
    </row>
    <row r="278" spans="235:236" x14ac:dyDescent="0.2">
      <c r="IA278" s="12"/>
      <c r="IB278" s="6">
        <f>[1]основа!AM285</f>
        <v>42551</v>
      </c>
    </row>
    <row r="279" spans="235:236" x14ac:dyDescent="0.2">
      <c r="IA279" s="12"/>
      <c r="IB279" s="6">
        <f>[1]основа!AM286</f>
        <v>42551</v>
      </c>
    </row>
    <row r="280" spans="235:236" x14ac:dyDescent="0.2">
      <c r="IA280" s="12"/>
      <c r="IB280" s="6">
        <f>[1]основа!AM287</f>
        <v>42551</v>
      </c>
    </row>
    <row r="281" spans="235:236" x14ac:dyDescent="0.2">
      <c r="IA281" s="12"/>
      <c r="IB281" s="6">
        <f>[1]основа!AM288</f>
        <v>42551</v>
      </c>
    </row>
    <row r="282" spans="235:236" x14ac:dyDescent="0.2">
      <c r="IA282" s="12"/>
      <c r="IB282" s="6">
        <f>[1]основа!AM289</f>
        <v>42551</v>
      </c>
    </row>
    <row r="283" spans="235:236" x14ac:dyDescent="0.2">
      <c r="IA283" s="12"/>
      <c r="IB283" s="6">
        <f>[1]основа!AM290</f>
        <v>42551</v>
      </c>
    </row>
    <row r="284" spans="235:236" x14ac:dyDescent="0.2">
      <c r="IA284" s="12"/>
      <c r="IB284" s="6">
        <f>[1]основа!AM291</f>
        <v>42551</v>
      </c>
    </row>
    <row r="285" spans="235:236" x14ac:dyDescent="0.2">
      <c r="IA285" s="12"/>
      <c r="IB285" s="6">
        <f>[1]основа!AM292</f>
        <v>42551</v>
      </c>
    </row>
    <row r="286" spans="235:236" x14ac:dyDescent="0.2">
      <c r="IA286" s="12"/>
      <c r="IB286" s="6">
        <f>[1]основа!AM293</f>
        <v>42551</v>
      </c>
    </row>
    <row r="287" spans="235:236" x14ac:dyDescent="0.2">
      <c r="IA287" s="12"/>
      <c r="IB287" s="6">
        <f>[1]основа!AM294</f>
        <v>42551</v>
      </c>
    </row>
    <row r="288" spans="235:236" x14ac:dyDescent="0.2">
      <c r="IA288" s="12"/>
      <c r="IB288" s="6">
        <f>[1]основа!AM295</f>
        <v>42551</v>
      </c>
    </row>
    <row r="289" spans="235:236" x14ac:dyDescent="0.2">
      <c r="IA289" s="12"/>
      <c r="IB289" s="6">
        <f>[1]основа!AM296</f>
        <v>42551</v>
      </c>
    </row>
    <row r="290" spans="235:236" x14ac:dyDescent="0.2">
      <c r="IA290" s="12"/>
      <c r="IB290" s="6">
        <f>[1]основа!AM297</f>
        <v>42551</v>
      </c>
    </row>
    <row r="291" spans="235:236" x14ac:dyDescent="0.2">
      <c r="IA291" s="12"/>
      <c r="IB291" s="6">
        <f>[1]основа!AM298</f>
        <v>42551</v>
      </c>
    </row>
    <row r="292" spans="235:236" x14ac:dyDescent="0.2">
      <c r="IA292" s="12"/>
      <c r="IB292" s="6">
        <f>[1]основа!AM299</f>
        <v>42551</v>
      </c>
    </row>
    <row r="293" spans="235:236" x14ac:dyDescent="0.2">
      <c r="IA293" s="12"/>
      <c r="IB293" s="6">
        <f>[1]основа!AM300</f>
        <v>42551</v>
      </c>
    </row>
    <row r="294" spans="235:236" x14ac:dyDescent="0.2">
      <c r="IA294" s="12"/>
      <c r="IB294" s="6">
        <f>[1]основа!AM301</f>
        <v>42551</v>
      </c>
    </row>
    <row r="295" spans="235:236" x14ac:dyDescent="0.2">
      <c r="IA295" s="12"/>
      <c r="IB295" s="6">
        <f>[1]основа!AM302</f>
        <v>42551</v>
      </c>
    </row>
    <row r="296" spans="235:236" x14ac:dyDescent="0.2">
      <c r="IA296" s="12"/>
      <c r="IB296" s="6">
        <f>[1]основа!AM303</f>
        <v>42551</v>
      </c>
    </row>
    <row r="297" spans="235:236" x14ac:dyDescent="0.2">
      <c r="IA297" s="12"/>
      <c r="IB297" s="6">
        <f>[1]основа!AM304</f>
        <v>42551</v>
      </c>
    </row>
    <row r="298" spans="235:236" x14ac:dyDescent="0.2">
      <c r="IA298" s="12"/>
      <c r="IB298" s="6">
        <f>[1]основа!AM305</f>
        <v>42551</v>
      </c>
    </row>
    <row r="299" spans="235:236" x14ac:dyDescent="0.2">
      <c r="IA299" s="12"/>
      <c r="IB299" s="6">
        <f>[1]основа!AM306</f>
        <v>42551</v>
      </c>
    </row>
  </sheetData>
  <sheetProtection formatColumns="0" autoFilter="0"/>
  <autoFilter ref="K7:K68">
    <filterColumn colId="0">
      <filters>
        <filter val="1"/>
        <filter val="Каша молочная рисовая с маслом сливочным"/>
        <filter val="Круассан"/>
        <filter val="Напиток из вишни"/>
        <filter val="Сосиска отварная"/>
        <filter val="Суп картофельный с бобовыми (на мясном бульоне)"/>
        <filter val="Хлеб пшеничный"/>
        <filter val="Чай с сахаром и молок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15 B2:B5 B7:B15 A2:G4 C2:P68 A12:H68">
    <cfRule type="cellIs" dxfId="17849" priority="808" operator="equal">
      <formula>0</formula>
    </cfRule>
  </conditionalFormatting>
  <conditionalFormatting sqref="A63:A65">
    <cfRule type="cellIs" dxfId="17848" priority="804" operator="equal">
      <formula>0</formula>
    </cfRule>
  </conditionalFormatting>
  <conditionalFormatting sqref="A3:A4">
    <cfRule type="expression" dxfId="17847" priority="799" stopIfTrue="1">
      <formula>$IT4&lt;$IS$4</formula>
    </cfRule>
  </conditionalFormatting>
  <conditionalFormatting sqref="A3:A4">
    <cfRule type="expression" dxfId="17846" priority="798" stopIfTrue="1">
      <formula>$IT4&lt;$IS$4</formula>
    </cfRule>
  </conditionalFormatting>
  <conditionalFormatting sqref="A3:G3">
    <cfRule type="expression" dxfId="17845" priority="797" stopIfTrue="1">
      <formula>$IT6&lt;$IS$4</formula>
    </cfRule>
  </conditionalFormatting>
  <conditionalFormatting sqref="A63:A65">
    <cfRule type="cellIs" dxfId="17844" priority="795" operator="equal">
      <formula>0</formula>
    </cfRule>
  </conditionalFormatting>
  <conditionalFormatting sqref="A34:H36">
    <cfRule type="cellIs" dxfId="17843" priority="790" stopIfTrue="1" operator="equal">
      <formula>0</formula>
    </cfRule>
  </conditionalFormatting>
  <conditionalFormatting sqref="A42:H44">
    <cfRule type="cellIs" dxfId="17842" priority="789" stopIfTrue="1" operator="equal">
      <formula>0</formula>
    </cfRule>
  </conditionalFormatting>
  <conditionalFormatting sqref="A52:H54">
    <cfRule type="cellIs" dxfId="17841" priority="788" stopIfTrue="1" operator="equal">
      <formula>0</formula>
    </cfRule>
  </conditionalFormatting>
  <conditionalFormatting sqref="A12:H14 A18:H28 A30:H60">
    <cfRule type="expression" dxfId="17840" priority="787" stopIfTrue="1">
      <formula>$IT13&lt;$IS$2</formula>
    </cfRule>
  </conditionalFormatting>
  <conditionalFormatting sqref="A34:H36">
    <cfRule type="cellIs" dxfId="17839" priority="782" stopIfTrue="1" operator="equal">
      <formula>0</formula>
    </cfRule>
  </conditionalFormatting>
  <conditionalFormatting sqref="A42:H44">
    <cfRule type="cellIs" dxfId="17838" priority="781" stopIfTrue="1" operator="equal">
      <formula>0</formula>
    </cfRule>
  </conditionalFormatting>
  <conditionalFormatting sqref="A52:H54">
    <cfRule type="cellIs" dxfId="17837" priority="780" stopIfTrue="1" operator="equal">
      <formula>0</formula>
    </cfRule>
  </conditionalFormatting>
  <conditionalFormatting sqref="A34:G36">
    <cfRule type="cellIs" dxfId="17836" priority="766" stopIfTrue="1" operator="equal">
      <formula>0</formula>
    </cfRule>
  </conditionalFormatting>
  <conditionalFormatting sqref="A42:G44">
    <cfRule type="cellIs" dxfId="17835" priority="765" stopIfTrue="1" operator="equal">
      <formula>0</formula>
    </cfRule>
  </conditionalFormatting>
  <conditionalFormatting sqref="A42:G44">
    <cfRule type="cellIs" dxfId="17834" priority="764" stopIfTrue="1" operator="equal">
      <formula>0</formula>
    </cfRule>
  </conditionalFormatting>
  <conditionalFormatting sqref="A52:G54">
    <cfRule type="cellIs" dxfId="17833" priority="763" stopIfTrue="1" operator="equal">
      <formula>0</formula>
    </cfRule>
  </conditionalFormatting>
  <conditionalFormatting sqref="A34:G34">
    <cfRule type="cellIs" dxfId="17832" priority="759" stopIfTrue="1" operator="equal">
      <formula>0</formula>
    </cfRule>
  </conditionalFormatting>
  <conditionalFormatting sqref="A34:G34">
    <cfRule type="cellIs" dxfId="17831" priority="758" stopIfTrue="1" operator="equal">
      <formula>0</formula>
    </cfRule>
  </conditionalFormatting>
  <conditionalFormatting sqref="H34">
    <cfRule type="cellIs" dxfId="17830" priority="750" stopIfTrue="1" operator="equal">
      <formula>0</formula>
    </cfRule>
  </conditionalFormatting>
  <conditionalFormatting sqref="A37:H38">
    <cfRule type="cellIs" dxfId="17829" priority="748" stopIfTrue="1" operator="equal">
      <formula>0</formula>
    </cfRule>
  </conditionalFormatting>
  <conditionalFormatting sqref="H34:H36">
    <cfRule type="cellIs" dxfId="17828" priority="741" stopIfTrue="1" operator="equal">
      <formula>0</formula>
    </cfRule>
  </conditionalFormatting>
  <conditionalFormatting sqref="H42:H44">
    <cfRule type="cellIs" dxfId="17827" priority="740" stopIfTrue="1" operator="equal">
      <formula>0</formula>
    </cfRule>
  </conditionalFormatting>
  <conditionalFormatting sqref="H42:H44">
    <cfRule type="cellIs" dxfId="17826" priority="739" stopIfTrue="1" operator="equal">
      <formula>0</formula>
    </cfRule>
  </conditionalFormatting>
  <conditionalFormatting sqref="H52:H54">
    <cfRule type="cellIs" dxfId="17825" priority="738" stopIfTrue="1" operator="equal">
      <formula>0</formula>
    </cfRule>
  </conditionalFormatting>
  <conditionalFormatting sqref="A42:G42">
    <cfRule type="cellIs" dxfId="17824" priority="736" stopIfTrue="1" operator="equal">
      <formula>0</formula>
    </cfRule>
  </conditionalFormatting>
  <conditionalFormatting sqref="A42:G42">
    <cfRule type="cellIs" dxfId="17823" priority="735" stopIfTrue="1" operator="equal">
      <formula>0</formula>
    </cfRule>
  </conditionalFormatting>
  <conditionalFormatting sqref="A42:G42">
    <cfRule type="cellIs" dxfId="17822" priority="734" stopIfTrue="1" operator="equal">
      <formula>0</formula>
    </cfRule>
  </conditionalFormatting>
  <conditionalFormatting sqref="A34:G36">
    <cfRule type="cellIs" dxfId="17821" priority="726" stopIfTrue="1" operator="equal">
      <formula>0</formula>
    </cfRule>
  </conditionalFormatting>
  <conditionalFormatting sqref="A3">
    <cfRule type="expression" dxfId="17820" priority="716" stopIfTrue="1">
      <formula>$IT4&lt;$IS$4</formula>
    </cfRule>
  </conditionalFormatting>
  <conditionalFormatting sqref="A3">
    <cfRule type="expression" dxfId="17819" priority="715" stopIfTrue="1">
      <formula>$IT4&lt;$IS$4</formula>
    </cfRule>
  </conditionalFormatting>
  <conditionalFormatting sqref="A3:G3">
    <cfRule type="expression" dxfId="17818" priority="714" stopIfTrue="1">
      <formula>$IT6&lt;$IS$4</formula>
    </cfRule>
  </conditionalFormatting>
  <conditionalFormatting sqref="A4">
    <cfRule type="expression" dxfId="17817" priority="709" stopIfTrue="1">
      <formula>$IT5&lt;$IS$4</formula>
    </cfRule>
  </conditionalFormatting>
  <conditionalFormatting sqref="A4">
    <cfRule type="expression" dxfId="17816" priority="708" stopIfTrue="1">
      <formula>$IT5&lt;$IS$4</formula>
    </cfRule>
  </conditionalFormatting>
  <conditionalFormatting sqref="A34:G36">
    <cfRule type="cellIs" dxfId="17815" priority="700" stopIfTrue="1" operator="equal">
      <formula>0</formula>
    </cfRule>
  </conditionalFormatting>
  <conditionalFormatting sqref="A42:G44">
    <cfRule type="cellIs" dxfId="17814" priority="699" stopIfTrue="1" operator="equal">
      <formula>0</formula>
    </cfRule>
  </conditionalFormatting>
  <conditionalFormatting sqref="A42:G44">
    <cfRule type="cellIs" dxfId="17813" priority="698" stopIfTrue="1" operator="equal">
      <formula>0</formula>
    </cfRule>
  </conditionalFormatting>
  <conditionalFormatting sqref="A52:G54">
    <cfRule type="cellIs" dxfId="17812" priority="697" stopIfTrue="1" operator="equal">
      <formula>0</formula>
    </cfRule>
  </conditionalFormatting>
  <conditionalFormatting sqref="A34:G36">
    <cfRule type="cellIs" dxfId="17811" priority="689" stopIfTrue="1" operator="equal">
      <formula>0</formula>
    </cfRule>
  </conditionalFormatting>
  <conditionalFormatting sqref="A42:G44">
    <cfRule type="cellIs" dxfId="17810" priority="688" stopIfTrue="1" operator="equal">
      <formula>0</formula>
    </cfRule>
  </conditionalFormatting>
  <conditionalFormatting sqref="A42:G44">
    <cfRule type="cellIs" dxfId="17809" priority="687" stopIfTrue="1" operator="equal">
      <formula>0</formula>
    </cfRule>
  </conditionalFormatting>
  <conditionalFormatting sqref="A52:G54">
    <cfRule type="cellIs" dxfId="17808" priority="686" stopIfTrue="1" operator="equal">
      <formula>0</formula>
    </cfRule>
  </conditionalFormatting>
  <conditionalFormatting sqref="A34:G36">
    <cfRule type="cellIs" dxfId="17807" priority="678" stopIfTrue="1" operator="equal">
      <formula>0</formula>
    </cfRule>
  </conditionalFormatting>
  <conditionalFormatting sqref="A42:G44">
    <cfRule type="cellIs" dxfId="17806" priority="677" stopIfTrue="1" operator="equal">
      <formula>0</formula>
    </cfRule>
  </conditionalFormatting>
  <conditionalFormatting sqref="A42:G44">
    <cfRule type="cellIs" dxfId="17805" priority="676" stopIfTrue="1" operator="equal">
      <formula>0</formula>
    </cfRule>
  </conditionalFormatting>
  <conditionalFormatting sqref="A52:G54">
    <cfRule type="cellIs" dxfId="17804" priority="675" stopIfTrue="1" operator="equal">
      <formula>0</formula>
    </cfRule>
  </conditionalFormatting>
  <conditionalFormatting sqref="D31">
    <cfRule type="cellIs" dxfId="17803" priority="647" operator="equal">
      <formula>0</formula>
    </cfRule>
  </conditionalFormatting>
  <conditionalFormatting sqref="D31">
    <cfRule type="cellIs" dxfId="17802" priority="646" operator="equal">
      <formula>0</formula>
    </cfRule>
  </conditionalFormatting>
  <conditionalFormatting sqref="D31">
    <cfRule type="cellIs" dxfId="17801" priority="645" stopIfTrue="1" operator="equal">
      <formula>0</formula>
    </cfRule>
  </conditionalFormatting>
  <conditionalFormatting sqref="D31">
    <cfRule type="cellIs" dxfId="17800" priority="643" stopIfTrue="1" operator="equal">
      <formula>0</formula>
    </cfRule>
  </conditionalFormatting>
  <conditionalFormatting sqref="D31">
    <cfRule type="cellIs" dxfId="17799" priority="641" stopIfTrue="1" operator="equal">
      <formula>0</formula>
    </cfRule>
  </conditionalFormatting>
  <conditionalFormatting sqref="D31">
    <cfRule type="cellIs" dxfId="17798" priority="639" stopIfTrue="1" operator="equal">
      <formula>0</formula>
    </cfRule>
  </conditionalFormatting>
  <conditionalFormatting sqref="D31">
    <cfRule type="cellIs" dxfId="17797" priority="637" operator="equal">
      <formula>0</formula>
    </cfRule>
  </conditionalFormatting>
  <conditionalFormatting sqref="D31">
    <cfRule type="cellIs" dxfId="17796" priority="636" stopIfTrue="1" operator="equal">
      <formula>0</formula>
    </cfRule>
  </conditionalFormatting>
  <conditionalFormatting sqref="D31">
    <cfRule type="cellIs" dxfId="17795" priority="634" stopIfTrue="1" operator="equal">
      <formula>0</formula>
    </cfRule>
  </conditionalFormatting>
  <conditionalFormatting sqref="D31">
    <cfRule type="cellIs" dxfId="17794" priority="632" stopIfTrue="1" operator="equal">
      <formula>0</formula>
    </cfRule>
  </conditionalFormatting>
  <conditionalFormatting sqref="A32">
    <cfRule type="cellIs" dxfId="17793" priority="630" operator="equal">
      <formula>0</formula>
    </cfRule>
  </conditionalFormatting>
  <conditionalFormatting sqref="A32">
    <cfRule type="cellIs" dxfId="17792" priority="629" stopIfTrue="1" operator="equal">
      <formula>0</formula>
    </cfRule>
  </conditionalFormatting>
  <conditionalFormatting sqref="A32">
    <cfRule type="cellIs" dxfId="17791" priority="627" stopIfTrue="1" operator="equal">
      <formula>0</formula>
    </cfRule>
  </conditionalFormatting>
  <conditionalFormatting sqref="A32">
    <cfRule type="cellIs" dxfId="17790" priority="625" stopIfTrue="1" operator="equal">
      <formula>0</formula>
    </cfRule>
  </conditionalFormatting>
  <conditionalFormatting sqref="A32">
    <cfRule type="cellIs" dxfId="17789" priority="623" stopIfTrue="1" operator="equal">
      <formula>0</formula>
    </cfRule>
  </conditionalFormatting>
  <conditionalFormatting sqref="A32">
    <cfRule type="cellIs" dxfId="17788" priority="621" operator="equal">
      <formula>0</formula>
    </cfRule>
  </conditionalFormatting>
  <conditionalFormatting sqref="A32">
    <cfRule type="cellIs" dxfId="17787" priority="620" stopIfTrue="1" operator="equal">
      <formula>0</formula>
    </cfRule>
  </conditionalFormatting>
  <conditionalFormatting sqref="A32">
    <cfRule type="cellIs" dxfId="17786" priority="618" stopIfTrue="1" operator="equal">
      <formula>0</formula>
    </cfRule>
  </conditionalFormatting>
  <conditionalFormatting sqref="A32">
    <cfRule type="cellIs" dxfId="17785" priority="616" stopIfTrue="1" operator="equal">
      <formula>0</formula>
    </cfRule>
  </conditionalFormatting>
  <conditionalFormatting sqref="A32">
    <cfRule type="cellIs" dxfId="17784" priority="614" stopIfTrue="1" operator="equal">
      <formula>0</formula>
    </cfRule>
  </conditionalFormatting>
  <conditionalFormatting sqref="A32">
    <cfRule type="cellIs" dxfId="17783" priority="612" stopIfTrue="1" operator="equal">
      <formula>0</formula>
    </cfRule>
  </conditionalFormatting>
  <conditionalFormatting sqref="A32">
    <cfRule type="cellIs" dxfId="17782" priority="610" stopIfTrue="1" operator="equal">
      <formula>0</formula>
    </cfRule>
  </conditionalFormatting>
  <conditionalFormatting sqref="A32">
    <cfRule type="cellIs" dxfId="17781" priority="608" stopIfTrue="1" operator="equal">
      <formula>0</formula>
    </cfRule>
  </conditionalFormatting>
  <conditionalFormatting sqref="A34:H36">
    <cfRule type="cellIs" dxfId="17780" priority="563" stopIfTrue="1" operator="equal">
      <formula>0</formula>
    </cfRule>
  </conditionalFormatting>
  <conditionalFormatting sqref="A42:H44">
    <cfRule type="cellIs" dxfId="17779" priority="562" stopIfTrue="1" operator="equal">
      <formula>0</formula>
    </cfRule>
  </conditionalFormatting>
  <conditionalFormatting sqref="A42:H44">
    <cfRule type="cellIs" dxfId="17778" priority="561" stopIfTrue="1" operator="equal">
      <formula>0</formula>
    </cfRule>
  </conditionalFormatting>
  <conditionalFormatting sqref="A52:H54">
    <cfRule type="cellIs" dxfId="17777" priority="560" stopIfTrue="1" operator="equal">
      <formula>0</formula>
    </cfRule>
  </conditionalFormatting>
  <conditionalFormatting sqref="A34:H36">
    <cfRule type="cellIs" dxfId="17776" priority="553" stopIfTrue="1" operator="equal">
      <formula>0</formula>
    </cfRule>
  </conditionalFormatting>
  <conditionalFormatting sqref="A42:H44">
    <cfRule type="cellIs" dxfId="17775" priority="552" stopIfTrue="1" operator="equal">
      <formula>0</formula>
    </cfRule>
  </conditionalFormatting>
  <conditionalFormatting sqref="A42:H44">
    <cfRule type="cellIs" dxfId="17774" priority="551" stopIfTrue="1" operator="equal">
      <formula>0</formula>
    </cfRule>
  </conditionalFormatting>
  <conditionalFormatting sqref="A52:H54">
    <cfRule type="cellIs" dxfId="17773" priority="550" stopIfTrue="1" operator="equal">
      <formula>0</formula>
    </cfRule>
  </conditionalFormatting>
  <conditionalFormatting sqref="A34:H36">
    <cfRule type="cellIs" dxfId="17772" priority="543" stopIfTrue="1" operator="equal">
      <formula>0</formula>
    </cfRule>
  </conditionalFormatting>
  <conditionalFormatting sqref="A42:H44">
    <cfRule type="cellIs" dxfId="17771" priority="542" stopIfTrue="1" operator="equal">
      <formula>0</formula>
    </cfRule>
  </conditionalFormatting>
  <conditionalFormatting sqref="A42:H44">
    <cfRule type="cellIs" dxfId="17770" priority="541" stopIfTrue="1" operator="equal">
      <formula>0</formula>
    </cfRule>
  </conditionalFormatting>
  <conditionalFormatting sqref="A52:H54">
    <cfRule type="cellIs" dxfId="17769" priority="540" stopIfTrue="1" operator="equal">
      <formula>0</formula>
    </cfRule>
  </conditionalFormatting>
  <conditionalFormatting sqref="A12:H12 A28:H28 A30:H31">
    <cfRule type="expression" dxfId="17768" priority="537" stopIfTrue="1">
      <formula>$IW13&lt;$IV$2</formula>
    </cfRule>
  </conditionalFormatting>
  <conditionalFormatting sqref="A31:H31">
    <cfRule type="cellIs" dxfId="17767" priority="534" stopIfTrue="1" operator="equal">
      <formula>0</formula>
    </cfRule>
  </conditionalFormatting>
  <conditionalFormatting sqref="H34">
    <cfRule type="cellIs" dxfId="17766" priority="514" operator="equal">
      <formula>0</formula>
    </cfRule>
  </conditionalFormatting>
  <conditionalFormatting sqref="H34">
    <cfRule type="cellIs" dxfId="17765" priority="513" operator="equal">
      <formula>0</formula>
    </cfRule>
  </conditionalFormatting>
  <conditionalFormatting sqref="H34">
    <cfRule type="cellIs" dxfId="17764" priority="512" operator="equal">
      <formula>0</formula>
    </cfRule>
  </conditionalFormatting>
  <conditionalFormatting sqref="H34">
    <cfRule type="cellIs" dxfId="17763" priority="511" stopIfTrue="1" operator="equal">
      <formula>0</formula>
    </cfRule>
  </conditionalFormatting>
  <conditionalFormatting sqref="H34">
    <cfRule type="cellIs" dxfId="17762" priority="510" stopIfTrue="1" operator="equal">
      <formula>0</formula>
    </cfRule>
  </conditionalFormatting>
  <conditionalFormatting sqref="H34">
    <cfRule type="cellIs" dxfId="17761" priority="508" stopIfTrue="1" operator="equal">
      <formula>0</formula>
    </cfRule>
  </conditionalFormatting>
  <conditionalFormatting sqref="H34">
    <cfRule type="cellIs" dxfId="17760" priority="507" stopIfTrue="1" operator="equal">
      <formula>0</formula>
    </cfRule>
  </conditionalFormatting>
  <conditionalFormatting sqref="H34">
    <cfRule type="cellIs" dxfId="17759" priority="505" stopIfTrue="1" operator="equal">
      <formula>0</formula>
    </cfRule>
  </conditionalFormatting>
  <conditionalFormatting sqref="H34">
    <cfRule type="cellIs" dxfId="17758" priority="504" stopIfTrue="1" operator="equal">
      <formula>0</formula>
    </cfRule>
  </conditionalFormatting>
  <conditionalFormatting sqref="H34">
    <cfRule type="cellIs" dxfId="17757" priority="502" stopIfTrue="1" operator="equal">
      <formula>0</formula>
    </cfRule>
  </conditionalFormatting>
  <conditionalFormatting sqref="H34">
    <cfRule type="cellIs" dxfId="17756" priority="501" stopIfTrue="1" operator="equal">
      <formula>0</formula>
    </cfRule>
  </conditionalFormatting>
  <conditionalFormatting sqref="H34">
    <cfRule type="cellIs" dxfId="17755" priority="499" operator="equal">
      <formula>0</formula>
    </cfRule>
  </conditionalFormatting>
  <conditionalFormatting sqref="H60">
    <cfRule type="cellIs" dxfId="17754" priority="498" operator="equal">
      <formula>0</formula>
    </cfRule>
  </conditionalFormatting>
  <conditionalFormatting sqref="H60">
    <cfRule type="cellIs" dxfId="17753" priority="497" operator="equal">
      <formula>0</formula>
    </cfRule>
  </conditionalFormatting>
  <conditionalFormatting sqref="H60">
    <cfRule type="cellIs" dxfId="17752" priority="496" operator="equal">
      <formula>0</formula>
    </cfRule>
  </conditionalFormatting>
  <conditionalFormatting sqref="H60">
    <cfRule type="cellIs" dxfId="17751" priority="492" operator="equal">
      <formula>0</formula>
    </cfRule>
  </conditionalFormatting>
  <conditionalFormatting sqref="A14:H14">
    <cfRule type="expression" dxfId="17750" priority="435" stopIfTrue="1">
      <formula>$IW15&lt;$IV$2</formula>
    </cfRule>
  </conditionalFormatting>
  <conditionalFormatting sqref="A30:H30">
    <cfRule type="cellIs" dxfId="17749" priority="432" stopIfTrue="1" operator="equal">
      <formula>0</formula>
    </cfRule>
  </conditionalFormatting>
  <conditionalFormatting sqref="A34:H36">
    <cfRule type="cellIs" dxfId="17748" priority="299" stopIfTrue="1" operator="equal">
      <formula>0</formula>
    </cfRule>
  </conditionalFormatting>
  <conditionalFormatting sqref="A42:H44">
    <cfRule type="cellIs" dxfId="17747" priority="298" stopIfTrue="1" operator="equal">
      <formula>0</formula>
    </cfRule>
  </conditionalFormatting>
  <conditionalFormatting sqref="A42:H44">
    <cfRule type="cellIs" dxfId="17746" priority="297" stopIfTrue="1" operator="equal">
      <formula>0</formula>
    </cfRule>
  </conditionalFormatting>
  <conditionalFormatting sqref="A52:H54">
    <cfRule type="cellIs" dxfId="17745" priority="296" stopIfTrue="1" operator="equal">
      <formula>0</formula>
    </cfRule>
  </conditionalFormatting>
  <conditionalFormatting sqref="A34:H36">
    <cfRule type="cellIs" dxfId="17744" priority="289" stopIfTrue="1" operator="equal">
      <formula>0</formula>
    </cfRule>
  </conditionalFormatting>
  <conditionalFormatting sqref="A42:H44">
    <cfRule type="cellIs" dxfId="17743" priority="288" stopIfTrue="1" operator="equal">
      <formula>0</formula>
    </cfRule>
  </conditionalFormatting>
  <conditionalFormatting sqref="A42:H44">
    <cfRule type="cellIs" dxfId="17742" priority="287" stopIfTrue="1" operator="equal">
      <formula>0</formula>
    </cfRule>
  </conditionalFormatting>
  <conditionalFormatting sqref="A52:H54">
    <cfRule type="cellIs" dxfId="17741" priority="286" stopIfTrue="1" operator="equal">
      <formula>0</formula>
    </cfRule>
  </conditionalFormatting>
  <conditionalFormatting sqref="I31">
    <cfRule type="cellIs" dxfId="17740" priority="283" operator="equal">
      <formula>0</formula>
    </cfRule>
  </conditionalFormatting>
  <conditionalFormatting sqref="I30">
    <cfRule type="cellIs" dxfId="17739" priority="282" operator="equal">
      <formula>0</formula>
    </cfRule>
  </conditionalFormatting>
  <conditionalFormatting sqref="A34:H36">
    <cfRule type="cellIs" dxfId="17738" priority="276" stopIfTrue="1" operator="equal">
      <formula>0</formula>
    </cfRule>
  </conditionalFormatting>
  <conditionalFormatting sqref="A42:H44">
    <cfRule type="cellIs" dxfId="17737" priority="275" stopIfTrue="1" operator="equal">
      <formula>0</formula>
    </cfRule>
  </conditionalFormatting>
  <conditionalFormatting sqref="A42:H44">
    <cfRule type="cellIs" dxfId="17736" priority="274" stopIfTrue="1" operator="equal">
      <formula>0</formula>
    </cfRule>
  </conditionalFormatting>
  <conditionalFormatting sqref="A52:H54">
    <cfRule type="cellIs" dxfId="17735" priority="273" stopIfTrue="1" operator="equal">
      <formula>0</formula>
    </cfRule>
  </conditionalFormatting>
  <conditionalFormatting sqref="A34:H36">
    <cfRule type="cellIs" dxfId="17734" priority="266" stopIfTrue="1" operator="equal">
      <formula>0</formula>
    </cfRule>
  </conditionalFormatting>
  <conditionalFormatting sqref="A42:H44">
    <cfRule type="cellIs" dxfId="17733" priority="265" stopIfTrue="1" operator="equal">
      <formula>0</formula>
    </cfRule>
  </conditionalFormatting>
  <conditionalFormatting sqref="A42:H44">
    <cfRule type="cellIs" dxfId="17732" priority="264" stopIfTrue="1" operator="equal">
      <formula>0</formula>
    </cfRule>
  </conditionalFormatting>
  <conditionalFormatting sqref="A52:H54">
    <cfRule type="cellIs" dxfId="17731" priority="263" stopIfTrue="1" operator="equal">
      <formula>0</formula>
    </cfRule>
  </conditionalFormatting>
  <conditionalFormatting sqref="A30">
    <cfRule type="cellIs" dxfId="17730" priority="261" operator="equal">
      <formula>0</formula>
    </cfRule>
  </conditionalFormatting>
  <conditionalFormatting sqref="A30">
    <cfRule type="cellIs" dxfId="17729" priority="260" stopIfTrue="1" operator="equal">
      <formula>0</formula>
    </cfRule>
  </conditionalFormatting>
  <conditionalFormatting sqref="A30">
    <cfRule type="cellIs" dxfId="17728" priority="258" stopIfTrue="1" operator="equal">
      <formula>0</formula>
    </cfRule>
  </conditionalFormatting>
  <conditionalFormatting sqref="A30">
    <cfRule type="cellIs" dxfId="17727" priority="256" stopIfTrue="1" operator="equal">
      <formula>0</formula>
    </cfRule>
  </conditionalFormatting>
  <conditionalFormatting sqref="A30">
    <cfRule type="cellIs" dxfId="17726" priority="254" stopIfTrue="1" operator="equal">
      <formula>0</formula>
    </cfRule>
  </conditionalFormatting>
  <conditionalFormatting sqref="A30">
    <cfRule type="cellIs" dxfId="17725" priority="252" operator="equal">
      <formula>0</formula>
    </cfRule>
  </conditionalFormatting>
  <conditionalFormatting sqref="A30">
    <cfRule type="cellIs" dxfId="17724" priority="251" operator="equal">
      <formula>0</formula>
    </cfRule>
  </conditionalFormatting>
  <conditionalFormatting sqref="A30">
    <cfRule type="cellIs" dxfId="17723" priority="250" stopIfTrue="1" operator="equal">
      <formula>0</formula>
    </cfRule>
  </conditionalFormatting>
  <conditionalFormatting sqref="A30">
    <cfRule type="cellIs" dxfId="17722" priority="248" stopIfTrue="1" operator="equal">
      <formula>0</formula>
    </cfRule>
  </conditionalFormatting>
  <conditionalFormatting sqref="A30">
    <cfRule type="cellIs" dxfId="17721" priority="246" stopIfTrue="1" operator="equal">
      <formula>0</formula>
    </cfRule>
  </conditionalFormatting>
  <conditionalFormatting sqref="A30">
    <cfRule type="cellIs" dxfId="17720" priority="244" stopIfTrue="1" operator="equal">
      <formula>0</formula>
    </cfRule>
  </conditionalFormatting>
  <conditionalFormatting sqref="A30">
    <cfRule type="cellIs" dxfId="17719" priority="242" operator="equal">
      <formula>0</formula>
    </cfRule>
  </conditionalFormatting>
  <conditionalFormatting sqref="A30">
    <cfRule type="cellIs" dxfId="17718" priority="241" stopIfTrue="1" operator="equal">
      <formula>0</formula>
    </cfRule>
  </conditionalFormatting>
  <conditionalFormatting sqref="A30">
    <cfRule type="cellIs" dxfId="17717" priority="239" stopIfTrue="1" operator="equal">
      <formula>0</formula>
    </cfRule>
  </conditionalFormatting>
  <conditionalFormatting sqref="A30">
    <cfRule type="cellIs" dxfId="17716" priority="237" stopIfTrue="1" operator="equal">
      <formula>0</formula>
    </cfRule>
  </conditionalFormatting>
  <conditionalFormatting sqref="A30">
    <cfRule type="cellIs" dxfId="17715" priority="235" stopIfTrue="1" operator="equal">
      <formula>0</formula>
    </cfRule>
  </conditionalFormatting>
  <conditionalFormatting sqref="A30">
    <cfRule type="cellIs" dxfId="17714" priority="233" stopIfTrue="1" operator="equal">
      <formula>0</formula>
    </cfRule>
  </conditionalFormatting>
  <conditionalFormatting sqref="A30">
    <cfRule type="cellIs" dxfId="17713" priority="231" stopIfTrue="1" operator="equal">
      <formula>0</formula>
    </cfRule>
  </conditionalFormatting>
  <conditionalFormatting sqref="A30">
    <cfRule type="cellIs" dxfId="17712" priority="229" stopIfTrue="1" operator="equal">
      <formula>0</formula>
    </cfRule>
  </conditionalFormatting>
  <conditionalFormatting sqref="A30">
    <cfRule type="cellIs" dxfId="17711" priority="227" stopIfTrue="1" operator="equal">
      <formula>0</formula>
    </cfRule>
  </conditionalFormatting>
  <conditionalFormatting sqref="A30">
    <cfRule type="cellIs" dxfId="17710" priority="225" stopIfTrue="1" operator="equal">
      <formula>0</formula>
    </cfRule>
  </conditionalFormatting>
  <conditionalFormatting sqref="A30">
    <cfRule type="cellIs" dxfId="17709" priority="223" stopIfTrue="1" operator="equal">
      <formula>0</formula>
    </cfRule>
  </conditionalFormatting>
  <conditionalFormatting sqref="A30">
    <cfRule type="cellIs" dxfId="17708" priority="221" stopIfTrue="1" operator="equal">
      <formula>0</formula>
    </cfRule>
  </conditionalFormatting>
  <conditionalFormatting sqref="A30">
    <cfRule type="cellIs" dxfId="17707" priority="219" stopIfTrue="1" operator="equal">
      <formula>0</formula>
    </cfRule>
  </conditionalFormatting>
  <conditionalFormatting sqref="A30">
    <cfRule type="cellIs" dxfId="17706" priority="217" stopIfTrue="1" operator="equal">
      <formula>0</formula>
    </cfRule>
  </conditionalFormatting>
  <conditionalFormatting sqref="A30">
    <cfRule type="cellIs" dxfId="17705" priority="215" stopIfTrue="1" operator="equal">
      <formula>0</formula>
    </cfRule>
  </conditionalFormatting>
  <conditionalFormatting sqref="A30">
    <cfRule type="cellIs" dxfId="17704" priority="213" stopIfTrue="1" operator="equal">
      <formula>0</formula>
    </cfRule>
  </conditionalFormatting>
  <conditionalFormatting sqref="A30">
    <cfRule type="cellIs" dxfId="17703" priority="211" stopIfTrue="1" operator="equal">
      <formula>0</formula>
    </cfRule>
  </conditionalFormatting>
  <conditionalFormatting sqref="C15:G15">
    <cfRule type="expression" dxfId="17702" priority="829" stopIfTrue="1">
      <formula>#REF!&lt;$IS$2</formula>
    </cfRule>
  </conditionalFormatting>
  <conditionalFormatting sqref="C15:G15">
    <cfRule type="expression" dxfId="17701" priority="959" stopIfTrue="1">
      <formula>#REF!&lt;$IV$2</formula>
    </cfRule>
  </conditionalFormatting>
  <conditionalFormatting sqref="C14:G14">
    <cfRule type="expression" dxfId="17700" priority="208" stopIfTrue="1">
      <formula>$IT15&lt;$IS$2</formula>
    </cfRule>
  </conditionalFormatting>
  <conditionalFormatting sqref="C14">
    <cfRule type="expression" dxfId="17699" priority="207" stopIfTrue="1">
      <formula>$IT15&lt;$IS$2</formula>
    </cfRule>
  </conditionalFormatting>
  <conditionalFormatting sqref="C14">
    <cfRule type="expression" dxfId="17698" priority="206" stopIfTrue="1">
      <formula>$IT15&lt;$IS$2</formula>
    </cfRule>
  </conditionalFormatting>
  <conditionalFormatting sqref="C14">
    <cfRule type="expression" dxfId="17697" priority="205" stopIfTrue="1">
      <formula>$IT15&lt;$IS$2</formula>
    </cfRule>
  </conditionalFormatting>
  <conditionalFormatting sqref="C14">
    <cfRule type="expression" dxfId="17696" priority="204" stopIfTrue="1">
      <formula>$IT15&lt;$IS$2</formula>
    </cfRule>
  </conditionalFormatting>
  <conditionalFormatting sqref="C14">
    <cfRule type="expression" dxfId="17695" priority="203" stopIfTrue="1">
      <formula>$IT15&lt;$IS$2</formula>
    </cfRule>
  </conditionalFormatting>
  <conditionalFormatting sqref="C14">
    <cfRule type="expression" dxfId="17694" priority="202" stopIfTrue="1">
      <formula>$IT15&lt;$IS$2</formula>
    </cfRule>
  </conditionalFormatting>
  <conditionalFormatting sqref="C14">
    <cfRule type="expression" dxfId="17693" priority="201" stopIfTrue="1">
      <formula>$IT15&lt;$IS$2</formula>
    </cfRule>
  </conditionalFormatting>
  <conditionalFormatting sqref="C14">
    <cfRule type="expression" dxfId="17692" priority="200" stopIfTrue="1">
      <formula>$IT15&lt;$IS$2</formula>
    </cfRule>
  </conditionalFormatting>
  <conditionalFormatting sqref="C14">
    <cfRule type="expression" dxfId="17691" priority="199" stopIfTrue="1">
      <formula>$IT15&lt;$IS$2</formula>
    </cfRule>
  </conditionalFormatting>
  <conditionalFormatting sqref="C14">
    <cfRule type="expression" dxfId="17690" priority="198" stopIfTrue="1">
      <formula>$IT15&lt;$IS$2</formula>
    </cfRule>
  </conditionalFormatting>
  <conditionalFormatting sqref="C14:G14">
    <cfRule type="expression" dxfId="17689" priority="197" stopIfTrue="1">
      <formula>$IW15&lt;$IV$2</formula>
    </cfRule>
  </conditionalFormatting>
  <conditionalFormatting sqref="A29:H29 A15:H15">
    <cfRule type="expression" dxfId="17688" priority="969" stopIfTrue="1">
      <formula>#REF!&lt;$IS$2</formula>
    </cfRule>
  </conditionalFormatting>
  <conditionalFormatting sqref="A29:H29 A15:H15">
    <cfRule type="expression" dxfId="17687" priority="972" stopIfTrue="1">
      <formula>#REF!&lt;$IV$2</formula>
    </cfRule>
  </conditionalFormatting>
  <conditionalFormatting sqref="D29:G29">
    <cfRule type="expression" dxfId="17686" priority="192" stopIfTrue="1">
      <formula>#REF!&lt;$IS$2</formula>
    </cfRule>
  </conditionalFormatting>
  <conditionalFormatting sqref="D29:G29">
    <cfRule type="expression" dxfId="17685" priority="191" stopIfTrue="1">
      <formula>#REF!&lt;$IV$2</formula>
    </cfRule>
  </conditionalFormatting>
  <conditionalFormatting sqref="C30:G30">
    <cfRule type="cellIs" dxfId="17684" priority="190" operator="equal">
      <formula>0</formula>
    </cfRule>
  </conditionalFormatting>
  <conditionalFormatting sqref="C30:G30">
    <cfRule type="cellIs" dxfId="17683" priority="189" stopIfTrue="1" operator="equal">
      <formula>0</formula>
    </cfRule>
  </conditionalFormatting>
  <conditionalFormatting sqref="C30:G30">
    <cfRule type="expression" dxfId="17682" priority="188" stopIfTrue="1">
      <formula>$IT31&lt;$IS$2</formula>
    </cfRule>
  </conditionalFormatting>
  <conditionalFormatting sqref="C30:G30">
    <cfRule type="cellIs" dxfId="17681" priority="187" stopIfTrue="1" operator="equal">
      <formula>0</formula>
    </cfRule>
  </conditionalFormatting>
  <conditionalFormatting sqref="C30:G30">
    <cfRule type="expression" dxfId="17680" priority="186" stopIfTrue="1">
      <formula>$IT31&lt;$IS$2</formula>
    </cfRule>
  </conditionalFormatting>
  <conditionalFormatting sqref="C30:G30">
    <cfRule type="cellIs" dxfId="17679" priority="185" stopIfTrue="1" operator="equal">
      <formula>0</formula>
    </cfRule>
  </conditionalFormatting>
  <conditionalFormatting sqref="C30:G30">
    <cfRule type="expression" dxfId="17678" priority="184" stopIfTrue="1">
      <formula>$IT31&lt;$IS$2</formula>
    </cfRule>
  </conditionalFormatting>
  <conditionalFormatting sqref="C30:G30">
    <cfRule type="cellIs" dxfId="17677" priority="183" stopIfTrue="1" operator="equal">
      <formula>0</formula>
    </cfRule>
  </conditionalFormatting>
  <conditionalFormatting sqref="C30:G30">
    <cfRule type="expression" dxfId="17676" priority="182" stopIfTrue="1">
      <formula>$IT31&lt;$IS$2</formula>
    </cfRule>
  </conditionalFormatting>
  <conditionalFormatting sqref="C30:G30">
    <cfRule type="cellIs" dxfId="17675" priority="181" operator="equal">
      <formula>0</formula>
    </cfRule>
  </conditionalFormatting>
  <conditionalFormatting sqref="C30:G30">
    <cfRule type="cellIs" dxfId="17674" priority="180" operator="equal">
      <formula>0</formula>
    </cfRule>
  </conditionalFormatting>
  <conditionalFormatting sqref="C30:G30">
    <cfRule type="cellIs" dxfId="17673" priority="179" stopIfTrue="1" operator="equal">
      <formula>0</formula>
    </cfRule>
  </conditionalFormatting>
  <conditionalFormatting sqref="C30:G30">
    <cfRule type="expression" dxfId="17672" priority="178" stopIfTrue="1">
      <formula>$IT31&lt;$IS$2</formula>
    </cfRule>
  </conditionalFormatting>
  <conditionalFormatting sqref="C30:G30">
    <cfRule type="cellIs" dxfId="17671" priority="177" stopIfTrue="1" operator="equal">
      <formula>0</formula>
    </cfRule>
  </conditionalFormatting>
  <conditionalFormatting sqref="C30:G30">
    <cfRule type="expression" dxfId="17670" priority="176" stopIfTrue="1">
      <formula>$IT31&lt;$IS$2</formula>
    </cfRule>
  </conditionalFormatting>
  <conditionalFormatting sqref="C30:G30">
    <cfRule type="cellIs" dxfId="17669" priority="175" stopIfTrue="1" operator="equal">
      <formula>0</formula>
    </cfRule>
  </conditionalFormatting>
  <conditionalFormatting sqref="C30:G30">
    <cfRule type="expression" dxfId="17668" priority="174" stopIfTrue="1">
      <formula>$IT31&lt;$IS$2</formula>
    </cfRule>
  </conditionalFormatting>
  <conditionalFormatting sqref="C30:G30">
    <cfRule type="cellIs" dxfId="17667" priority="173" stopIfTrue="1" operator="equal">
      <formula>0</formula>
    </cfRule>
  </conditionalFormatting>
  <conditionalFormatting sqref="C30:G30">
    <cfRule type="expression" dxfId="17666" priority="172" stopIfTrue="1">
      <formula>$IT31&lt;$IS$2</formula>
    </cfRule>
  </conditionalFormatting>
  <conditionalFormatting sqref="C30:G30">
    <cfRule type="cellIs" dxfId="17665" priority="171" operator="equal">
      <formula>0</formula>
    </cfRule>
  </conditionalFormatting>
  <conditionalFormatting sqref="C30:G30">
    <cfRule type="cellIs" dxfId="17664" priority="170" stopIfTrue="1" operator="equal">
      <formula>0</formula>
    </cfRule>
  </conditionalFormatting>
  <conditionalFormatting sqref="C30:G30">
    <cfRule type="expression" dxfId="17663" priority="169" stopIfTrue="1">
      <formula>$IT31&lt;$IS$2</formula>
    </cfRule>
  </conditionalFormatting>
  <conditionalFormatting sqref="C30:G30">
    <cfRule type="cellIs" dxfId="17662" priority="168" stopIfTrue="1" operator="equal">
      <formula>0</formula>
    </cfRule>
  </conditionalFormatting>
  <conditionalFormatting sqref="C30:G30">
    <cfRule type="expression" dxfId="17661" priority="167" stopIfTrue="1">
      <formula>$IT31&lt;$IS$2</formula>
    </cfRule>
  </conditionalFormatting>
  <conditionalFormatting sqref="C30:G30">
    <cfRule type="cellIs" dxfId="17660" priority="166" stopIfTrue="1" operator="equal">
      <formula>0</formula>
    </cfRule>
  </conditionalFormatting>
  <conditionalFormatting sqref="C30:G30">
    <cfRule type="expression" dxfId="17659" priority="165" stopIfTrue="1">
      <formula>$IT31&lt;$IS$2</formula>
    </cfRule>
  </conditionalFormatting>
  <conditionalFormatting sqref="C30:G30">
    <cfRule type="cellIs" dxfId="17658" priority="164" stopIfTrue="1" operator="equal">
      <formula>0</formula>
    </cfRule>
  </conditionalFormatting>
  <conditionalFormatting sqref="C30:G30">
    <cfRule type="expression" dxfId="17657" priority="163" stopIfTrue="1">
      <formula>$IT31&lt;$IS$2</formula>
    </cfRule>
  </conditionalFormatting>
  <conditionalFormatting sqref="C30:G30">
    <cfRule type="cellIs" dxfId="17656" priority="162" stopIfTrue="1" operator="equal">
      <formula>0</formula>
    </cfRule>
  </conditionalFormatting>
  <conditionalFormatting sqref="C30:G30">
    <cfRule type="expression" dxfId="17655" priority="161" stopIfTrue="1">
      <formula>$IT31&lt;$IS$2</formula>
    </cfRule>
  </conditionalFormatting>
  <conditionalFormatting sqref="C30:G30">
    <cfRule type="cellIs" dxfId="17654" priority="160" stopIfTrue="1" operator="equal">
      <formula>0</formula>
    </cfRule>
  </conditionalFormatting>
  <conditionalFormatting sqref="C30:G30">
    <cfRule type="expression" dxfId="17653" priority="159" stopIfTrue="1">
      <formula>$IT31&lt;$IS$2</formula>
    </cfRule>
  </conditionalFormatting>
  <conditionalFormatting sqref="C30:G30">
    <cfRule type="cellIs" dxfId="17652" priority="158" stopIfTrue="1" operator="equal">
      <formula>0</formula>
    </cfRule>
  </conditionalFormatting>
  <conditionalFormatting sqref="C30:G30">
    <cfRule type="expression" dxfId="17651" priority="157" stopIfTrue="1">
      <formula>$IT31&lt;$IS$2</formula>
    </cfRule>
  </conditionalFormatting>
  <conditionalFormatting sqref="C30:G30">
    <cfRule type="cellIs" dxfId="17650" priority="156" stopIfTrue="1" operator="equal">
      <formula>0</formula>
    </cfRule>
  </conditionalFormatting>
  <conditionalFormatting sqref="C30:G30">
    <cfRule type="expression" dxfId="17649" priority="155" stopIfTrue="1">
      <formula>$IT31&lt;$IS$2</formula>
    </cfRule>
  </conditionalFormatting>
  <conditionalFormatting sqref="C30:G30">
    <cfRule type="cellIs" dxfId="17648" priority="154" stopIfTrue="1" operator="equal">
      <formula>0</formula>
    </cfRule>
  </conditionalFormatting>
  <conditionalFormatting sqref="C30:G30">
    <cfRule type="expression" dxfId="17647" priority="153" stopIfTrue="1">
      <formula>$IT31&lt;$IS$2</formula>
    </cfRule>
  </conditionalFormatting>
  <conditionalFormatting sqref="C30:G30">
    <cfRule type="cellIs" dxfId="17646" priority="152" stopIfTrue="1" operator="equal">
      <formula>0</formula>
    </cfRule>
  </conditionalFormatting>
  <conditionalFormatting sqref="C30:G30">
    <cfRule type="expression" dxfId="17645" priority="151" stopIfTrue="1">
      <formula>$IT31&lt;$IS$2</formula>
    </cfRule>
  </conditionalFormatting>
  <conditionalFormatting sqref="C30:G30">
    <cfRule type="cellIs" dxfId="17644" priority="150" stopIfTrue="1" operator="equal">
      <formula>0</formula>
    </cfRule>
  </conditionalFormatting>
  <conditionalFormatting sqref="C30:G30">
    <cfRule type="expression" dxfId="17643" priority="149" stopIfTrue="1">
      <formula>$IT31&lt;$IS$2</formula>
    </cfRule>
  </conditionalFormatting>
  <conditionalFormatting sqref="C30:G30">
    <cfRule type="cellIs" dxfId="17642" priority="148" stopIfTrue="1" operator="equal">
      <formula>0</formula>
    </cfRule>
  </conditionalFormatting>
  <conditionalFormatting sqref="C30:G30">
    <cfRule type="expression" dxfId="17641" priority="147" stopIfTrue="1">
      <formula>$IW31&lt;$IV$2</formula>
    </cfRule>
  </conditionalFormatting>
  <conditionalFormatting sqref="C30:G30">
    <cfRule type="cellIs" dxfId="17640" priority="146" stopIfTrue="1" operator="equal">
      <formula>0</formula>
    </cfRule>
  </conditionalFormatting>
  <conditionalFormatting sqref="C30:G30">
    <cfRule type="expression" dxfId="17639" priority="145" stopIfTrue="1">
      <formula>$IT31&lt;$IS$2</formula>
    </cfRule>
  </conditionalFormatting>
  <conditionalFormatting sqref="C30:G30">
    <cfRule type="cellIs" dxfId="17638" priority="144" stopIfTrue="1" operator="equal">
      <formula>0</formula>
    </cfRule>
  </conditionalFormatting>
  <conditionalFormatting sqref="C30:G30">
    <cfRule type="expression" dxfId="17637" priority="143" stopIfTrue="1">
      <formula>$IT31&lt;$IS$2</formula>
    </cfRule>
  </conditionalFormatting>
  <conditionalFormatting sqref="C30:G30">
    <cfRule type="cellIs" dxfId="17636" priority="142" stopIfTrue="1" operator="equal">
      <formula>0</formula>
    </cfRule>
  </conditionalFormatting>
  <conditionalFormatting sqref="C30:G30">
    <cfRule type="expression" dxfId="17635" priority="141" stopIfTrue="1">
      <formula>$IT31&lt;$IS$2</formula>
    </cfRule>
  </conditionalFormatting>
  <conditionalFormatting sqref="D31:G31">
    <cfRule type="cellIs" dxfId="17634" priority="140" operator="equal">
      <formula>0</formula>
    </cfRule>
  </conditionalFormatting>
  <conditionalFormatting sqref="D31:G31">
    <cfRule type="expression" dxfId="17633" priority="139" stopIfTrue="1">
      <formula>$IT32&lt;$IS$2</formula>
    </cfRule>
  </conditionalFormatting>
  <conditionalFormatting sqref="D31:G31">
    <cfRule type="expression" dxfId="17632" priority="138" stopIfTrue="1">
      <formula>$IW32&lt;$IV$2</formula>
    </cfRule>
  </conditionalFormatting>
  <conditionalFormatting sqref="D31:G31">
    <cfRule type="cellIs" dxfId="17631" priority="137" operator="equal">
      <formula>0</formula>
    </cfRule>
  </conditionalFormatting>
  <conditionalFormatting sqref="D31:G31">
    <cfRule type="cellIs" dxfId="17630" priority="136" stopIfTrue="1" operator="equal">
      <formula>0</formula>
    </cfRule>
  </conditionalFormatting>
  <conditionalFormatting sqref="D31:G31">
    <cfRule type="expression" dxfId="17629" priority="135" stopIfTrue="1">
      <formula>$IT32&lt;$IS$2</formula>
    </cfRule>
  </conditionalFormatting>
  <conditionalFormatting sqref="D31:G31">
    <cfRule type="cellIs" dxfId="17628" priority="134" stopIfTrue="1" operator="equal">
      <formula>0</formula>
    </cfRule>
  </conditionalFormatting>
  <conditionalFormatting sqref="D31:G31">
    <cfRule type="expression" dxfId="17627" priority="133" stopIfTrue="1">
      <formula>$IT32&lt;$IS$2</formula>
    </cfRule>
  </conditionalFormatting>
  <conditionalFormatting sqref="D31:G31">
    <cfRule type="cellIs" dxfId="17626" priority="132" stopIfTrue="1" operator="equal">
      <formula>0</formula>
    </cfRule>
  </conditionalFormatting>
  <conditionalFormatting sqref="D31:G31">
    <cfRule type="expression" dxfId="17625" priority="131" stopIfTrue="1">
      <formula>$IT32&lt;$IS$2</formula>
    </cfRule>
  </conditionalFormatting>
  <conditionalFormatting sqref="D31:G31">
    <cfRule type="cellIs" dxfId="17624" priority="130" stopIfTrue="1" operator="equal">
      <formula>0</formula>
    </cfRule>
  </conditionalFormatting>
  <conditionalFormatting sqref="D31:G31">
    <cfRule type="expression" dxfId="17623" priority="129" stopIfTrue="1">
      <formula>$IT32&lt;$IS$2</formula>
    </cfRule>
  </conditionalFormatting>
  <conditionalFormatting sqref="D31:G31">
    <cfRule type="cellIs" dxfId="17622" priority="128" operator="equal">
      <formula>0</formula>
    </cfRule>
  </conditionalFormatting>
  <conditionalFormatting sqref="D31:G31">
    <cfRule type="cellIs" dxfId="17621" priority="127" operator="equal">
      <formula>0</formula>
    </cfRule>
  </conditionalFormatting>
  <conditionalFormatting sqref="D31:G31">
    <cfRule type="cellIs" dxfId="17620" priority="126" stopIfTrue="1" operator="equal">
      <formula>0</formula>
    </cfRule>
  </conditionalFormatting>
  <conditionalFormatting sqref="D31:G31">
    <cfRule type="expression" dxfId="17619" priority="125" stopIfTrue="1">
      <formula>$IT32&lt;$IS$2</formula>
    </cfRule>
  </conditionalFormatting>
  <conditionalFormatting sqref="D31:G31">
    <cfRule type="cellIs" dxfId="17618" priority="124" stopIfTrue="1" operator="equal">
      <formula>0</formula>
    </cfRule>
  </conditionalFormatting>
  <conditionalFormatting sqref="D31:G31">
    <cfRule type="expression" dxfId="17617" priority="123" stopIfTrue="1">
      <formula>$IT32&lt;$IS$2</formula>
    </cfRule>
  </conditionalFormatting>
  <conditionalFormatting sqref="D31:G31">
    <cfRule type="cellIs" dxfId="17616" priority="122" stopIfTrue="1" operator="equal">
      <formula>0</formula>
    </cfRule>
  </conditionalFormatting>
  <conditionalFormatting sqref="D31:G31">
    <cfRule type="expression" dxfId="17615" priority="121" stopIfTrue="1">
      <formula>$IT32&lt;$IS$2</formula>
    </cfRule>
  </conditionalFormatting>
  <conditionalFormatting sqref="D31:G31">
    <cfRule type="cellIs" dxfId="17614" priority="120" stopIfTrue="1" operator="equal">
      <formula>0</formula>
    </cfRule>
  </conditionalFormatting>
  <conditionalFormatting sqref="D31:G31">
    <cfRule type="expression" dxfId="17613" priority="119" stopIfTrue="1">
      <formula>$IT32&lt;$IS$2</formula>
    </cfRule>
  </conditionalFormatting>
  <conditionalFormatting sqref="D31:G31">
    <cfRule type="cellIs" dxfId="17612" priority="118" operator="equal">
      <formula>0</formula>
    </cfRule>
  </conditionalFormatting>
  <conditionalFormatting sqref="D31:G31">
    <cfRule type="cellIs" dxfId="17611" priority="117" stopIfTrue="1" operator="equal">
      <formula>0</formula>
    </cfRule>
  </conditionalFormatting>
  <conditionalFormatting sqref="D31:G31">
    <cfRule type="expression" dxfId="17610" priority="116" stopIfTrue="1">
      <formula>$IT32&lt;$IS$2</formula>
    </cfRule>
  </conditionalFormatting>
  <conditionalFormatting sqref="D31:G31">
    <cfRule type="cellIs" dxfId="17609" priority="115" stopIfTrue="1" operator="equal">
      <formula>0</formula>
    </cfRule>
  </conditionalFormatting>
  <conditionalFormatting sqref="D31:G31">
    <cfRule type="expression" dxfId="17608" priority="114" stopIfTrue="1">
      <formula>$IT32&lt;$IS$2</formula>
    </cfRule>
  </conditionalFormatting>
  <conditionalFormatting sqref="D31:G31">
    <cfRule type="cellIs" dxfId="17607" priority="113" stopIfTrue="1" operator="equal">
      <formula>0</formula>
    </cfRule>
  </conditionalFormatting>
  <conditionalFormatting sqref="D31:G31">
    <cfRule type="expression" dxfId="17606" priority="112" stopIfTrue="1">
      <formula>$IT32&lt;$IS$2</formula>
    </cfRule>
  </conditionalFormatting>
  <conditionalFormatting sqref="D31:G31">
    <cfRule type="cellIs" dxfId="17605" priority="111" stopIfTrue="1" operator="equal">
      <formula>0</formula>
    </cfRule>
  </conditionalFormatting>
  <conditionalFormatting sqref="D31:G31">
    <cfRule type="expression" dxfId="17604" priority="110" stopIfTrue="1">
      <formula>$IT32&lt;$IS$2</formula>
    </cfRule>
  </conditionalFormatting>
  <conditionalFormatting sqref="D31:G31">
    <cfRule type="cellIs" dxfId="17603" priority="109" stopIfTrue="1" operator="equal">
      <formula>0</formula>
    </cfRule>
  </conditionalFormatting>
  <conditionalFormatting sqref="D31:G31">
    <cfRule type="expression" dxfId="17602" priority="108" stopIfTrue="1">
      <formula>$IT32&lt;$IS$2</formula>
    </cfRule>
  </conditionalFormatting>
  <conditionalFormatting sqref="D31">
    <cfRule type="cellIs" dxfId="17601" priority="107" operator="equal">
      <formula>0</formula>
    </cfRule>
  </conditionalFormatting>
  <conditionalFormatting sqref="D31">
    <cfRule type="cellIs" dxfId="17600" priority="106" operator="equal">
      <formula>0</formula>
    </cfRule>
  </conditionalFormatting>
  <conditionalFormatting sqref="D31">
    <cfRule type="cellIs" dxfId="17599" priority="105" stopIfTrue="1" operator="equal">
      <formula>0</formula>
    </cfRule>
  </conditionalFormatting>
  <conditionalFormatting sqref="D31">
    <cfRule type="expression" dxfId="17598" priority="104" stopIfTrue="1">
      <formula>$IT32&lt;$IS$2</formula>
    </cfRule>
  </conditionalFormatting>
  <conditionalFormatting sqref="D31">
    <cfRule type="cellIs" dxfId="17597" priority="103" stopIfTrue="1" operator="equal">
      <formula>0</formula>
    </cfRule>
  </conditionalFormatting>
  <conditionalFormatting sqref="D31">
    <cfRule type="expression" dxfId="17596" priority="102" stopIfTrue="1">
      <formula>$IT32&lt;$IS$2</formula>
    </cfRule>
  </conditionalFormatting>
  <conditionalFormatting sqref="D31">
    <cfRule type="cellIs" dxfId="17595" priority="101" stopIfTrue="1" operator="equal">
      <formula>0</formula>
    </cfRule>
  </conditionalFormatting>
  <conditionalFormatting sqref="D31">
    <cfRule type="expression" dxfId="17594" priority="100" stopIfTrue="1">
      <formula>$IT32&lt;$IS$2</formula>
    </cfRule>
  </conditionalFormatting>
  <conditionalFormatting sqref="D31">
    <cfRule type="cellIs" dxfId="17593" priority="99" stopIfTrue="1" operator="equal">
      <formula>0</formula>
    </cfRule>
  </conditionalFormatting>
  <conditionalFormatting sqref="D31">
    <cfRule type="expression" dxfId="17592" priority="98" stopIfTrue="1">
      <formula>$IT32&lt;$IS$2</formula>
    </cfRule>
  </conditionalFormatting>
  <conditionalFormatting sqref="D31">
    <cfRule type="cellIs" dxfId="17591" priority="97" operator="equal">
      <formula>0</formula>
    </cfRule>
  </conditionalFormatting>
  <conditionalFormatting sqref="D31">
    <cfRule type="cellIs" dxfId="17590" priority="96" stopIfTrue="1" operator="equal">
      <formula>0</formula>
    </cfRule>
  </conditionalFormatting>
  <conditionalFormatting sqref="D31">
    <cfRule type="expression" dxfId="17589" priority="95" stopIfTrue="1">
      <formula>$IT32&lt;$IS$2</formula>
    </cfRule>
  </conditionalFormatting>
  <conditionalFormatting sqref="D31">
    <cfRule type="cellIs" dxfId="17588" priority="94" stopIfTrue="1" operator="equal">
      <formula>0</formula>
    </cfRule>
  </conditionalFormatting>
  <conditionalFormatting sqref="D31">
    <cfRule type="expression" dxfId="17587" priority="93" stopIfTrue="1">
      <formula>$IT32&lt;$IS$2</formula>
    </cfRule>
  </conditionalFormatting>
  <conditionalFormatting sqref="D31">
    <cfRule type="cellIs" dxfId="17586" priority="92" stopIfTrue="1" operator="equal">
      <formula>0</formula>
    </cfRule>
  </conditionalFormatting>
  <conditionalFormatting sqref="D31">
    <cfRule type="expression" dxfId="17585" priority="91" stopIfTrue="1">
      <formula>$IT32&lt;$IS$2</formula>
    </cfRule>
  </conditionalFormatting>
  <conditionalFormatting sqref="D31:G31">
    <cfRule type="cellIs" dxfId="17584" priority="90" stopIfTrue="1" operator="equal">
      <formula>0</formula>
    </cfRule>
  </conditionalFormatting>
  <conditionalFormatting sqref="D31:G31">
    <cfRule type="expression" dxfId="17583" priority="89" stopIfTrue="1">
      <formula>$IT32&lt;$IS$2</formula>
    </cfRule>
  </conditionalFormatting>
  <conditionalFormatting sqref="D31:G31">
    <cfRule type="cellIs" dxfId="17582" priority="88" stopIfTrue="1" operator="equal">
      <formula>0</formula>
    </cfRule>
  </conditionalFormatting>
  <conditionalFormatting sqref="D31:G31">
    <cfRule type="expression" dxfId="17581" priority="87" stopIfTrue="1">
      <formula>$IT32&lt;$IS$2</formula>
    </cfRule>
  </conditionalFormatting>
  <conditionalFormatting sqref="D31:G31">
    <cfRule type="cellIs" dxfId="17580" priority="86" stopIfTrue="1" operator="equal">
      <formula>0</formula>
    </cfRule>
  </conditionalFormatting>
  <conditionalFormatting sqref="D31:G31">
    <cfRule type="expression" dxfId="17579" priority="85" stopIfTrue="1">
      <formula>$IT32&lt;$IS$2</formula>
    </cfRule>
  </conditionalFormatting>
  <conditionalFormatting sqref="D31:G31">
    <cfRule type="cellIs" dxfId="17578" priority="84" stopIfTrue="1" operator="equal">
      <formula>0</formula>
    </cfRule>
  </conditionalFormatting>
  <conditionalFormatting sqref="D31:G31">
    <cfRule type="expression" dxfId="17577" priority="83" stopIfTrue="1">
      <formula>$IW32&lt;$IV$2</formula>
    </cfRule>
  </conditionalFormatting>
  <conditionalFormatting sqref="D31:G31">
    <cfRule type="cellIs" dxfId="17576" priority="82" stopIfTrue="1" operator="equal">
      <formula>0</formula>
    </cfRule>
  </conditionalFormatting>
  <conditionalFormatting sqref="D31:G31">
    <cfRule type="expression" dxfId="17575" priority="81" stopIfTrue="1">
      <formula>$IT32&lt;$IS$2</formula>
    </cfRule>
  </conditionalFormatting>
  <conditionalFormatting sqref="D31:G31">
    <cfRule type="cellIs" dxfId="17574" priority="80" stopIfTrue="1" operator="equal">
      <formula>0</formula>
    </cfRule>
  </conditionalFormatting>
  <conditionalFormatting sqref="D31:G31">
    <cfRule type="expression" dxfId="17573" priority="79" stopIfTrue="1">
      <formula>$IT32&lt;$IS$2</formula>
    </cfRule>
  </conditionalFormatting>
  <conditionalFormatting sqref="D31:G31">
    <cfRule type="cellIs" dxfId="17572" priority="78" stopIfTrue="1" operator="equal">
      <formula>0</formula>
    </cfRule>
  </conditionalFormatting>
  <conditionalFormatting sqref="D31:G31">
    <cfRule type="expression" dxfId="17571" priority="77" stopIfTrue="1">
      <formula>$IT32&lt;$IS$2</formula>
    </cfRule>
  </conditionalFormatting>
  <conditionalFormatting sqref="D31:G31">
    <cfRule type="cellIs" dxfId="17570" priority="76" operator="equal">
      <formula>0</formula>
    </cfRule>
  </conditionalFormatting>
  <conditionalFormatting sqref="D31:G31">
    <cfRule type="cellIs" dxfId="17569" priority="75" stopIfTrue="1" operator="equal">
      <formula>0</formula>
    </cfRule>
  </conditionalFormatting>
  <conditionalFormatting sqref="D31:G31">
    <cfRule type="expression" dxfId="17568" priority="74" stopIfTrue="1">
      <formula>$IT32&lt;$IS$2</formula>
    </cfRule>
  </conditionalFormatting>
  <conditionalFormatting sqref="D31:G31">
    <cfRule type="cellIs" dxfId="17567" priority="73" stopIfTrue="1" operator="equal">
      <formula>0</formula>
    </cfRule>
  </conditionalFormatting>
  <conditionalFormatting sqref="D31:G31">
    <cfRule type="expression" dxfId="17566" priority="72" stopIfTrue="1">
      <formula>$IT32&lt;$IS$2</formula>
    </cfRule>
  </conditionalFormatting>
  <conditionalFormatting sqref="D31:G31">
    <cfRule type="cellIs" dxfId="17565" priority="71" stopIfTrue="1" operator="equal">
      <formula>0</formula>
    </cfRule>
  </conditionalFormatting>
  <conditionalFormatting sqref="D31:G31">
    <cfRule type="expression" dxfId="17564" priority="70" stopIfTrue="1">
      <formula>$IT32&lt;$IS$2</formula>
    </cfRule>
  </conditionalFormatting>
  <conditionalFormatting sqref="D31:G31">
    <cfRule type="cellIs" dxfId="17563" priority="69" stopIfTrue="1" operator="equal">
      <formula>0</formula>
    </cfRule>
  </conditionalFormatting>
  <conditionalFormatting sqref="D31:G31">
    <cfRule type="expression" dxfId="17562" priority="68" stopIfTrue="1">
      <formula>$IT32&lt;$IS$2</formula>
    </cfRule>
  </conditionalFormatting>
  <conditionalFormatting sqref="D31:G31">
    <cfRule type="cellIs" dxfId="17561" priority="67" operator="equal">
      <formula>0</formula>
    </cfRule>
  </conditionalFormatting>
  <conditionalFormatting sqref="D31:G31">
    <cfRule type="cellIs" dxfId="17560" priority="66" operator="equal">
      <formula>0</formula>
    </cfRule>
  </conditionalFormatting>
  <conditionalFormatting sqref="D31:G31">
    <cfRule type="cellIs" dxfId="17559" priority="65" stopIfTrue="1" operator="equal">
      <formula>0</formula>
    </cfRule>
  </conditionalFormatting>
  <conditionalFormatting sqref="D31:G31">
    <cfRule type="expression" dxfId="17558" priority="64" stopIfTrue="1">
      <formula>$IT32&lt;$IS$2</formula>
    </cfRule>
  </conditionalFormatting>
  <conditionalFormatting sqref="D31:G31">
    <cfRule type="cellIs" dxfId="17557" priority="63" stopIfTrue="1" operator="equal">
      <formula>0</formula>
    </cfRule>
  </conditionalFormatting>
  <conditionalFormatting sqref="D31:G31">
    <cfRule type="expression" dxfId="17556" priority="62" stopIfTrue="1">
      <formula>$IT32&lt;$IS$2</formula>
    </cfRule>
  </conditionalFormatting>
  <conditionalFormatting sqref="D31:G31">
    <cfRule type="cellIs" dxfId="17555" priority="61" stopIfTrue="1" operator="equal">
      <formula>0</formula>
    </cfRule>
  </conditionalFormatting>
  <conditionalFormatting sqref="D31:G31">
    <cfRule type="expression" dxfId="17554" priority="60" stopIfTrue="1">
      <formula>$IT32&lt;$IS$2</formula>
    </cfRule>
  </conditionalFormatting>
  <conditionalFormatting sqref="D31:G31">
    <cfRule type="cellIs" dxfId="17553" priority="59" stopIfTrue="1" operator="equal">
      <formula>0</formula>
    </cfRule>
  </conditionalFormatting>
  <conditionalFormatting sqref="D31:G31">
    <cfRule type="expression" dxfId="17552" priority="58" stopIfTrue="1">
      <formula>$IT32&lt;$IS$2</formula>
    </cfRule>
  </conditionalFormatting>
  <conditionalFormatting sqref="D31:G31">
    <cfRule type="cellIs" dxfId="17551" priority="57" stopIfTrue="1" operator="equal">
      <formula>0</formula>
    </cfRule>
  </conditionalFormatting>
  <conditionalFormatting sqref="D31:G31">
    <cfRule type="expression" dxfId="17550" priority="56" stopIfTrue="1">
      <formula>$IT32&lt;$IS$2</formula>
    </cfRule>
  </conditionalFormatting>
  <conditionalFormatting sqref="D31:G31">
    <cfRule type="cellIs" dxfId="17549" priority="55" operator="equal">
      <formula>0</formula>
    </cfRule>
  </conditionalFormatting>
  <conditionalFormatting sqref="D31:G31">
    <cfRule type="cellIs" dxfId="17548" priority="54" stopIfTrue="1" operator="equal">
      <formula>0</formula>
    </cfRule>
  </conditionalFormatting>
  <conditionalFormatting sqref="D31:G31">
    <cfRule type="expression" dxfId="17547" priority="53" stopIfTrue="1">
      <formula>$IT32&lt;$IS$2</formula>
    </cfRule>
  </conditionalFormatting>
  <conditionalFormatting sqref="D31:G31">
    <cfRule type="cellIs" dxfId="17546" priority="52" stopIfTrue="1" operator="equal">
      <formula>0</formula>
    </cfRule>
  </conditionalFormatting>
  <conditionalFormatting sqref="D31:G31">
    <cfRule type="expression" dxfId="17545" priority="51" stopIfTrue="1">
      <formula>$IT32&lt;$IS$2</formula>
    </cfRule>
  </conditionalFormatting>
  <conditionalFormatting sqref="D31:G31">
    <cfRule type="cellIs" dxfId="17544" priority="50" stopIfTrue="1" operator="equal">
      <formula>0</formula>
    </cfRule>
  </conditionalFormatting>
  <conditionalFormatting sqref="D31:G31">
    <cfRule type="expression" dxfId="17543" priority="49" stopIfTrue="1">
      <formula>$IT32&lt;$IS$2</formula>
    </cfRule>
  </conditionalFormatting>
  <conditionalFormatting sqref="D31:G31">
    <cfRule type="cellIs" dxfId="17542" priority="48" stopIfTrue="1" operator="equal">
      <formula>0</formula>
    </cfRule>
  </conditionalFormatting>
  <conditionalFormatting sqref="D31:G31">
    <cfRule type="expression" dxfId="17541" priority="47" stopIfTrue="1">
      <formula>$IT32&lt;$IS$2</formula>
    </cfRule>
  </conditionalFormatting>
  <conditionalFormatting sqref="D31:G31">
    <cfRule type="cellIs" dxfId="17540" priority="46" stopIfTrue="1" operator="equal">
      <formula>0</formula>
    </cfRule>
  </conditionalFormatting>
  <conditionalFormatting sqref="D31:G31">
    <cfRule type="expression" dxfId="17539" priority="45" stopIfTrue="1">
      <formula>$IT32&lt;$IS$2</formula>
    </cfRule>
  </conditionalFormatting>
  <conditionalFormatting sqref="D31:G31">
    <cfRule type="cellIs" dxfId="17538" priority="44" stopIfTrue="1" operator="equal">
      <formula>0</formula>
    </cfRule>
  </conditionalFormatting>
  <conditionalFormatting sqref="D31:G31">
    <cfRule type="expression" dxfId="17537" priority="43" stopIfTrue="1">
      <formula>$IT32&lt;$IS$2</formula>
    </cfRule>
  </conditionalFormatting>
  <conditionalFormatting sqref="D31:G31">
    <cfRule type="cellIs" dxfId="17536" priority="42" stopIfTrue="1" operator="equal">
      <formula>0</formula>
    </cfRule>
  </conditionalFormatting>
  <conditionalFormatting sqref="D31:G31">
    <cfRule type="expression" dxfId="17535" priority="41" stopIfTrue="1">
      <formula>$IT32&lt;$IS$2</formula>
    </cfRule>
  </conditionalFormatting>
  <conditionalFormatting sqref="D31">
    <cfRule type="cellIs" dxfId="17534" priority="40" operator="equal">
      <formula>0</formula>
    </cfRule>
  </conditionalFormatting>
  <conditionalFormatting sqref="D31">
    <cfRule type="cellIs" dxfId="17533" priority="39" stopIfTrue="1" operator="equal">
      <formula>0</formula>
    </cfRule>
  </conditionalFormatting>
  <conditionalFormatting sqref="D31">
    <cfRule type="expression" dxfId="17532" priority="38" stopIfTrue="1">
      <formula>$IT32&lt;$IS$2</formula>
    </cfRule>
  </conditionalFormatting>
  <conditionalFormatting sqref="D31">
    <cfRule type="cellIs" dxfId="17531" priority="37" stopIfTrue="1" operator="equal">
      <formula>0</formula>
    </cfRule>
  </conditionalFormatting>
  <conditionalFormatting sqref="D31">
    <cfRule type="expression" dxfId="17530" priority="36" stopIfTrue="1">
      <formula>$IT32&lt;$IS$2</formula>
    </cfRule>
  </conditionalFormatting>
  <conditionalFormatting sqref="D31">
    <cfRule type="cellIs" dxfId="17529" priority="35" stopIfTrue="1" operator="equal">
      <formula>0</formula>
    </cfRule>
  </conditionalFormatting>
  <conditionalFormatting sqref="D31">
    <cfRule type="expression" dxfId="17528" priority="34" stopIfTrue="1">
      <formula>$IT32&lt;$IS$2</formula>
    </cfRule>
  </conditionalFormatting>
  <conditionalFormatting sqref="D31">
    <cfRule type="cellIs" dxfId="17527" priority="33" stopIfTrue="1" operator="equal">
      <formula>0</formula>
    </cfRule>
  </conditionalFormatting>
  <conditionalFormatting sqref="D31">
    <cfRule type="expression" dxfId="17526" priority="32" stopIfTrue="1">
      <formula>$IT32&lt;$IS$2</formula>
    </cfRule>
  </conditionalFormatting>
  <conditionalFormatting sqref="D31">
    <cfRule type="cellIs" dxfId="17525" priority="31" stopIfTrue="1" operator="equal">
      <formula>0</formula>
    </cfRule>
  </conditionalFormatting>
  <conditionalFormatting sqref="D31">
    <cfRule type="expression" dxfId="17524" priority="30" stopIfTrue="1">
      <formula>$IT32&lt;$IS$2</formula>
    </cfRule>
  </conditionalFormatting>
  <conditionalFormatting sqref="D31">
    <cfRule type="cellIs" dxfId="17523" priority="29" operator="equal">
      <formula>0</formula>
    </cfRule>
  </conditionalFormatting>
  <conditionalFormatting sqref="D31">
    <cfRule type="cellIs" dxfId="17522" priority="28" stopIfTrue="1" operator="equal">
      <formula>0</formula>
    </cfRule>
  </conditionalFormatting>
  <conditionalFormatting sqref="D31">
    <cfRule type="expression" dxfId="17521" priority="27" stopIfTrue="1">
      <formula>$IT32&lt;$IS$2</formula>
    </cfRule>
  </conditionalFormatting>
  <conditionalFormatting sqref="D31">
    <cfRule type="cellIs" dxfId="17520" priority="26" stopIfTrue="1" operator="equal">
      <formula>0</formula>
    </cfRule>
  </conditionalFormatting>
  <conditionalFormatting sqref="D31">
    <cfRule type="expression" dxfId="17519" priority="25" stopIfTrue="1">
      <formula>$IT32&lt;$IS$2</formula>
    </cfRule>
  </conditionalFormatting>
  <conditionalFormatting sqref="D31">
    <cfRule type="cellIs" dxfId="17518" priority="24" stopIfTrue="1" operator="equal">
      <formula>0</formula>
    </cfRule>
  </conditionalFormatting>
  <conditionalFormatting sqref="D31">
    <cfRule type="expression" dxfId="17517" priority="23" stopIfTrue="1">
      <formula>$IT32&lt;$IS$2</formula>
    </cfRule>
  </conditionalFormatting>
  <conditionalFormatting sqref="D31">
    <cfRule type="cellIs" dxfId="17516" priority="22" stopIfTrue="1" operator="equal">
      <formula>0</formula>
    </cfRule>
  </conditionalFormatting>
  <conditionalFormatting sqref="D31">
    <cfRule type="expression" dxfId="17515" priority="21" stopIfTrue="1">
      <formula>$IT32&lt;$IS$2</formula>
    </cfRule>
  </conditionalFormatting>
  <conditionalFormatting sqref="D31">
    <cfRule type="cellIs" dxfId="17514" priority="20" stopIfTrue="1" operator="equal">
      <formula>0</formula>
    </cfRule>
  </conditionalFormatting>
  <conditionalFormatting sqref="D31">
    <cfRule type="expression" dxfId="17513" priority="19" stopIfTrue="1">
      <formula>$IT32&lt;$IS$2</formula>
    </cfRule>
  </conditionalFormatting>
  <conditionalFormatting sqref="D31">
    <cfRule type="cellIs" dxfId="17512" priority="18" stopIfTrue="1" operator="equal">
      <formula>0</formula>
    </cfRule>
  </conditionalFormatting>
  <conditionalFormatting sqref="D31">
    <cfRule type="expression" dxfId="17511" priority="17" stopIfTrue="1">
      <formula>$IT32&lt;$IS$2</formula>
    </cfRule>
  </conditionalFormatting>
  <conditionalFormatting sqref="D31">
    <cfRule type="cellIs" dxfId="17510" priority="16" stopIfTrue="1" operator="equal">
      <formula>0</formula>
    </cfRule>
  </conditionalFormatting>
  <conditionalFormatting sqref="D31">
    <cfRule type="expression" dxfId="17509" priority="15" stopIfTrue="1">
      <formula>$IT32&lt;$IS$2</formula>
    </cfRule>
  </conditionalFormatting>
  <conditionalFormatting sqref="D31:G31">
    <cfRule type="cellIs" dxfId="17508" priority="14" stopIfTrue="1" operator="equal">
      <formula>0</formula>
    </cfRule>
  </conditionalFormatting>
  <conditionalFormatting sqref="D31:G31">
    <cfRule type="expression" dxfId="17507" priority="13" stopIfTrue="1">
      <formula>$IT32&lt;$IS$2</formula>
    </cfRule>
  </conditionalFormatting>
  <conditionalFormatting sqref="D31:G31">
    <cfRule type="cellIs" dxfId="17506" priority="12" stopIfTrue="1" operator="equal">
      <formula>0</formula>
    </cfRule>
  </conditionalFormatting>
  <conditionalFormatting sqref="D31:G31">
    <cfRule type="expression" dxfId="17505" priority="11" stopIfTrue="1">
      <formula>$IT32&lt;$IS$2</formula>
    </cfRule>
  </conditionalFormatting>
  <conditionalFormatting sqref="D31:G31">
    <cfRule type="cellIs" dxfId="17504" priority="10" stopIfTrue="1" operator="equal">
      <formula>0</formula>
    </cfRule>
  </conditionalFormatting>
  <conditionalFormatting sqref="D31:G31">
    <cfRule type="expression" dxfId="17503" priority="9" stopIfTrue="1">
      <formula>$IT32&lt;$IS$2</formula>
    </cfRule>
  </conditionalFormatting>
  <conditionalFormatting sqref="D31:G31">
    <cfRule type="cellIs" dxfId="17502" priority="8" stopIfTrue="1" operator="equal">
      <formula>0</formula>
    </cfRule>
  </conditionalFormatting>
  <conditionalFormatting sqref="D31:G31">
    <cfRule type="expression" dxfId="17501" priority="7" stopIfTrue="1">
      <formula>$IT32&lt;$IS$2</formula>
    </cfRule>
  </conditionalFormatting>
  <conditionalFormatting sqref="D31:G31">
    <cfRule type="cellIs" dxfId="17500" priority="6" stopIfTrue="1" operator="equal">
      <formula>0</formula>
    </cfRule>
  </conditionalFormatting>
  <conditionalFormatting sqref="D31:G31">
    <cfRule type="expression" dxfId="17499" priority="5" stopIfTrue="1">
      <formula>$IT32&lt;$IS$2</formula>
    </cfRule>
  </conditionalFormatting>
  <conditionalFormatting sqref="D31:G31">
    <cfRule type="cellIs" dxfId="17498" priority="4" stopIfTrue="1" operator="equal">
      <formula>0</formula>
    </cfRule>
  </conditionalFormatting>
  <conditionalFormatting sqref="D31:G31">
    <cfRule type="expression" dxfId="17497" priority="3" stopIfTrue="1">
      <formula>$IT32&lt;$IS$2</formula>
    </cfRule>
  </conditionalFormatting>
  <conditionalFormatting sqref="D31:G31">
    <cfRule type="cellIs" dxfId="17496" priority="2" stopIfTrue="1" operator="equal">
      <formula>0</formula>
    </cfRule>
  </conditionalFormatting>
  <conditionalFormatting sqref="D31:G31">
    <cfRule type="expression" dxfId="17495" priority="1" stopIfTrue="1">
      <formula>$IT32&lt;$IS$2</formula>
    </cfRule>
  </conditionalFormatting>
  <conditionalFormatting sqref="A16:H17">
    <cfRule type="expression" dxfId="17494" priority="3940" stopIfTrue="1">
      <formula>$IT18&lt;$IS$2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FF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I31" sqref="I31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5" width="7.7109375" style="3" customWidth="1"/>
    <col min="6" max="6" width="8.7109375" style="3" customWidth="1"/>
    <col min="7" max="7" width="10.28515625" style="3" customWidth="1"/>
    <col min="8" max="8" width="15.140625" style="3" hidden="1" customWidth="1"/>
    <col min="9" max="9" width="15.140625" style="3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169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150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1</v>
      </c>
      <c r="B6" s="159"/>
      <c r="C6" s="40"/>
      <c r="D6" s="43" t="str">
        <f>х!A18</f>
        <v>18.01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156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hidden="1" customHeight="1" x14ac:dyDescent="0.25">
      <c r="A13" s="103">
        <v>0</v>
      </c>
      <c r="B13" s="104">
        <v>0</v>
      </c>
      <c r="C13" s="105">
        <v>0</v>
      </c>
      <c r="D13" s="106">
        <v>0</v>
      </c>
      <c r="E13" s="106">
        <v>0</v>
      </c>
      <c r="F13" s="106">
        <v>0</v>
      </c>
      <c r="G13" s="106">
        <v>0</v>
      </c>
      <c r="H13" s="107">
        <v>0</v>
      </c>
      <c r="I13" s="118"/>
      <c r="J13" s="11"/>
      <c r="K13" s="37">
        <f t="shared" ref="K13:K59" si="1">A13</f>
        <v>0</v>
      </c>
      <c r="M13" s="24">
        <f t="shared" ref="M13:M18" si="2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5">
      <c r="A14" s="103" t="s">
        <v>405</v>
      </c>
      <c r="B14" s="104" t="s">
        <v>374</v>
      </c>
      <c r="C14" s="105" t="s">
        <v>375</v>
      </c>
      <c r="D14" s="106">
        <v>14.9</v>
      </c>
      <c r="E14" s="106">
        <v>16.8</v>
      </c>
      <c r="F14" s="106">
        <v>43</v>
      </c>
      <c r="G14" s="106">
        <v>388</v>
      </c>
      <c r="H14" s="107">
        <v>14.57</v>
      </c>
      <c r="I14" s="150">
        <v>18</v>
      </c>
      <c r="J14" s="11"/>
      <c r="K14" s="37" t="str">
        <f t="shared" si="1"/>
        <v>Макаронные изделия с сыром и маслом</v>
      </c>
      <c r="M14" s="24">
        <f t="shared" si="2"/>
        <v>14.9</v>
      </c>
      <c r="N14" s="24">
        <f t="shared" si="0"/>
        <v>16.8</v>
      </c>
      <c r="O14" s="24">
        <f t="shared" si="0"/>
        <v>43</v>
      </c>
      <c r="P14" s="24">
        <f t="shared" si="0"/>
        <v>388</v>
      </c>
      <c r="S14" s="119"/>
      <c r="IA14" s="12"/>
      <c r="IB14" s="6">
        <f>[1]основа!AM10</f>
        <v>42551</v>
      </c>
    </row>
    <row r="15" spans="1:236" ht="15" customHeight="1" x14ac:dyDescent="0.25">
      <c r="A15" s="103" t="s">
        <v>254</v>
      </c>
      <c r="B15" s="104" t="s">
        <v>197</v>
      </c>
      <c r="C15" s="105" t="s">
        <v>357</v>
      </c>
      <c r="D15" s="106">
        <v>1.4</v>
      </c>
      <c r="E15" s="106">
        <v>1.4</v>
      </c>
      <c r="F15" s="106">
        <v>11.2</v>
      </c>
      <c r="G15" s="106">
        <v>61</v>
      </c>
      <c r="H15" s="107">
        <v>6.3369999999999997</v>
      </c>
      <c r="I15" s="150">
        <v>5</v>
      </c>
      <c r="J15" s="11"/>
      <c r="K15" s="37" t="str">
        <f t="shared" si="1"/>
        <v>Чай с сахаром и молоком</v>
      </c>
      <c r="M15" s="24">
        <f t="shared" si="2"/>
        <v>1.4</v>
      </c>
      <c r="N15" s="24">
        <f t="shared" si="0"/>
        <v>1.4</v>
      </c>
      <c r="O15" s="24">
        <f t="shared" si="0"/>
        <v>11.2</v>
      </c>
      <c r="P15" s="24">
        <f t="shared" si="0"/>
        <v>61</v>
      </c>
      <c r="IA15" s="12"/>
      <c r="IB15" s="6">
        <f>[1]основа!AM11</f>
        <v>42551</v>
      </c>
    </row>
    <row r="16" spans="1:236" ht="15" hidden="1" customHeight="1" x14ac:dyDescent="0.25">
      <c r="A16" s="103">
        <v>0</v>
      </c>
      <c r="B16" s="104">
        <v>0</v>
      </c>
      <c r="C16" s="105">
        <v>0</v>
      </c>
      <c r="D16" s="106">
        <v>0</v>
      </c>
      <c r="E16" s="106">
        <v>0</v>
      </c>
      <c r="F16" s="106">
        <v>0</v>
      </c>
      <c r="G16" s="106">
        <v>0</v>
      </c>
      <c r="H16" s="107">
        <v>0</v>
      </c>
      <c r="I16" s="25">
        <f t="shared" ref="I16:I17" si="3">H16</f>
        <v>0</v>
      </c>
      <c r="J16" s="11"/>
      <c r="K16" s="37">
        <f t="shared" si="1"/>
        <v>0</v>
      </c>
      <c r="M16" s="24">
        <f t="shared" si="2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hidden="1" customHeight="1" x14ac:dyDescent="0.25">
      <c r="A17" s="103">
        <v>0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25">
        <f t="shared" si="3"/>
        <v>0</v>
      </c>
      <c r="J17" s="11"/>
      <c r="K17" s="37">
        <f t="shared" si="1"/>
        <v>0</v>
      </c>
      <c r="M17" s="24">
        <f t="shared" si="2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8" customHeight="1" x14ac:dyDescent="0.25">
      <c r="A18" s="103" t="s">
        <v>74</v>
      </c>
      <c r="B18" s="104">
        <v>25</v>
      </c>
      <c r="C18" s="105">
        <v>0</v>
      </c>
      <c r="D18" s="106">
        <v>3.5</v>
      </c>
      <c r="E18" s="106">
        <v>1.5</v>
      </c>
      <c r="F18" s="106">
        <v>24.9</v>
      </c>
      <c r="G18" s="106">
        <v>131</v>
      </c>
      <c r="H18" s="107">
        <v>0</v>
      </c>
      <c r="I18" s="153">
        <v>1.5</v>
      </c>
      <c r="J18" s="11"/>
      <c r="K18" s="37" t="str">
        <f t="shared" si="1"/>
        <v>Хлеб пшеничный</v>
      </c>
      <c r="M18" s="24">
        <f t="shared" si="2"/>
        <v>3.5</v>
      </c>
      <c r="N18" s="24">
        <f t="shared" si="0"/>
        <v>1.5</v>
      </c>
      <c r="O18" s="24">
        <f t="shared" si="0"/>
        <v>24.9</v>
      </c>
      <c r="P18" s="24">
        <f t="shared" si="0"/>
        <v>131</v>
      </c>
      <c r="IA18" s="12"/>
      <c r="IB18" s="6">
        <f>[1]основа!AM14</f>
        <v>42551</v>
      </c>
    </row>
    <row r="19" spans="1:236" ht="18.75" customHeight="1" x14ac:dyDescent="0.2">
      <c r="A19" s="108" t="s">
        <v>11</v>
      </c>
      <c r="B19" s="109"/>
      <c r="C19" s="110"/>
      <c r="D19" s="111">
        <f>SUBTOTAL(9,D12:D18)</f>
        <v>19.8</v>
      </c>
      <c r="E19" s="111">
        <f t="shared" ref="E19:G19" si="4">SUBTOTAL(9,E12:E18)</f>
        <v>19.7</v>
      </c>
      <c r="F19" s="111">
        <f t="shared" si="4"/>
        <v>79.099999999999994</v>
      </c>
      <c r="G19" s="111">
        <f t="shared" si="4"/>
        <v>580</v>
      </c>
      <c r="H19" s="112">
        <v>20.907</v>
      </c>
      <c r="I19" s="151">
        <f>I18+I17+I16+I15+I14+I13+I12</f>
        <v>24.5</v>
      </c>
      <c r="J19" s="11"/>
      <c r="K19" s="38">
        <f>х!E12</f>
        <v>1</v>
      </c>
      <c r="M19" s="28">
        <f>SUM(M12:M18)</f>
        <v>19.8</v>
      </c>
      <c r="N19" s="28">
        <f t="shared" ref="N19:P19" si="5">SUM(N12:N18)</f>
        <v>19.7</v>
      </c>
      <c r="O19" s="28">
        <f t="shared" si="5"/>
        <v>79.099999999999994</v>
      </c>
      <c r="P19" s="28">
        <f t="shared" si="5"/>
        <v>580</v>
      </c>
      <c r="IA19" s="12"/>
      <c r="IB19" s="6">
        <f>[1]основа!AM15</f>
        <v>42551</v>
      </c>
    </row>
    <row r="20" spans="1:236" ht="15" customHeight="1" x14ac:dyDescent="0.2">
      <c r="A20" s="108"/>
      <c r="B20" s="109"/>
      <c r="C20" s="110"/>
      <c r="D20" s="111"/>
      <c r="E20" s="111"/>
      <c r="F20" s="111"/>
      <c r="G20" s="111"/>
      <c r="H20" s="112"/>
      <c r="I20" s="151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08" t="s">
        <v>12</v>
      </c>
      <c r="B21" s="109"/>
      <c r="C21" s="110"/>
      <c r="D21" s="111"/>
      <c r="E21" s="111"/>
      <c r="F21" s="111"/>
      <c r="G21" s="111"/>
      <c r="H21" s="112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>H22</f>
        <v>0</v>
      </c>
      <c r="J22" s="11"/>
      <c r="K22" s="37">
        <f t="shared" si="1"/>
        <v>0</v>
      </c>
      <c r="M22" s="24">
        <f>D22</f>
        <v>0</v>
      </c>
      <c r="N22" s="24">
        <f t="shared" ref="N22:P24" si="6">E22</f>
        <v>0</v>
      </c>
      <c r="O22" s="24">
        <f t="shared" si="6"/>
        <v>0</v>
      </c>
      <c r="P22" s="24">
        <f t="shared" si="6"/>
        <v>0</v>
      </c>
      <c r="IA22" s="12"/>
      <c r="IB22" s="6">
        <f>[1]основа!AM18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ref="I23:I24" si="7">H23</f>
        <v>0</v>
      </c>
      <c r="J23" s="11"/>
      <c r="K23" s="37">
        <f t="shared" si="1"/>
        <v>0</v>
      </c>
      <c r="M23" s="24">
        <f t="shared" ref="M23:M24" si="8">D23</f>
        <v>0</v>
      </c>
      <c r="N23" s="24">
        <f t="shared" si="6"/>
        <v>0</v>
      </c>
      <c r="O23" s="24">
        <f t="shared" si="6"/>
        <v>0</v>
      </c>
      <c r="P23" s="24">
        <f t="shared" si="6"/>
        <v>0</v>
      </c>
      <c r="IA23" s="12"/>
      <c r="IB23" s="6">
        <f>[1]основа!AM19</f>
        <v>42551</v>
      </c>
    </row>
    <row r="24" spans="1:236" ht="15" hidden="1" customHeight="1" x14ac:dyDescent="0.25">
      <c r="A24" s="103">
        <v>0</v>
      </c>
      <c r="B24" s="104">
        <v>0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  <c r="H24" s="107">
        <v>0</v>
      </c>
      <c r="I24" s="25">
        <f t="shared" si="7"/>
        <v>0</v>
      </c>
      <c r="J24" s="11"/>
      <c r="K24" s="37">
        <f t="shared" si="1"/>
        <v>0</v>
      </c>
      <c r="M24" s="24">
        <f t="shared" si="8"/>
        <v>0</v>
      </c>
      <c r="N24" s="24">
        <f t="shared" si="6"/>
        <v>0</v>
      </c>
      <c r="O24" s="24">
        <f t="shared" si="6"/>
        <v>0</v>
      </c>
      <c r="P24" s="24">
        <f t="shared" si="6"/>
        <v>0</v>
      </c>
      <c r="IA24" s="12"/>
      <c r="IB24" s="6">
        <f>[1]основа!AM20</f>
        <v>42551</v>
      </c>
    </row>
    <row r="25" spans="1:236" ht="15" hidden="1" customHeight="1" x14ac:dyDescent="0.2">
      <c r="A25" s="108" t="s">
        <v>13</v>
      </c>
      <c r="B25" s="109"/>
      <c r="C25" s="110"/>
      <c r="D25" s="111">
        <v>0</v>
      </c>
      <c r="E25" s="111">
        <v>0</v>
      </c>
      <c r="F25" s="111">
        <v>0</v>
      </c>
      <c r="G25" s="111">
        <v>0</v>
      </c>
      <c r="H25" s="112"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9">SUM(N22:N24)</f>
        <v>0</v>
      </c>
      <c r="O25" s="28">
        <f t="shared" si="9"/>
        <v>0</v>
      </c>
      <c r="P25" s="28">
        <f t="shared" si="9"/>
        <v>0</v>
      </c>
      <c r="IA25" s="12"/>
      <c r="IB25" s="6">
        <f>[1]основа!AM21</f>
        <v>42551</v>
      </c>
    </row>
    <row r="26" spans="1:236" ht="15" hidden="1" customHeight="1" x14ac:dyDescent="0.2">
      <c r="A26" s="108"/>
      <c r="B26" s="109"/>
      <c r="C26" s="110"/>
      <c r="D26" s="111"/>
      <c r="E26" s="111"/>
      <c r="F26" s="111"/>
      <c r="G26" s="111"/>
      <c r="H26" s="112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08" t="s">
        <v>14</v>
      </c>
      <c r="B27" s="109"/>
      <c r="C27" s="110"/>
      <c r="D27" s="113"/>
      <c r="E27" s="113"/>
      <c r="F27" s="113"/>
      <c r="G27" s="113"/>
      <c r="H27" s="114"/>
      <c r="I27" s="152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hidden="1" customHeight="1" x14ac:dyDescent="0.25">
      <c r="A28" s="103" t="s">
        <v>199</v>
      </c>
      <c r="B28" s="104" t="s">
        <v>198</v>
      </c>
      <c r="C28" s="105" t="s">
        <v>201</v>
      </c>
      <c r="D28" s="106">
        <v>1.3</v>
      </c>
      <c r="E28" s="106">
        <v>3.11</v>
      </c>
      <c r="F28" s="106">
        <v>11.074999999999999</v>
      </c>
      <c r="G28" s="106">
        <v>77.45</v>
      </c>
      <c r="H28" s="107">
        <v>2.8063978723404248</v>
      </c>
      <c r="I28" s="125">
        <v>3.5</v>
      </c>
      <c r="J28" s="11"/>
      <c r="K28" s="37" t="str">
        <f t="shared" si="1"/>
        <v>Салат Витаминный с кукурузой</v>
      </c>
      <c r="M28" s="24">
        <f>D28</f>
        <v>1.3</v>
      </c>
      <c r="N28" s="24">
        <f t="shared" ref="N28:P35" si="10">E28</f>
        <v>3.11</v>
      </c>
      <c r="O28" s="24">
        <f t="shared" si="10"/>
        <v>11.074999999999999</v>
      </c>
      <c r="P28" s="24">
        <f t="shared" si="10"/>
        <v>77.45</v>
      </c>
      <c r="IA28" s="12"/>
      <c r="IB28" s="6">
        <f>[1]основа!AM24</f>
        <v>42551</v>
      </c>
    </row>
    <row r="29" spans="1:236" ht="0.75" hidden="1" customHeight="1" x14ac:dyDescent="0.25">
      <c r="A29" s="103">
        <v>0</v>
      </c>
      <c r="B29" s="104">
        <v>0</v>
      </c>
      <c r="C29" s="105">
        <v>0</v>
      </c>
      <c r="D29" s="106">
        <v>0</v>
      </c>
      <c r="E29" s="106">
        <v>0</v>
      </c>
      <c r="F29" s="106">
        <v>0</v>
      </c>
      <c r="G29" s="106">
        <v>0</v>
      </c>
      <c r="H29" s="107">
        <v>0</v>
      </c>
      <c r="I29" s="25">
        <f t="shared" ref="I29:I34" si="11">H29</f>
        <v>0</v>
      </c>
      <c r="J29" s="11"/>
      <c r="K29" s="37">
        <f t="shared" si="1"/>
        <v>0</v>
      </c>
      <c r="M29" s="24">
        <f t="shared" ref="M29:M35" si="12">D29</f>
        <v>0</v>
      </c>
      <c r="N29" s="24">
        <f t="shared" si="10"/>
        <v>0</v>
      </c>
      <c r="O29" s="24">
        <f t="shared" si="10"/>
        <v>0</v>
      </c>
      <c r="P29" s="24">
        <f t="shared" si="10"/>
        <v>0</v>
      </c>
      <c r="R29" s="3" t="s">
        <v>283</v>
      </c>
      <c r="IA29" s="12"/>
      <c r="IB29" s="6">
        <f>[1]основа!AM25</f>
        <v>42551</v>
      </c>
    </row>
    <row r="30" spans="1:236" ht="15" customHeight="1" x14ac:dyDescent="0.25">
      <c r="A30" s="103" t="s">
        <v>392</v>
      </c>
      <c r="B30" s="146" t="s">
        <v>358</v>
      </c>
      <c r="C30" s="105" t="s">
        <v>371</v>
      </c>
      <c r="D30" s="106">
        <v>14.4</v>
      </c>
      <c r="E30" s="106">
        <v>9.4</v>
      </c>
      <c r="F30" s="106">
        <v>63</v>
      </c>
      <c r="G30" s="106">
        <v>401</v>
      </c>
      <c r="H30" s="147">
        <v>25.931329787234045</v>
      </c>
      <c r="I30" s="150">
        <v>16</v>
      </c>
      <c r="J30" s="11"/>
      <c r="K30" s="37" t="str">
        <f t="shared" si="1"/>
        <v>Каша гречневая с маслом</v>
      </c>
      <c r="M30" s="24">
        <f t="shared" si="12"/>
        <v>14.4</v>
      </c>
      <c r="N30" s="24">
        <f t="shared" si="10"/>
        <v>9.4</v>
      </c>
      <c r="O30" s="24">
        <f t="shared" si="10"/>
        <v>63</v>
      </c>
      <c r="P30" s="24">
        <f t="shared" si="10"/>
        <v>401</v>
      </c>
      <c r="IA30" s="12"/>
      <c r="IB30" s="6">
        <f>[1]основа!AM26</f>
        <v>42551</v>
      </c>
    </row>
    <row r="31" spans="1:236" ht="14.25" customHeight="1" x14ac:dyDescent="0.25">
      <c r="A31" s="103" t="s">
        <v>287</v>
      </c>
      <c r="B31" s="104">
        <v>60</v>
      </c>
      <c r="C31" s="105" t="s">
        <v>202</v>
      </c>
      <c r="D31" s="106">
        <v>4.7</v>
      </c>
      <c r="E31" s="106">
        <v>9.9</v>
      </c>
      <c r="F31" s="106">
        <v>0.4</v>
      </c>
      <c r="G31" s="106">
        <v>110</v>
      </c>
      <c r="H31" s="107">
        <v>0</v>
      </c>
      <c r="I31" s="153">
        <v>18</v>
      </c>
      <c r="J31" s="11"/>
      <c r="K31" s="37" t="str">
        <f t="shared" si="1"/>
        <v>Сосиска отварная</v>
      </c>
      <c r="M31" s="24">
        <f t="shared" si="12"/>
        <v>4.7</v>
      </c>
      <c r="N31" s="24">
        <f t="shared" si="10"/>
        <v>9.9</v>
      </c>
      <c r="O31" s="24">
        <f t="shared" si="10"/>
        <v>0.4</v>
      </c>
      <c r="P31" s="24">
        <f t="shared" si="10"/>
        <v>110</v>
      </c>
      <c r="IA31" s="12"/>
      <c r="IB31" s="6">
        <f>[1]основа!AM27</f>
        <v>42551</v>
      </c>
    </row>
    <row r="32" spans="1:236" ht="15" customHeight="1" x14ac:dyDescent="0.25">
      <c r="A32" s="103" t="s">
        <v>388</v>
      </c>
      <c r="B32" s="104">
        <v>80</v>
      </c>
      <c r="C32" s="105" t="s">
        <v>389</v>
      </c>
      <c r="D32" s="106">
        <v>0.8</v>
      </c>
      <c r="E32" s="106">
        <v>3.6</v>
      </c>
      <c r="F32" s="106">
        <v>11.6</v>
      </c>
      <c r="G32" s="106">
        <v>80</v>
      </c>
      <c r="H32" s="107">
        <v>0.91200000000000003</v>
      </c>
      <c r="I32" s="150">
        <v>9</v>
      </c>
      <c r="J32" s="11"/>
      <c r="K32" s="37" t="str">
        <f t="shared" si="1"/>
        <v>Салат из моркови</v>
      </c>
      <c r="M32" s="24">
        <f t="shared" si="12"/>
        <v>0.8</v>
      </c>
      <c r="N32" s="24">
        <f t="shared" si="10"/>
        <v>3.6</v>
      </c>
      <c r="O32" s="24">
        <f t="shared" si="10"/>
        <v>11.6</v>
      </c>
      <c r="P32" s="24">
        <f t="shared" si="10"/>
        <v>80</v>
      </c>
      <c r="IA32" s="12"/>
      <c r="IB32" s="6">
        <f>[1]основа!AM28</f>
        <v>42551</v>
      </c>
    </row>
    <row r="33" spans="1:236" ht="15" customHeight="1" x14ac:dyDescent="0.25">
      <c r="A33" s="103" t="s">
        <v>345</v>
      </c>
      <c r="B33" s="104">
        <v>200</v>
      </c>
      <c r="C33" s="105" t="s">
        <v>337</v>
      </c>
      <c r="D33" s="106">
        <v>0.25</v>
      </c>
      <c r="E33" s="106"/>
      <c r="F33" s="106">
        <v>26.77</v>
      </c>
      <c r="G33" s="106">
        <v>110.75</v>
      </c>
      <c r="H33" s="107">
        <v>1.1000000000000001</v>
      </c>
      <c r="I33" s="150">
        <v>11</v>
      </c>
      <c r="J33" s="11"/>
      <c r="K33" s="37" t="str">
        <f t="shared" si="1"/>
        <v>Напиток ягодный</v>
      </c>
      <c r="M33" s="24">
        <f t="shared" si="12"/>
        <v>0.25</v>
      </c>
      <c r="N33" s="24">
        <f t="shared" si="10"/>
        <v>0</v>
      </c>
      <c r="O33" s="24">
        <f t="shared" si="10"/>
        <v>26.77</v>
      </c>
      <c r="P33" s="24">
        <f t="shared" si="10"/>
        <v>110.75</v>
      </c>
      <c r="IA33" s="12"/>
      <c r="IB33" s="6">
        <f>[1]основа!AM29</f>
        <v>42551</v>
      </c>
    </row>
    <row r="34" spans="1:236" ht="15" hidden="1" customHeight="1" x14ac:dyDescent="0.25">
      <c r="A34" s="103">
        <v>0</v>
      </c>
      <c r="B34" s="104">
        <v>0</v>
      </c>
      <c r="C34" s="105">
        <v>0</v>
      </c>
      <c r="D34" s="106">
        <v>0</v>
      </c>
      <c r="E34" s="106">
        <v>0</v>
      </c>
      <c r="F34" s="106">
        <v>0</v>
      </c>
      <c r="G34" s="106">
        <v>0</v>
      </c>
      <c r="H34" s="107">
        <v>0</v>
      </c>
      <c r="I34" s="25">
        <f t="shared" si="11"/>
        <v>0</v>
      </c>
      <c r="J34" s="11"/>
      <c r="K34" s="37">
        <f t="shared" si="1"/>
        <v>0</v>
      </c>
      <c r="M34" s="24">
        <f t="shared" si="12"/>
        <v>0</v>
      </c>
      <c r="N34" s="24">
        <f t="shared" si="10"/>
        <v>0</v>
      </c>
      <c r="O34" s="24">
        <f t="shared" si="10"/>
        <v>0</v>
      </c>
      <c r="P34" s="24">
        <f t="shared" si="10"/>
        <v>0</v>
      </c>
      <c r="IA34" s="12"/>
      <c r="IB34" s="6">
        <f>[1]основа!AM30</f>
        <v>42551</v>
      </c>
    </row>
    <row r="35" spans="1:236" ht="17.25" customHeight="1" x14ac:dyDescent="0.25">
      <c r="A35" s="103" t="s">
        <v>74</v>
      </c>
      <c r="B35" s="104">
        <v>50</v>
      </c>
      <c r="C35" s="105">
        <v>0</v>
      </c>
      <c r="D35" s="106">
        <v>3.5</v>
      </c>
      <c r="E35" s="106">
        <v>1.5</v>
      </c>
      <c r="F35" s="106">
        <v>24.9</v>
      </c>
      <c r="G35" s="106">
        <v>131</v>
      </c>
      <c r="H35" s="107">
        <v>0</v>
      </c>
      <c r="I35" s="153">
        <v>3</v>
      </c>
      <c r="J35" s="11"/>
      <c r="K35" s="37" t="str">
        <f t="shared" si="1"/>
        <v>Хлеб пшеничный</v>
      </c>
      <c r="M35" s="24">
        <f t="shared" si="12"/>
        <v>3.5</v>
      </c>
      <c r="N35" s="24">
        <f t="shared" si="10"/>
        <v>1.5</v>
      </c>
      <c r="O35" s="24">
        <f t="shared" si="10"/>
        <v>24.9</v>
      </c>
      <c r="P35" s="24">
        <f t="shared" si="10"/>
        <v>131</v>
      </c>
      <c r="IA35" s="12"/>
      <c r="IB35" s="6">
        <f>[1]основа!AM31</f>
        <v>42551</v>
      </c>
    </row>
    <row r="36" spans="1:236" ht="15" customHeight="1" x14ac:dyDescent="0.2">
      <c r="A36" s="108" t="s">
        <v>15</v>
      </c>
      <c r="B36" s="109"/>
      <c r="C36" s="110"/>
      <c r="D36" s="111">
        <f>SUBTOTAL(9,D28:D35)</f>
        <v>23.650000000000002</v>
      </c>
      <c r="E36" s="111">
        <f t="shared" ref="E36:G36" si="13">SUBTOTAL(9,E28:E35)</f>
        <v>24.400000000000002</v>
      </c>
      <c r="F36" s="111">
        <f t="shared" si="13"/>
        <v>126.66999999999999</v>
      </c>
      <c r="G36" s="111">
        <f t="shared" si="13"/>
        <v>832.75</v>
      </c>
      <c r="H36" s="112">
        <v>25.39092411347518</v>
      </c>
      <c r="I36" s="151">
        <v>57</v>
      </c>
      <c r="J36" s="11"/>
      <c r="K36" s="38">
        <f>х!E29</f>
        <v>1</v>
      </c>
      <c r="M36" s="28">
        <f>SUM(M28:M35)</f>
        <v>24.950000000000003</v>
      </c>
      <c r="N36" s="28">
        <f t="shared" ref="N36:P36" si="14">SUM(N28:N35)</f>
        <v>27.51</v>
      </c>
      <c r="O36" s="28">
        <f t="shared" si="14"/>
        <v>137.745</v>
      </c>
      <c r="P36" s="28">
        <f t="shared" si="14"/>
        <v>910.2</v>
      </c>
      <c r="IA36" s="12"/>
      <c r="IB36" s="6">
        <f>[1]основа!AM32</f>
        <v>42551</v>
      </c>
    </row>
    <row r="37" spans="1:236" ht="15" customHeight="1" x14ac:dyDescent="0.2">
      <c r="A37" s="108"/>
      <c r="B37" s="109"/>
      <c r="C37" s="110"/>
      <c r="D37" s="111"/>
      <c r="E37" s="111"/>
      <c r="F37" s="111"/>
      <c r="G37" s="111"/>
      <c r="H37" s="112"/>
      <c r="I37" s="151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hidden="1" customHeight="1" x14ac:dyDescent="0.2">
      <c r="A38" s="108" t="s">
        <v>16</v>
      </c>
      <c r="B38" s="109"/>
      <c r="C38" s="110"/>
      <c r="D38" s="113"/>
      <c r="E38" s="113"/>
      <c r="F38" s="113"/>
      <c r="G38" s="113"/>
      <c r="H38" s="114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>H39</f>
        <v>0</v>
      </c>
      <c r="J39" s="11"/>
      <c r="K39" s="37">
        <f t="shared" si="1"/>
        <v>0</v>
      </c>
      <c r="M39" s="24">
        <f>D39</f>
        <v>0</v>
      </c>
      <c r="N39" s="24">
        <f t="shared" ref="N39:P43" si="15">E39</f>
        <v>0</v>
      </c>
      <c r="O39" s="24">
        <f t="shared" si="15"/>
        <v>0</v>
      </c>
      <c r="P39" s="24">
        <f t="shared" si="15"/>
        <v>0</v>
      </c>
      <c r="IA39" s="12"/>
      <c r="IB39" s="6">
        <f>[1]основа!AM35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ref="I40:I43" si="16">H40</f>
        <v>0</v>
      </c>
      <c r="J40" s="11"/>
      <c r="K40" s="37">
        <f t="shared" si="1"/>
        <v>0</v>
      </c>
      <c r="M40" s="24">
        <f t="shared" ref="M40:M43" si="17">D40</f>
        <v>0</v>
      </c>
      <c r="N40" s="24">
        <f t="shared" si="15"/>
        <v>0</v>
      </c>
      <c r="O40" s="24">
        <f t="shared" si="15"/>
        <v>0</v>
      </c>
      <c r="P40" s="24">
        <f t="shared" si="15"/>
        <v>0</v>
      </c>
      <c r="IA40" s="12"/>
      <c r="IB40" s="6">
        <f>[1]основа!AM36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6"/>
        <v>0</v>
      </c>
      <c r="J41" s="11"/>
      <c r="K41" s="37">
        <f t="shared" si="1"/>
        <v>0</v>
      </c>
      <c r="M41" s="24">
        <f t="shared" si="17"/>
        <v>0</v>
      </c>
      <c r="N41" s="24">
        <f t="shared" si="15"/>
        <v>0</v>
      </c>
      <c r="O41" s="24">
        <f t="shared" si="15"/>
        <v>0</v>
      </c>
      <c r="P41" s="24">
        <f t="shared" si="15"/>
        <v>0</v>
      </c>
      <c r="IA41" s="12"/>
      <c r="IB41" s="6">
        <f>[1]основа!AM37</f>
        <v>42551</v>
      </c>
    </row>
    <row r="42" spans="1:236" ht="15" hidden="1" customHeight="1" x14ac:dyDescent="0.25">
      <c r="A42" s="103">
        <v>0</v>
      </c>
      <c r="B42" s="104">
        <v>0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07">
        <v>0</v>
      </c>
      <c r="I42" s="25">
        <f t="shared" si="16"/>
        <v>0</v>
      </c>
      <c r="J42" s="11"/>
      <c r="K42" s="37">
        <f t="shared" si="1"/>
        <v>0</v>
      </c>
      <c r="M42" s="24">
        <f t="shared" si="17"/>
        <v>0</v>
      </c>
      <c r="N42" s="24">
        <f t="shared" si="15"/>
        <v>0</v>
      </c>
      <c r="O42" s="24">
        <f t="shared" si="15"/>
        <v>0</v>
      </c>
      <c r="P42" s="24">
        <f t="shared" si="15"/>
        <v>0</v>
      </c>
      <c r="IA42" s="12"/>
      <c r="IB42" s="6">
        <f>[1]основа!AM38</f>
        <v>42551</v>
      </c>
    </row>
    <row r="43" spans="1:236" ht="15" hidden="1" customHeight="1" x14ac:dyDescent="0.25">
      <c r="A43" s="103">
        <v>0</v>
      </c>
      <c r="B43" s="104">
        <v>0</v>
      </c>
      <c r="C43" s="105">
        <v>0</v>
      </c>
      <c r="D43" s="106">
        <v>0</v>
      </c>
      <c r="E43" s="106">
        <v>0</v>
      </c>
      <c r="F43" s="106">
        <v>0</v>
      </c>
      <c r="G43" s="106">
        <v>0</v>
      </c>
      <c r="H43" s="107">
        <v>0</v>
      </c>
      <c r="I43" s="25">
        <f t="shared" si="16"/>
        <v>0</v>
      </c>
      <c r="J43" s="11"/>
      <c r="K43" s="37">
        <f t="shared" si="1"/>
        <v>0</v>
      </c>
      <c r="M43" s="24">
        <f t="shared" si="17"/>
        <v>0</v>
      </c>
      <c r="N43" s="24">
        <f t="shared" si="15"/>
        <v>0</v>
      </c>
      <c r="O43" s="24">
        <f t="shared" si="15"/>
        <v>0</v>
      </c>
      <c r="P43" s="24">
        <f t="shared" si="15"/>
        <v>0</v>
      </c>
      <c r="IA43" s="12"/>
      <c r="IB43" s="6">
        <f>[1]основа!AM39</f>
        <v>42551</v>
      </c>
    </row>
    <row r="44" spans="1:236" ht="15" hidden="1" customHeight="1" x14ac:dyDescent="0.2">
      <c r="A44" s="108" t="s">
        <v>17</v>
      </c>
      <c r="B44" s="109"/>
      <c r="C44" s="110"/>
      <c r="D44" s="111">
        <v>0</v>
      </c>
      <c r="E44" s="111">
        <v>0</v>
      </c>
      <c r="F44" s="111">
        <v>0</v>
      </c>
      <c r="G44" s="111">
        <v>0</v>
      </c>
      <c r="H44" s="112"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8">SUM(N39:N43)</f>
        <v>0</v>
      </c>
      <c r="O44" s="28">
        <f t="shared" si="18"/>
        <v>0</v>
      </c>
      <c r="P44" s="28">
        <f t="shared" si="18"/>
        <v>0</v>
      </c>
      <c r="IA44" s="12"/>
      <c r="IB44" s="6">
        <f>[1]основа!AM40</f>
        <v>42551</v>
      </c>
    </row>
    <row r="45" spans="1:236" ht="15" hidden="1" customHeight="1" x14ac:dyDescent="0.2">
      <c r="A45" s="108"/>
      <c r="B45" s="109"/>
      <c r="C45" s="110"/>
      <c r="D45" s="111"/>
      <c r="E45" s="111"/>
      <c r="F45" s="111"/>
      <c r="G45" s="111"/>
      <c r="H45" s="112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hidden="1" customHeight="1" x14ac:dyDescent="0.2">
      <c r="A46" s="108" t="s">
        <v>18</v>
      </c>
      <c r="B46" s="109"/>
      <c r="C46" s="110"/>
      <c r="D46" s="113"/>
      <c r="E46" s="113"/>
      <c r="F46" s="113"/>
      <c r="G46" s="113"/>
      <c r="H46" s="114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>H47</f>
        <v>0</v>
      </c>
      <c r="J47" s="11"/>
      <c r="K47" s="37">
        <f t="shared" si="1"/>
        <v>0</v>
      </c>
      <c r="M47" s="24">
        <f>D47</f>
        <v>0</v>
      </c>
      <c r="N47" s="24">
        <f t="shared" ref="N47:P53" si="19">E47</f>
        <v>0</v>
      </c>
      <c r="O47" s="24">
        <f t="shared" si="19"/>
        <v>0</v>
      </c>
      <c r="P47" s="24">
        <f t="shared" si="19"/>
        <v>0</v>
      </c>
      <c r="IA47" s="12"/>
      <c r="IB47" s="6">
        <f>[1]основа!AM43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ref="I48:I53" si="20">H48</f>
        <v>0</v>
      </c>
      <c r="J48" s="11"/>
      <c r="K48" s="37">
        <f t="shared" si="1"/>
        <v>0</v>
      </c>
      <c r="M48" s="24">
        <f t="shared" ref="M48:M53" si="21">D48</f>
        <v>0</v>
      </c>
      <c r="N48" s="24">
        <f t="shared" si="19"/>
        <v>0</v>
      </c>
      <c r="O48" s="24">
        <f t="shared" si="19"/>
        <v>0</v>
      </c>
      <c r="P48" s="24">
        <f t="shared" si="19"/>
        <v>0</v>
      </c>
      <c r="IA48" s="12"/>
      <c r="IB48" s="6">
        <f>[1]основа!AM44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20"/>
        <v>0</v>
      </c>
      <c r="J49" s="11"/>
      <c r="K49" s="37">
        <f t="shared" si="1"/>
        <v>0</v>
      </c>
      <c r="M49" s="24">
        <f t="shared" si="21"/>
        <v>0</v>
      </c>
      <c r="N49" s="24">
        <f t="shared" si="19"/>
        <v>0</v>
      </c>
      <c r="O49" s="24">
        <f t="shared" si="19"/>
        <v>0</v>
      </c>
      <c r="P49" s="24">
        <f t="shared" si="19"/>
        <v>0</v>
      </c>
      <c r="IA49" s="12"/>
      <c r="IB49" s="6">
        <f>[1]основа!AM45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20"/>
        <v>0</v>
      </c>
      <c r="J50" s="11"/>
      <c r="K50" s="37">
        <f t="shared" si="1"/>
        <v>0</v>
      </c>
      <c r="M50" s="24">
        <f t="shared" si="21"/>
        <v>0</v>
      </c>
      <c r="N50" s="24">
        <f t="shared" si="19"/>
        <v>0</v>
      </c>
      <c r="O50" s="24">
        <f t="shared" si="19"/>
        <v>0</v>
      </c>
      <c r="P50" s="24">
        <f t="shared" si="19"/>
        <v>0</v>
      </c>
      <c r="IA50" s="12"/>
      <c r="IB50" s="6">
        <f>[1]основа!AM46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20"/>
        <v>0</v>
      </c>
      <c r="J51" s="11"/>
      <c r="K51" s="37">
        <f t="shared" si="1"/>
        <v>0</v>
      </c>
      <c r="M51" s="24">
        <f t="shared" si="21"/>
        <v>0</v>
      </c>
      <c r="N51" s="24">
        <f t="shared" si="19"/>
        <v>0</v>
      </c>
      <c r="O51" s="24">
        <f t="shared" si="19"/>
        <v>0</v>
      </c>
      <c r="P51" s="24">
        <f t="shared" si="19"/>
        <v>0</v>
      </c>
      <c r="IA51" s="12"/>
      <c r="IB51" s="6">
        <f>[1]основа!AM47</f>
        <v>42551</v>
      </c>
    </row>
    <row r="52" spans="1:236" ht="15" hidden="1" customHeight="1" x14ac:dyDescent="0.25">
      <c r="A52" s="103">
        <v>0</v>
      </c>
      <c r="B52" s="104">
        <v>0</v>
      </c>
      <c r="C52" s="105">
        <v>0</v>
      </c>
      <c r="D52" s="106">
        <v>0</v>
      </c>
      <c r="E52" s="106">
        <v>0</v>
      </c>
      <c r="F52" s="106">
        <v>0</v>
      </c>
      <c r="G52" s="106">
        <v>0</v>
      </c>
      <c r="H52" s="107">
        <v>0</v>
      </c>
      <c r="I52" s="25">
        <f t="shared" si="20"/>
        <v>0</v>
      </c>
      <c r="J52" s="11"/>
      <c r="K52" s="37">
        <f t="shared" si="1"/>
        <v>0</v>
      </c>
      <c r="M52" s="24">
        <f t="shared" si="21"/>
        <v>0</v>
      </c>
      <c r="N52" s="24">
        <f t="shared" si="19"/>
        <v>0</v>
      </c>
      <c r="O52" s="24">
        <f t="shared" si="19"/>
        <v>0</v>
      </c>
      <c r="P52" s="24">
        <f t="shared" si="19"/>
        <v>0</v>
      </c>
      <c r="IA52" s="12"/>
      <c r="IB52" s="6">
        <f>[1]основа!AM48</f>
        <v>42551</v>
      </c>
    </row>
    <row r="53" spans="1:236" ht="15" hidden="1" customHeight="1" x14ac:dyDescent="0.25">
      <c r="A53" s="103">
        <v>0</v>
      </c>
      <c r="B53" s="104">
        <v>0</v>
      </c>
      <c r="C53" s="105">
        <v>0</v>
      </c>
      <c r="D53" s="106">
        <v>0</v>
      </c>
      <c r="E53" s="106">
        <v>0</v>
      </c>
      <c r="F53" s="106">
        <v>0</v>
      </c>
      <c r="G53" s="106">
        <v>0</v>
      </c>
      <c r="H53" s="107">
        <v>0</v>
      </c>
      <c r="I53" s="25">
        <f t="shared" si="20"/>
        <v>0</v>
      </c>
      <c r="J53" s="11"/>
      <c r="K53" s="37">
        <f t="shared" si="1"/>
        <v>0</v>
      </c>
      <c r="M53" s="24">
        <f t="shared" si="21"/>
        <v>0</v>
      </c>
      <c r="N53" s="24">
        <f t="shared" si="19"/>
        <v>0</v>
      </c>
      <c r="O53" s="24">
        <f t="shared" si="19"/>
        <v>0</v>
      </c>
      <c r="P53" s="24">
        <f t="shared" si="19"/>
        <v>0</v>
      </c>
      <c r="IA53" s="12"/>
      <c r="IB53" s="6">
        <f>[1]основа!AM49</f>
        <v>42551</v>
      </c>
    </row>
    <row r="54" spans="1:236" ht="15" hidden="1" customHeight="1" x14ac:dyDescent="0.2">
      <c r="A54" s="108" t="s">
        <v>19</v>
      </c>
      <c r="B54" s="109"/>
      <c r="C54" s="110"/>
      <c r="D54" s="111">
        <v>0</v>
      </c>
      <c r="E54" s="111">
        <v>0</v>
      </c>
      <c r="F54" s="111">
        <v>0</v>
      </c>
      <c r="G54" s="111">
        <v>0</v>
      </c>
      <c r="H54" s="112">
        <v>0</v>
      </c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2">SUM(N47:N53)</f>
        <v>0</v>
      </c>
      <c r="O54" s="28">
        <f t="shared" si="22"/>
        <v>0</v>
      </c>
      <c r="P54" s="28">
        <f t="shared" si="22"/>
        <v>0</v>
      </c>
      <c r="IA54" s="12"/>
      <c r="IB54" s="6">
        <f>[1]основа!AM50</f>
        <v>42551</v>
      </c>
    </row>
    <row r="55" spans="1:236" ht="15" hidden="1" customHeight="1" x14ac:dyDescent="0.2">
      <c r="A55" s="108"/>
      <c r="B55" s="109"/>
      <c r="C55" s="110"/>
      <c r="D55" s="113"/>
      <c r="E55" s="111"/>
      <c r="F55" s="113"/>
      <c r="G55" s="113"/>
      <c r="H55" s="114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hidden="1" customHeight="1" x14ac:dyDescent="0.2">
      <c r="A56" s="108" t="s">
        <v>20</v>
      </c>
      <c r="B56" s="109"/>
      <c r="C56" s="110"/>
      <c r="D56" s="113"/>
      <c r="E56" s="113"/>
      <c r="F56" s="113"/>
      <c r="G56" s="113"/>
      <c r="H56" s="114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>
        <v>0</v>
      </c>
      <c r="I57" s="25">
        <f>H57</f>
        <v>0</v>
      </c>
      <c r="J57" s="11"/>
      <c r="K57" s="37">
        <f t="shared" si="1"/>
        <v>0</v>
      </c>
      <c r="M57" s="24">
        <f>D57</f>
        <v>0</v>
      </c>
      <c r="N57" s="24">
        <f t="shared" ref="N57:P59" si="23">E57</f>
        <v>0</v>
      </c>
      <c r="O57" s="24">
        <f t="shared" si="23"/>
        <v>0</v>
      </c>
      <c r="P57" s="24">
        <f t="shared" si="23"/>
        <v>0</v>
      </c>
      <c r="IA57" s="12"/>
      <c r="IB57" s="6">
        <f>[1]основа!AM53</f>
        <v>42551</v>
      </c>
    </row>
    <row r="58" spans="1:236" ht="15" hidden="1" customHeight="1" x14ac:dyDescent="0.25">
      <c r="A58" s="103">
        <v>0</v>
      </c>
      <c r="B58" s="104">
        <v>0</v>
      </c>
      <c r="C58" s="105">
        <v>0</v>
      </c>
      <c r="D58" s="106">
        <v>0</v>
      </c>
      <c r="E58" s="106">
        <v>0</v>
      </c>
      <c r="F58" s="106">
        <v>0</v>
      </c>
      <c r="G58" s="106">
        <v>0</v>
      </c>
      <c r="H58" s="107">
        <v>0</v>
      </c>
      <c r="I58" s="25">
        <f t="shared" ref="I58:I59" si="24">H58</f>
        <v>0</v>
      </c>
      <c r="J58" s="11"/>
      <c r="K58" s="37">
        <f t="shared" si="1"/>
        <v>0</v>
      </c>
      <c r="M58" s="24">
        <f t="shared" ref="M58:M59" si="25">D58</f>
        <v>0</v>
      </c>
      <c r="N58" s="24">
        <f t="shared" si="23"/>
        <v>0</v>
      </c>
      <c r="O58" s="24">
        <f t="shared" si="23"/>
        <v>0</v>
      </c>
      <c r="P58" s="24">
        <f t="shared" si="23"/>
        <v>0</v>
      </c>
      <c r="IA58" s="12"/>
      <c r="IB58" s="6">
        <f>[1]основа!AM54</f>
        <v>42551</v>
      </c>
    </row>
    <row r="59" spans="1:236" ht="15" hidden="1" customHeight="1" x14ac:dyDescent="0.25">
      <c r="A59" s="103">
        <v>0</v>
      </c>
      <c r="B59" s="104">
        <v>0</v>
      </c>
      <c r="C59" s="105">
        <v>0</v>
      </c>
      <c r="D59" s="106">
        <v>0</v>
      </c>
      <c r="E59" s="106">
        <v>0</v>
      </c>
      <c r="F59" s="106">
        <v>0</v>
      </c>
      <c r="G59" s="106">
        <v>0</v>
      </c>
      <c r="H59" s="107"/>
      <c r="I59" s="25">
        <f t="shared" si="24"/>
        <v>0</v>
      </c>
      <c r="J59" s="11"/>
      <c r="K59" s="37">
        <f t="shared" si="1"/>
        <v>0</v>
      </c>
      <c r="M59" s="24">
        <f t="shared" si="25"/>
        <v>0</v>
      </c>
      <c r="N59" s="24">
        <f t="shared" si="23"/>
        <v>0</v>
      </c>
      <c r="O59" s="24">
        <f t="shared" si="23"/>
        <v>0</v>
      </c>
      <c r="P59" s="24">
        <f t="shared" si="23"/>
        <v>0</v>
      </c>
      <c r="IA59" s="12"/>
      <c r="IB59" s="6">
        <f>[1]основа!AM55</f>
        <v>42551</v>
      </c>
    </row>
    <row r="60" spans="1:236" ht="15" hidden="1" customHeight="1" x14ac:dyDescent="0.2">
      <c r="A60" s="108" t="s">
        <v>21</v>
      </c>
      <c r="B60" s="109"/>
      <c r="C60" s="110"/>
      <c r="D60" s="111">
        <v>0</v>
      </c>
      <c r="E60" s="111">
        <v>0</v>
      </c>
      <c r="F60" s="111">
        <v>0</v>
      </c>
      <c r="G60" s="111">
        <v>0</v>
      </c>
      <c r="H60" s="115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6">SUM(N57:N59)</f>
        <v>0</v>
      </c>
      <c r="O60" s="28">
        <f t="shared" si="26"/>
        <v>0</v>
      </c>
      <c r="P60" s="28">
        <f t="shared" si="26"/>
        <v>0</v>
      </c>
      <c r="IA60" s="12"/>
      <c r="IB60" s="6">
        <f>[1]основа!AM56</f>
        <v>42551</v>
      </c>
    </row>
    <row r="61" spans="1:236" ht="15" hidden="1" customHeight="1" x14ac:dyDescent="0.2">
      <c r="A61" s="108"/>
      <c r="B61" s="109"/>
      <c r="C61" s="110"/>
      <c r="D61" s="116"/>
      <c r="E61" s="116"/>
      <c r="F61" s="116"/>
      <c r="G61" s="116"/>
      <c r="H61" s="117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08" t="s">
        <v>22</v>
      </c>
      <c r="B62" s="109"/>
      <c r="C62" s="110"/>
      <c r="D62" s="111">
        <f>D19+D36</f>
        <v>43.45</v>
      </c>
      <c r="E62" s="111">
        <f t="shared" ref="E62:G62" si="27">E19+E36</f>
        <v>44.1</v>
      </c>
      <c r="F62" s="111">
        <f t="shared" si="27"/>
        <v>205.76999999999998</v>
      </c>
      <c r="G62" s="111">
        <f t="shared" si="27"/>
        <v>1412.75</v>
      </c>
      <c r="H62" s="115">
        <v>46.297924113475176</v>
      </c>
      <c r="I62" s="121">
        <f>I54+I44+I36+I25+I19+I60</f>
        <v>81.5</v>
      </c>
      <c r="J62" s="11"/>
      <c r="K62" s="38">
        <f>х!E55</f>
        <v>1</v>
      </c>
      <c r="M62" s="28">
        <f>M60+M54+M44+M36+M25+M19</f>
        <v>44.75</v>
      </c>
      <c r="N62" s="28">
        <f t="shared" ref="N62:P62" si="28">N60+N54+N44+N36+N25+N19</f>
        <v>47.21</v>
      </c>
      <c r="O62" s="28">
        <f t="shared" si="28"/>
        <v>216.845</v>
      </c>
      <c r="P62" s="28">
        <f t="shared" si="28"/>
        <v>1490.2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hidden="1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hidden="1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hidden="1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hidden="1" x14ac:dyDescent="0.2">
      <c r="K68" s="38">
        <f>х!E61</f>
        <v>0</v>
      </c>
      <c r="IA68" s="12"/>
      <c r="IB68" s="6">
        <f>[1]основа!AM73</f>
        <v>42551</v>
      </c>
    </row>
    <row r="69" spans="1:236" hidden="1" x14ac:dyDescent="0.2">
      <c r="K69" s="38">
        <f>х!E62</f>
        <v>0</v>
      </c>
      <c r="IA69" s="12"/>
      <c r="IB69" s="6">
        <f>[1]основа!AM74</f>
        <v>42551</v>
      </c>
    </row>
    <row r="70" spans="1:236" ht="18.75" hidden="1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Горячий бутерброд с колбасой и сыром"/>
        <filter val="Какао с молоком"/>
        <filter val="Плов из филе грудки"/>
        <filter val="Салат Витаминный с кукурузой"/>
        <filter val="Хлеб пшеничный"/>
        <filter val="Чай с сахаром"/>
      </filters>
    </filterColumn>
  </autoFilter>
  <mergeCells count="5">
    <mergeCell ref="A6:B6"/>
    <mergeCell ref="A7:G7"/>
    <mergeCell ref="A2:G2"/>
    <mergeCell ref="A3:G3"/>
    <mergeCell ref="A4:G4"/>
  </mergeCells>
  <conditionalFormatting sqref="B2:B5 B7:B70 A2:A70 C2:P70">
    <cfRule type="cellIs" dxfId="17493" priority="729" operator="equal">
      <formula>0</formula>
    </cfRule>
  </conditionalFormatting>
  <conditionalFormatting sqref="D6">
    <cfRule type="cellIs" dxfId="17492" priority="728" operator="equal">
      <formula>0</formula>
    </cfRule>
  </conditionalFormatting>
  <conditionalFormatting sqref="D6">
    <cfRule type="cellIs" dxfId="17491" priority="727" operator="equal">
      <formula>0</formula>
    </cfRule>
  </conditionalFormatting>
  <conditionalFormatting sqref="A2:A4">
    <cfRule type="cellIs" dxfId="17490" priority="726" operator="equal">
      <formula>0</formula>
    </cfRule>
  </conditionalFormatting>
  <conditionalFormatting sqref="A65:A67">
    <cfRule type="cellIs" dxfId="17489" priority="725" operator="equal">
      <formula>0</formula>
    </cfRule>
  </conditionalFormatting>
  <conditionalFormatting sqref="A2:G4">
    <cfRule type="cellIs" dxfId="17488" priority="724" operator="equal">
      <formula>0</formula>
    </cfRule>
  </conditionalFormatting>
  <conditionalFormatting sqref="A2:A4">
    <cfRule type="cellIs" dxfId="17487" priority="723" operator="equal">
      <formula>0</formula>
    </cfRule>
  </conditionalFormatting>
  <conditionalFormatting sqref="A2:G4">
    <cfRule type="cellIs" dxfId="17486" priority="722" operator="equal">
      <formula>0</formula>
    </cfRule>
  </conditionalFormatting>
  <conditionalFormatting sqref="A2:A4">
    <cfRule type="cellIs" dxfId="17485" priority="721" operator="equal">
      <formula>0</formula>
    </cfRule>
  </conditionalFormatting>
  <conditionalFormatting sqref="A3:A4">
    <cfRule type="expression" dxfId="17484" priority="720" stopIfTrue="1">
      <formula>$IT4&lt;$IS$4</formula>
    </cfRule>
  </conditionalFormatting>
  <conditionalFormatting sqref="A3:A4">
    <cfRule type="expression" dxfId="17483" priority="719" stopIfTrue="1">
      <formula>$IT4&lt;$IS$4</formula>
    </cfRule>
  </conditionalFormatting>
  <conditionalFormatting sqref="A3:G3">
    <cfRule type="expression" dxfId="17482" priority="718" stopIfTrue="1">
      <formula>$IT6&lt;$IS$4</formula>
    </cfRule>
  </conditionalFormatting>
  <conditionalFormatting sqref="A12:H70">
    <cfRule type="cellIs" dxfId="17481" priority="717" operator="equal">
      <formula>0</formula>
    </cfRule>
  </conditionalFormatting>
  <conditionalFormatting sqref="A65:A67">
    <cfRule type="cellIs" dxfId="17480" priority="716" operator="equal">
      <formula>0</formula>
    </cfRule>
  </conditionalFormatting>
  <conditionalFormatting sqref="A12:H59">
    <cfRule type="cellIs" dxfId="17479" priority="715" stopIfTrue="1" operator="equal">
      <formula>0</formula>
    </cfRule>
  </conditionalFormatting>
  <conditionalFormatting sqref="A19:C21">
    <cfRule type="cellIs" dxfId="17478" priority="714" stopIfTrue="1" operator="equal">
      <formula>0</formula>
    </cfRule>
  </conditionalFormatting>
  <conditionalFormatting sqref="A19:H21">
    <cfRule type="cellIs" dxfId="17477" priority="713" stopIfTrue="1" operator="equal">
      <formula>0</formula>
    </cfRule>
  </conditionalFormatting>
  <conditionalFormatting sqref="A25:H27">
    <cfRule type="cellIs" dxfId="17476" priority="712" stopIfTrue="1" operator="equal">
      <formula>0</formula>
    </cfRule>
  </conditionalFormatting>
  <conditionalFormatting sqref="A36:H38">
    <cfRule type="cellIs" dxfId="17475" priority="711" stopIfTrue="1" operator="equal">
      <formula>0</formula>
    </cfRule>
  </conditionalFormatting>
  <conditionalFormatting sqref="A44:H46">
    <cfRule type="cellIs" dxfId="17474" priority="710" stopIfTrue="1" operator="equal">
      <formula>0</formula>
    </cfRule>
  </conditionalFormatting>
  <conditionalFormatting sqref="A54:H56">
    <cfRule type="cellIs" dxfId="17473" priority="709" stopIfTrue="1" operator="equal">
      <formula>0</formula>
    </cfRule>
  </conditionalFormatting>
  <conditionalFormatting sqref="A12:H62">
    <cfRule type="expression" dxfId="17472" priority="708" stopIfTrue="1">
      <formula>$IT13&lt;$IS$2</formula>
    </cfRule>
  </conditionalFormatting>
  <conditionalFormatting sqref="A12:H59">
    <cfRule type="cellIs" dxfId="17471" priority="707" stopIfTrue="1" operator="equal">
      <formula>0</formula>
    </cfRule>
  </conditionalFormatting>
  <conditionalFormatting sqref="A19:C21">
    <cfRule type="cellIs" dxfId="17470" priority="706" stopIfTrue="1" operator="equal">
      <formula>0</formula>
    </cfRule>
  </conditionalFormatting>
  <conditionalFormatting sqref="A19:H21">
    <cfRule type="cellIs" dxfId="17469" priority="705" stopIfTrue="1" operator="equal">
      <formula>0</formula>
    </cfRule>
  </conditionalFormatting>
  <conditionalFormatting sqref="A25:H27">
    <cfRule type="cellIs" dxfId="17468" priority="704" stopIfTrue="1" operator="equal">
      <formula>0</formula>
    </cfRule>
  </conditionalFormatting>
  <conditionalFormatting sqref="A36:H38">
    <cfRule type="cellIs" dxfId="17467" priority="703" stopIfTrue="1" operator="equal">
      <formula>0</formula>
    </cfRule>
  </conditionalFormatting>
  <conditionalFormatting sqref="A44:H46">
    <cfRule type="cellIs" dxfId="17466" priority="702" stopIfTrue="1" operator="equal">
      <formula>0</formula>
    </cfRule>
  </conditionalFormatting>
  <conditionalFormatting sqref="A54:H56">
    <cfRule type="cellIs" dxfId="17465" priority="701" stopIfTrue="1" operator="equal">
      <formula>0</formula>
    </cfRule>
  </conditionalFormatting>
  <conditionalFormatting sqref="A12:H62">
    <cfRule type="expression" dxfId="17464" priority="700" stopIfTrue="1">
      <formula>$IT13&lt;$IS$2</formula>
    </cfRule>
  </conditionalFormatting>
  <conditionalFormatting sqref="A12:G29">
    <cfRule type="cellIs" dxfId="17463" priority="699" stopIfTrue="1" operator="equal">
      <formula>0</formula>
    </cfRule>
  </conditionalFormatting>
  <conditionalFormatting sqref="A12:G31">
    <cfRule type="expression" dxfId="17462" priority="698" stopIfTrue="1">
      <formula>$IT13&lt;$IS$2</formula>
    </cfRule>
  </conditionalFormatting>
  <conditionalFormatting sqref="A17:G18">
    <cfRule type="cellIs" dxfId="17461" priority="697" stopIfTrue="1" operator="equal">
      <formula>0</formula>
    </cfRule>
  </conditionalFormatting>
  <conditionalFormatting sqref="A17:G18">
    <cfRule type="cellIs" dxfId="17460" priority="696" stopIfTrue="1" operator="equal">
      <formula>0</formula>
    </cfRule>
  </conditionalFormatting>
  <conditionalFormatting sqref="A19:G19">
    <cfRule type="cellIs" dxfId="17459" priority="695" stopIfTrue="1" operator="equal">
      <formula>0</formula>
    </cfRule>
  </conditionalFormatting>
  <conditionalFormatting sqref="A19:G19">
    <cfRule type="cellIs" dxfId="17458" priority="694" stopIfTrue="1" operator="equal">
      <formula>0</formula>
    </cfRule>
  </conditionalFormatting>
  <conditionalFormatting sqref="A27:G29">
    <cfRule type="cellIs" dxfId="17457" priority="693" stopIfTrue="1" operator="equal">
      <formula>0</formula>
    </cfRule>
  </conditionalFormatting>
  <conditionalFormatting sqref="A12:G59">
    <cfRule type="cellIs" dxfId="17456" priority="692" stopIfTrue="1" operator="equal">
      <formula>0</formula>
    </cfRule>
  </conditionalFormatting>
  <conditionalFormatting sqref="A19:G21">
    <cfRule type="cellIs" dxfId="17455" priority="691" stopIfTrue="1" operator="equal">
      <formula>0</formula>
    </cfRule>
  </conditionalFormatting>
  <conditionalFormatting sqref="A19:G21">
    <cfRule type="cellIs" dxfId="17454" priority="690" stopIfTrue="1" operator="equal">
      <formula>0</formula>
    </cfRule>
  </conditionalFormatting>
  <conditionalFormatting sqref="A25:G27">
    <cfRule type="cellIs" dxfId="17453" priority="689" stopIfTrue="1" operator="equal">
      <formula>0</formula>
    </cfRule>
  </conditionalFormatting>
  <conditionalFormatting sqref="A25:G27">
    <cfRule type="cellIs" dxfId="17452" priority="688" stopIfTrue="1" operator="equal">
      <formula>0</formula>
    </cfRule>
  </conditionalFormatting>
  <conditionalFormatting sqref="A36:G38">
    <cfRule type="cellIs" dxfId="17451" priority="687" stopIfTrue="1" operator="equal">
      <formula>0</formula>
    </cfRule>
  </conditionalFormatting>
  <conditionalFormatting sqref="A44:G46">
    <cfRule type="cellIs" dxfId="17450" priority="686" stopIfTrue="1" operator="equal">
      <formula>0</formula>
    </cfRule>
  </conditionalFormatting>
  <conditionalFormatting sqref="A44:G46">
    <cfRule type="cellIs" dxfId="17449" priority="685" stopIfTrue="1" operator="equal">
      <formula>0</formula>
    </cfRule>
  </conditionalFormatting>
  <conditionalFormatting sqref="A54:G56">
    <cfRule type="cellIs" dxfId="17448" priority="684" stopIfTrue="1" operator="equal">
      <formula>0</formula>
    </cfRule>
  </conditionalFormatting>
  <conditionalFormatting sqref="A12:G62">
    <cfRule type="expression" dxfId="17447" priority="683" stopIfTrue="1">
      <formula>$IT13&lt;$IS$2</formula>
    </cfRule>
  </conditionalFormatting>
  <conditionalFormatting sqref="A28:G28">
    <cfRule type="cellIs" dxfId="17446" priority="682" stopIfTrue="1" operator="equal">
      <formula>0</formula>
    </cfRule>
  </conditionalFormatting>
  <conditionalFormatting sqref="A28:G28">
    <cfRule type="expression" dxfId="17445" priority="681" stopIfTrue="1">
      <formula>$IT29&lt;$IS$2</formula>
    </cfRule>
  </conditionalFormatting>
  <conditionalFormatting sqref="A36:G36">
    <cfRule type="cellIs" dxfId="17444" priority="680" stopIfTrue="1" operator="equal">
      <formula>0</formula>
    </cfRule>
  </conditionalFormatting>
  <conditionalFormatting sqref="A36:G36">
    <cfRule type="cellIs" dxfId="17443" priority="679" stopIfTrue="1" operator="equal">
      <formula>0</formula>
    </cfRule>
  </conditionalFormatting>
  <conditionalFormatting sqref="A36:G36">
    <cfRule type="expression" dxfId="17442" priority="678" stopIfTrue="1">
      <formula>$IT37&lt;$IS$2</formula>
    </cfRule>
  </conditionalFormatting>
  <conditionalFormatting sqref="A62:G62">
    <cfRule type="expression" dxfId="17441" priority="677" stopIfTrue="1">
      <formula>$IT63&lt;$IS$2</formula>
    </cfRule>
  </conditionalFormatting>
  <conditionalFormatting sqref="H12:H36">
    <cfRule type="cellIs" dxfId="17440" priority="676" stopIfTrue="1" operator="equal">
      <formula>0</formula>
    </cfRule>
  </conditionalFormatting>
  <conditionalFormatting sqref="H19:H21">
    <cfRule type="cellIs" dxfId="17439" priority="675" stopIfTrue="1" operator="equal">
      <formula>0</formula>
    </cfRule>
  </conditionalFormatting>
  <conditionalFormatting sqref="H19:H21">
    <cfRule type="cellIs" dxfId="17438" priority="674" stopIfTrue="1" operator="equal">
      <formula>0</formula>
    </cfRule>
  </conditionalFormatting>
  <conditionalFormatting sqref="H25:H27">
    <cfRule type="cellIs" dxfId="17437" priority="673" stopIfTrue="1" operator="equal">
      <formula>0</formula>
    </cfRule>
  </conditionalFormatting>
  <conditionalFormatting sqref="H25:H27">
    <cfRule type="cellIs" dxfId="17436" priority="672" stopIfTrue="1" operator="equal">
      <formula>0</formula>
    </cfRule>
  </conditionalFormatting>
  <conditionalFormatting sqref="H36">
    <cfRule type="cellIs" dxfId="17435" priority="671" stopIfTrue="1" operator="equal">
      <formula>0</formula>
    </cfRule>
  </conditionalFormatting>
  <conditionalFormatting sqref="H12:H36">
    <cfRule type="expression" dxfId="17434" priority="670" stopIfTrue="1">
      <formula>$IT13&lt;$IS$2</formula>
    </cfRule>
  </conditionalFormatting>
  <conditionalFormatting sqref="A39:H40">
    <cfRule type="cellIs" dxfId="17433" priority="669" stopIfTrue="1" operator="equal">
      <formula>0</formula>
    </cfRule>
  </conditionalFormatting>
  <conditionalFormatting sqref="A39:H40">
    <cfRule type="expression" dxfId="17432" priority="668" stopIfTrue="1">
      <formula>$IT40&lt;$IS$2</formula>
    </cfRule>
  </conditionalFormatting>
  <conditionalFormatting sqref="H12:H59">
    <cfRule type="cellIs" dxfId="17431" priority="667" stopIfTrue="1" operator="equal">
      <formula>0</formula>
    </cfRule>
  </conditionalFormatting>
  <conditionalFormatting sqref="H19:H21">
    <cfRule type="cellIs" dxfId="17430" priority="666" stopIfTrue="1" operator="equal">
      <formula>0</formula>
    </cfRule>
  </conditionalFormatting>
  <conditionalFormatting sqref="H19:H21">
    <cfRule type="cellIs" dxfId="17429" priority="665" stopIfTrue="1" operator="equal">
      <formula>0</formula>
    </cfRule>
  </conditionalFormatting>
  <conditionalFormatting sqref="H25:H27">
    <cfRule type="cellIs" dxfId="17428" priority="664" stopIfTrue="1" operator="equal">
      <formula>0</formula>
    </cfRule>
  </conditionalFormatting>
  <conditionalFormatting sqref="H25:H27">
    <cfRule type="cellIs" dxfId="17427" priority="663" stopIfTrue="1" operator="equal">
      <formula>0</formula>
    </cfRule>
  </conditionalFormatting>
  <conditionalFormatting sqref="H36:H38">
    <cfRule type="cellIs" dxfId="17426" priority="662" stopIfTrue="1" operator="equal">
      <formula>0</formula>
    </cfRule>
  </conditionalFormatting>
  <conditionalFormatting sqref="H44:H46">
    <cfRule type="cellIs" dxfId="17425" priority="661" stopIfTrue="1" operator="equal">
      <formula>0</formula>
    </cfRule>
  </conditionalFormatting>
  <conditionalFormatting sqref="H44:H46">
    <cfRule type="cellIs" dxfId="17424" priority="660" stopIfTrue="1" operator="equal">
      <formula>0</formula>
    </cfRule>
  </conditionalFormatting>
  <conditionalFormatting sqref="H54:H56">
    <cfRule type="cellIs" dxfId="17423" priority="659" stopIfTrue="1" operator="equal">
      <formula>0</formula>
    </cfRule>
  </conditionalFormatting>
  <conditionalFormatting sqref="H12:H62">
    <cfRule type="expression" dxfId="17422" priority="658" stopIfTrue="1">
      <formula>$IT13&lt;$IS$2</formula>
    </cfRule>
  </conditionalFormatting>
  <conditionalFormatting sqref="A44:G44">
    <cfRule type="cellIs" dxfId="17421" priority="657" stopIfTrue="1" operator="equal">
      <formula>0</formula>
    </cfRule>
  </conditionalFormatting>
  <conditionalFormatting sqref="A44:G44">
    <cfRule type="cellIs" dxfId="17420" priority="656" stopIfTrue="1" operator="equal">
      <formula>0</formula>
    </cfRule>
  </conditionalFormatting>
  <conditionalFormatting sqref="A44:G44">
    <cfRule type="cellIs" dxfId="17419" priority="655" stopIfTrue="1" operator="equal">
      <formula>0</formula>
    </cfRule>
  </conditionalFormatting>
  <conditionalFormatting sqref="A44:G44">
    <cfRule type="expression" dxfId="17418" priority="654" stopIfTrue="1">
      <formula>$IT45&lt;$IS$2</formula>
    </cfRule>
  </conditionalFormatting>
  <conditionalFormatting sqref="A62:G62">
    <cfRule type="expression" dxfId="17417" priority="653" stopIfTrue="1">
      <formula>$IT63&lt;$IS$2</formula>
    </cfRule>
  </conditionalFormatting>
  <conditionalFormatting sqref="A12:G40">
    <cfRule type="cellIs" dxfId="17416" priority="652" stopIfTrue="1" operator="equal">
      <formula>0</formula>
    </cfRule>
  </conditionalFormatting>
  <conditionalFormatting sqref="A19:G21">
    <cfRule type="cellIs" dxfId="17415" priority="651" stopIfTrue="1" operator="equal">
      <formula>0</formula>
    </cfRule>
  </conditionalFormatting>
  <conditionalFormatting sqref="A19:G21">
    <cfRule type="cellIs" dxfId="17414" priority="650" stopIfTrue="1" operator="equal">
      <formula>0</formula>
    </cfRule>
  </conditionalFormatting>
  <conditionalFormatting sqref="A25:G27">
    <cfRule type="cellIs" dxfId="17413" priority="649" stopIfTrue="1" operator="equal">
      <formula>0</formula>
    </cfRule>
  </conditionalFormatting>
  <conditionalFormatting sqref="A25:G27">
    <cfRule type="cellIs" dxfId="17412" priority="648" stopIfTrue="1" operator="equal">
      <formula>0</formula>
    </cfRule>
  </conditionalFormatting>
  <conditionalFormatting sqref="A36:G38">
    <cfRule type="cellIs" dxfId="17411" priority="647" stopIfTrue="1" operator="equal">
      <formula>0</formula>
    </cfRule>
  </conditionalFormatting>
  <conditionalFormatting sqref="A12:G40">
    <cfRule type="expression" dxfId="17410" priority="646" stopIfTrue="1">
      <formula>$IT13&lt;$IS$2</formula>
    </cfRule>
  </conditionalFormatting>
  <conditionalFormatting sqref="A62:G62">
    <cfRule type="expression" dxfId="17409" priority="645" stopIfTrue="1">
      <formula>$IT63&lt;$IS$2</formula>
    </cfRule>
  </conditionalFormatting>
  <conditionalFormatting sqref="A12:H62">
    <cfRule type="cellIs" dxfId="17408" priority="644" operator="equal">
      <formula>0</formula>
    </cfRule>
  </conditionalFormatting>
  <conditionalFormatting sqref="A3:G3">
    <cfRule type="cellIs" dxfId="17407" priority="643" operator="equal">
      <formula>0</formula>
    </cfRule>
  </conditionalFormatting>
  <conditionalFormatting sqref="A3">
    <cfRule type="cellIs" dxfId="17406" priority="642" operator="equal">
      <formula>0</formula>
    </cfRule>
  </conditionalFormatting>
  <conditionalFormatting sqref="A3:G3">
    <cfRule type="cellIs" dxfId="17405" priority="641" operator="equal">
      <formula>0</formula>
    </cfRule>
  </conditionalFormatting>
  <conditionalFormatting sqref="A3">
    <cfRule type="cellIs" dxfId="17404" priority="640" operator="equal">
      <formula>0</formula>
    </cfRule>
  </conditionalFormatting>
  <conditionalFormatting sqref="A3:G3">
    <cfRule type="cellIs" dxfId="17403" priority="639" operator="equal">
      <formula>0</formula>
    </cfRule>
  </conditionalFormatting>
  <conditionalFormatting sqref="A3">
    <cfRule type="cellIs" dxfId="17402" priority="638" operator="equal">
      <formula>0</formula>
    </cfRule>
  </conditionalFormatting>
  <conditionalFormatting sqref="A3">
    <cfRule type="expression" dxfId="17401" priority="637" stopIfTrue="1">
      <formula>$IT4&lt;$IS$4</formula>
    </cfRule>
  </conditionalFormatting>
  <conditionalFormatting sqref="A3">
    <cfRule type="expression" dxfId="17400" priority="636" stopIfTrue="1">
      <formula>$IT4&lt;$IS$4</formula>
    </cfRule>
  </conditionalFormatting>
  <conditionalFormatting sqref="A3:G3">
    <cfRule type="expression" dxfId="17399" priority="635" stopIfTrue="1">
      <formula>$IT6&lt;$IS$4</formula>
    </cfRule>
  </conditionalFormatting>
  <conditionalFormatting sqref="A4:G4">
    <cfRule type="cellIs" dxfId="17398" priority="634" operator="equal">
      <formula>0</formula>
    </cfRule>
  </conditionalFormatting>
  <conditionalFormatting sqref="A4">
    <cfRule type="cellIs" dxfId="17397" priority="633" operator="equal">
      <formula>0</formula>
    </cfRule>
  </conditionalFormatting>
  <conditionalFormatting sqref="A4:G4">
    <cfRule type="cellIs" dxfId="17396" priority="632" operator="equal">
      <formula>0</formula>
    </cfRule>
  </conditionalFormatting>
  <conditionalFormatting sqref="A4">
    <cfRule type="cellIs" dxfId="17395" priority="631" operator="equal">
      <formula>0</formula>
    </cfRule>
  </conditionalFormatting>
  <conditionalFormatting sqref="A4">
    <cfRule type="expression" dxfId="17394" priority="630" stopIfTrue="1">
      <formula>$IT5&lt;$IS$4</formula>
    </cfRule>
  </conditionalFormatting>
  <conditionalFormatting sqref="A4">
    <cfRule type="expression" dxfId="17393" priority="629" stopIfTrue="1">
      <formula>$IT5&lt;$IS$4</formula>
    </cfRule>
  </conditionalFormatting>
  <conditionalFormatting sqref="K8:K70">
    <cfRule type="cellIs" dxfId="17392" priority="628" operator="equal">
      <formula>0</formula>
    </cfRule>
  </conditionalFormatting>
  <conditionalFormatting sqref="A12:G59">
    <cfRule type="cellIs" dxfId="17391" priority="627" stopIfTrue="1" operator="equal">
      <formula>0</formula>
    </cfRule>
  </conditionalFormatting>
  <conditionalFormatting sqref="A19:G21">
    <cfRule type="cellIs" dxfId="17390" priority="626" stopIfTrue="1" operator="equal">
      <formula>0</formula>
    </cfRule>
  </conditionalFormatting>
  <conditionalFormatting sqref="A19:G21">
    <cfRule type="cellIs" dxfId="17389" priority="625" stopIfTrue="1" operator="equal">
      <formula>0</formula>
    </cfRule>
  </conditionalFormatting>
  <conditionalFormatting sqref="A19:G21">
    <cfRule type="cellIs" dxfId="17388" priority="624" stopIfTrue="1" operator="equal">
      <formula>0</formula>
    </cfRule>
  </conditionalFormatting>
  <conditionalFormatting sqref="A25:G27">
    <cfRule type="cellIs" dxfId="17387" priority="623" stopIfTrue="1" operator="equal">
      <formula>0</formula>
    </cfRule>
  </conditionalFormatting>
  <conditionalFormatting sqref="A25:G27">
    <cfRule type="cellIs" dxfId="17386" priority="622" stopIfTrue="1" operator="equal">
      <formula>0</formula>
    </cfRule>
  </conditionalFormatting>
  <conditionalFormatting sqref="A36:G38">
    <cfRule type="cellIs" dxfId="17385" priority="621" stopIfTrue="1" operator="equal">
      <formula>0</formula>
    </cfRule>
  </conditionalFormatting>
  <conditionalFormatting sqref="A44:G46">
    <cfRule type="cellIs" dxfId="17384" priority="620" stopIfTrue="1" operator="equal">
      <formula>0</formula>
    </cfRule>
  </conditionalFormatting>
  <conditionalFormatting sqref="A44:G46">
    <cfRule type="cellIs" dxfId="17383" priority="619" stopIfTrue="1" operator="equal">
      <formula>0</formula>
    </cfRule>
  </conditionalFormatting>
  <conditionalFormatting sqref="A54:G56">
    <cfRule type="cellIs" dxfId="17382" priority="618" stopIfTrue="1" operator="equal">
      <formula>0</formula>
    </cfRule>
  </conditionalFormatting>
  <conditionalFormatting sqref="A12:G62">
    <cfRule type="expression" dxfId="17381" priority="617" stopIfTrue="1">
      <formula>$IT13&lt;$IS$2</formula>
    </cfRule>
  </conditionalFormatting>
  <conditionalFormatting sqref="A12:G59">
    <cfRule type="cellIs" dxfId="17380" priority="616" stopIfTrue="1" operator="equal">
      <formula>0</formula>
    </cfRule>
  </conditionalFormatting>
  <conditionalFormatting sqref="A19:G21">
    <cfRule type="cellIs" dxfId="17379" priority="615" stopIfTrue="1" operator="equal">
      <formula>0</formula>
    </cfRule>
  </conditionalFormatting>
  <conditionalFormatting sqref="A19:G21">
    <cfRule type="cellIs" dxfId="17378" priority="614" stopIfTrue="1" operator="equal">
      <formula>0</formula>
    </cfRule>
  </conditionalFormatting>
  <conditionalFormatting sqref="A19:G21">
    <cfRule type="cellIs" dxfId="17377" priority="613" stopIfTrue="1" operator="equal">
      <formula>0</formula>
    </cfRule>
  </conditionalFormatting>
  <conditionalFormatting sqref="A25:G27">
    <cfRule type="cellIs" dxfId="17376" priority="612" stopIfTrue="1" operator="equal">
      <formula>0</formula>
    </cfRule>
  </conditionalFormatting>
  <conditionalFormatting sqref="A25:G27">
    <cfRule type="cellIs" dxfId="17375" priority="611" stopIfTrue="1" operator="equal">
      <formula>0</formula>
    </cfRule>
  </conditionalFormatting>
  <conditionalFormatting sqref="A36:G38">
    <cfRule type="cellIs" dxfId="17374" priority="610" stopIfTrue="1" operator="equal">
      <formula>0</formula>
    </cfRule>
  </conditionalFormatting>
  <conditionalFormatting sqref="A44:G46">
    <cfRule type="cellIs" dxfId="17373" priority="609" stopIfTrue="1" operator="equal">
      <formula>0</formula>
    </cfRule>
  </conditionalFormatting>
  <conditionalFormatting sqref="A44:G46">
    <cfRule type="cellIs" dxfId="17372" priority="608" stopIfTrue="1" operator="equal">
      <formula>0</formula>
    </cfRule>
  </conditionalFormatting>
  <conditionalFormatting sqref="A54:G56">
    <cfRule type="cellIs" dxfId="17371" priority="607" stopIfTrue="1" operator="equal">
      <formula>0</formula>
    </cfRule>
  </conditionalFormatting>
  <conditionalFormatting sqref="A12:G62">
    <cfRule type="expression" dxfId="17370" priority="606" stopIfTrue="1">
      <formula>$IT13&lt;$IS$2</formula>
    </cfRule>
  </conditionalFormatting>
  <conditionalFormatting sqref="A12:G59">
    <cfRule type="cellIs" dxfId="17369" priority="605" stopIfTrue="1" operator="equal">
      <formula>0</formula>
    </cfRule>
  </conditionalFormatting>
  <conditionalFormatting sqref="A19:G21">
    <cfRule type="cellIs" dxfId="17368" priority="604" stopIfTrue="1" operator="equal">
      <formula>0</formula>
    </cfRule>
  </conditionalFormatting>
  <conditionalFormatting sqref="A19:G21">
    <cfRule type="cellIs" dxfId="17367" priority="603" stopIfTrue="1" operator="equal">
      <formula>0</formula>
    </cfRule>
  </conditionalFormatting>
  <conditionalFormatting sqref="A19:G21">
    <cfRule type="cellIs" dxfId="17366" priority="602" stopIfTrue="1" operator="equal">
      <formula>0</formula>
    </cfRule>
  </conditionalFormatting>
  <conditionalFormatting sqref="A25:G27">
    <cfRule type="cellIs" dxfId="17365" priority="601" stopIfTrue="1" operator="equal">
      <formula>0</formula>
    </cfRule>
  </conditionalFormatting>
  <conditionalFormatting sqref="A25:G27">
    <cfRule type="cellIs" dxfId="17364" priority="600" stopIfTrue="1" operator="equal">
      <formula>0</formula>
    </cfRule>
  </conditionalFormatting>
  <conditionalFormatting sqref="A36:G38">
    <cfRule type="cellIs" dxfId="17363" priority="599" stopIfTrue="1" operator="equal">
      <formula>0</formula>
    </cfRule>
  </conditionalFormatting>
  <conditionalFormatting sqref="A44:G46">
    <cfRule type="cellIs" dxfId="17362" priority="598" stopIfTrue="1" operator="equal">
      <formula>0</formula>
    </cfRule>
  </conditionalFormatting>
  <conditionalFormatting sqref="A44:G46">
    <cfRule type="cellIs" dxfId="17361" priority="597" stopIfTrue="1" operator="equal">
      <formula>0</formula>
    </cfRule>
  </conditionalFormatting>
  <conditionalFormatting sqref="A54:G56">
    <cfRule type="cellIs" dxfId="17360" priority="596" stopIfTrue="1" operator="equal">
      <formula>0</formula>
    </cfRule>
  </conditionalFormatting>
  <conditionalFormatting sqref="A12:G62">
    <cfRule type="expression" dxfId="17359" priority="595" stopIfTrue="1">
      <formula>$IT13&lt;$IS$2</formula>
    </cfRule>
  </conditionalFormatting>
  <conditionalFormatting sqref="D16">
    <cfRule type="cellIs" dxfId="17358" priority="594" operator="equal">
      <formula>0</formula>
    </cfRule>
  </conditionalFormatting>
  <conditionalFormatting sqref="D16">
    <cfRule type="cellIs" dxfId="17357" priority="593" stopIfTrue="1" operator="equal">
      <formula>0</formula>
    </cfRule>
  </conditionalFormatting>
  <conditionalFormatting sqref="D16">
    <cfRule type="expression" dxfId="17356" priority="592" stopIfTrue="1">
      <formula>$IT17&lt;$IS$2</formula>
    </cfRule>
  </conditionalFormatting>
  <conditionalFormatting sqref="D16">
    <cfRule type="cellIs" dxfId="17355" priority="591" stopIfTrue="1" operator="equal">
      <formula>0</formula>
    </cfRule>
  </conditionalFormatting>
  <conditionalFormatting sqref="D16">
    <cfRule type="expression" dxfId="17354" priority="590" stopIfTrue="1">
      <formula>$IT17&lt;$IS$2</formula>
    </cfRule>
  </conditionalFormatting>
  <conditionalFormatting sqref="D16">
    <cfRule type="cellIs" dxfId="17353" priority="589" stopIfTrue="1" operator="equal">
      <formula>0</formula>
    </cfRule>
  </conditionalFormatting>
  <conditionalFormatting sqref="D16">
    <cfRule type="expression" dxfId="17352" priority="588" stopIfTrue="1">
      <formula>$IT17&lt;$IS$2</formula>
    </cfRule>
  </conditionalFormatting>
  <conditionalFormatting sqref="D16">
    <cfRule type="cellIs" dxfId="17351" priority="587" stopIfTrue="1" operator="equal">
      <formula>0</formula>
    </cfRule>
  </conditionalFormatting>
  <conditionalFormatting sqref="D16">
    <cfRule type="expression" dxfId="17350" priority="586" stopIfTrue="1">
      <formula>$IT17&lt;$IS$2</formula>
    </cfRule>
  </conditionalFormatting>
  <conditionalFormatting sqref="D16">
    <cfRule type="cellIs" dxfId="17349" priority="585" stopIfTrue="1" operator="equal">
      <formula>0</formula>
    </cfRule>
  </conditionalFormatting>
  <conditionalFormatting sqref="D16">
    <cfRule type="expression" dxfId="17348" priority="584" stopIfTrue="1">
      <formula>$IT17&lt;$IS$2</formula>
    </cfRule>
  </conditionalFormatting>
  <conditionalFormatting sqref="D16">
    <cfRule type="cellIs" dxfId="17347" priority="583" operator="equal">
      <formula>0</formula>
    </cfRule>
  </conditionalFormatting>
  <conditionalFormatting sqref="D16">
    <cfRule type="cellIs" dxfId="17346" priority="582" stopIfTrue="1" operator="equal">
      <formula>0</formula>
    </cfRule>
  </conditionalFormatting>
  <conditionalFormatting sqref="D16">
    <cfRule type="expression" dxfId="17345" priority="581" stopIfTrue="1">
      <formula>$IT17&lt;$IS$2</formula>
    </cfRule>
  </conditionalFormatting>
  <conditionalFormatting sqref="D16">
    <cfRule type="cellIs" dxfId="17344" priority="580" stopIfTrue="1" operator="equal">
      <formula>0</formula>
    </cfRule>
  </conditionalFormatting>
  <conditionalFormatting sqref="D16">
    <cfRule type="expression" dxfId="17343" priority="579" stopIfTrue="1">
      <formula>$IT17&lt;$IS$2</formula>
    </cfRule>
  </conditionalFormatting>
  <conditionalFormatting sqref="D16">
    <cfRule type="cellIs" dxfId="17342" priority="578" stopIfTrue="1" operator="equal">
      <formula>0</formula>
    </cfRule>
  </conditionalFormatting>
  <conditionalFormatting sqref="D16">
    <cfRule type="expression" dxfId="17341" priority="577" stopIfTrue="1">
      <formula>$IT17&lt;$IS$2</formula>
    </cfRule>
  </conditionalFormatting>
  <conditionalFormatting sqref="D16">
    <cfRule type="cellIs" dxfId="17340" priority="576" stopIfTrue="1" operator="equal">
      <formula>0</formula>
    </cfRule>
  </conditionalFormatting>
  <conditionalFormatting sqref="D16">
    <cfRule type="expression" dxfId="17339" priority="575" stopIfTrue="1">
      <formula>$IT17&lt;$IS$2</formula>
    </cfRule>
  </conditionalFormatting>
  <conditionalFormatting sqref="D16">
    <cfRule type="cellIs" dxfId="17338" priority="574" stopIfTrue="1" operator="equal">
      <formula>0</formula>
    </cfRule>
  </conditionalFormatting>
  <conditionalFormatting sqref="D16">
    <cfRule type="expression" dxfId="17337" priority="573" stopIfTrue="1">
      <formula>$IT17&lt;$IS$2</formula>
    </cfRule>
  </conditionalFormatting>
  <conditionalFormatting sqref="D16">
    <cfRule type="cellIs" dxfId="17336" priority="572" stopIfTrue="1" operator="equal">
      <formula>0</formula>
    </cfRule>
  </conditionalFormatting>
  <conditionalFormatting sqref="D16">
    <cfRule type="expression" dxfId="17335" priority="571" stopIfTrue="1">
      <formula>$IT17&lt;$IS$2</formula>
    </cfRule>
  </conditionalFormatting>
  <conditionalFormatting sqref="D16">
    <cfRule type="cellIs" dxfId="17334" priority="570" stopIfTrue="1" operator="equal">
      <formula>0</formula>
    </cfRule>
  </conditionalFormatting>
  <conditionalFormatting sqref="D16">
    <cfRule type="expression" dxfId="17333" priority="569" stopIfTrue="1">
      <formula>$IT17&lt;$IS$2</formula>
    </cfRule>
  </conditionalFormatting>
  <conditionalFormatting sqref="D33">
    <cfRule type="cellIs" dxfId="17332" priority="568" operator="equal">
      <formula>0</formula>
    </cfRule>
  </conditionalFormatting>
  <conditionalFormatting sqref="D33">
    <cfRule type="cellIs" dxfId="17331" priority="567" operator="equal">
      <formula>0</formula>
    </cfRule>
  </conditionalFormatting>
  <conditionalFormatting sqref="D33">
    <cfRule type="cellIs" dxfId="17330" priority="566" stopIfTrue="1" operator="equal">
      <formula>0</formula>
    </cfRule>
  </conditionalFormatting>
  <conditionalFormatting sqref="D33">
    <cfRule type="expression" dxfId="17329" priority="565" stopIfTrue="1">
      <formula>$IT34&lt;$IS$2</formula>
    </cfRule>
  </conditionalFormatting>
  <conditionalFormatting sqref="D33">
    <cfRule type="cellIs" dxfId="17328" priority="564" stopIfTrue="1" operator="equal">
      <formula>0</formula>
    </cfRule>
  </conditionalFormatting>
  <conditionalFormatting sqref="D33">
    <cfRule type="expression" dxfId="17327" priority="563" stopIfTrue="1">
      <formula>$IT34&lt;$IS$2</formula>
    </cfRule>
  </conditionalFormatting>
  <conditionalFormatting sqref="D33">
    <cfRule type="cellIs" dxfId="17326" priority="562" stopIfTrue="1" operator="equal">
      <formula>0</formula>
    </cfRule>
  </conditionalFormatting>
  <conditionalFormatting sqref="D33">
    <cfRule type="expression" dxfId="17325" priority="561" stopIfTrue="1">
      <formula>$IT34&lt;$IS$2</formula>
    </cfRule>
  </conditionalFormatting>
  <conditionalFormatting sqref="D33">
    <cfRule type="cellIs" dxfId="17324" priority="560" stopIfTrue="1" operator="equal">
      <formula>0</formula>
    </cfRule>
  </conditionalFormatting>
  <conditionalFormatting sqref="D33">
    <cfRule type="expression" dxfId="17323" priority="559" stopIfTrue="1">
      <formula>$IT34&lt;$IS$2</formula>
    </cfRule>
  </conditionalFormatting>
  <conditionalFormatting sqref="D33">
    <cfRule type="cellIs" dxfId="17322" priority="558" operator="equal">
      <formula>0</formula>
    </cfRule>
  </conditionalFormatting>
  <conditionalFormatting sqref="D33">
    <cfRule type="cellIs" dxfId="17321" priority="557" stopIfTrue="1" operator="equal">
      <formula>0</formula>
    </cfRule>
  </conditionalFormatting>
  <conditionalFormatting sqref="D33">
    <cfRule type="expression" dxfId="17320" priority="556" stopIfTrue="1">
      <formula>$IT34&lt;$IS$2</formula>
    </cfRule>
  </conditionalFormatting>
  <conditionalFormatting sqref="D33">
    <cfRule type="cellIs" dxfId="17319" priority="555" stopIfTrue="1" operator="equal">
      <formula>0</formula>
    </cfRule>
  </conditionalFormatting>
  <conditionalFormatting sqref="D33">
    <cfRule type="expression" dxfId="17318" priority="554" stopIfTrue="1">
      <formula>$IT34&lt;$IS$2</formula>
    </cfRule>
  </conditionalFormatting>
  <conditionalFormatting sqref="D33">
    <cfRule type="cellIs" dxfId="17317" priority="553" stopIfTrue="1" operator="equal">
      <formula>0</formula>
    </cfRule>
  </conditionalFormatting>
  <conditionalFormatting sqref="D33">
    <cfRule type="expression" dxfId="17316" priority="552" stopIfTrue="1">
      <formula>$IT34&lt;$IS$2</formula>
    </cfRule>
  </conditionalFormatting>
  <conditionalFormatting sqref="A34:G34">
    <cfRule type="cellIs" dxfId="17315" priority="551" operator="equal">
      <formula>0</formula>
    </cfRule>
  </conditionalFormatting>
  <conditionalFormatting sqref="A34:G34">
    <cfRule type="cellIs" dxfId="17314" priority="550" operator="equal">
      <formula>0</formula>
    </cfRule>
  </conditionalFormatting>
  <conditionalFormatting sqref="A34:G34">
    <cfRule type="cellIs" dxfId="17313" priority="549" stopIfTrue="1" operator="equal">
      <formula>0</formula>
    </cfRule>
  </conditionalFormatting>
  <conditionalFormatting sqref="A34:G34">
    <cfRule type="expression" dxfId="17312" priority="548" stopIfTrue="1">
      <formula>$IT35&lt;$IS$2</formula>
    </cfRule>
  </conditionalFormatting>
  <conditionalFormatting sqref="A34:G34">
    <cfRule type="cellIs" dxfId="17311" priority="547" stopIfTrue="1" operator="equal">
      <formula>0</formula>
    </cfRule>
  </conditionalFormatting>
  <conditionalFormatting sqref="A34:G34">
    <cfRule type="expression" dxfId="17310" priority="546" stopIfTrue="1">
      <formula>$IT35&lt;$IS$2</formula>
    </cfRule>
  </conditionalFormatting>
  <conditionalFormatting sqref="A34:G34">
    <cfRule type="cellIs" dxfId="17309" priority="545" stopIfTrue="1" operator="equal">
      <formula>0</formula>
    </cfRule>
  </conditionalFormatting>
  <conditionalFormatting sqref="A34:G34">
    <cfRule type="expression" dxfId="17308" priority="544" stopIfTrue="1">
      <formula>$IT35&lt;$IS$2</formula>
    </cfRule>
  </conditionalFormatting>
  <conditionalFormatting sqref="A34:G34">
    <cfRule type="cellIs" dxfId="17307" priority="543" stopIfTrue="1" operator="equal">
      <formula>0</formula>
    </cfRule>
  </conditionalFormatting>
  <conditionalFormatting sqref="A34:G34">
    <cfRule type="expression" dxfId="17306" priority="542" stopIfTrue="1">
      <formula>$IT35&lt;$IS$2</formula>
    </cfRule>
  </conditionalFormatting>
  <conditionalFormatting sqref="A34:G34">
    <cfRule type="cellIs" dxfId="17305" priority="541" operator="equal">
      <formula>0</formula>
    </cfRule>
  </conditionalFormatting>
  <conditionalFormatting sqref="A34:G34">
    <cfRule type="cellIs" dxfId="17304" priority="540" stopIfTrue="1" operator="equal">
      <formula>0</formula>
    </cfRule>
  </conditionalFormatting>
  <conditionalFormatting sqref="A34:G34">
    <cfRule type="expression" dxfId="17303" priority="539" stopIfTrue="1">
      <formula>$IT35&lt;$IS$2</formula>
    </cfRule>
  </conditionalFormatting>
  <conditionalFormatting sqref="A34:G34">
    <cfRule type="cellIs" dxfId="17302" priority="538" stopIfTrue="1" operator="equal">
      <formula>0</formula>
    </cfRule>
  </conditionalFormatting>
  <conditionalFormatting sqref="A34:G34">
    <cfRule type="expression" dxfId="17301" priority="537" stopIfTrue="1">
      <formula>$IT35&lt;$IS$2</formula>
    </cfRule>
  </conditionalFormatting>
  <conditionalFormatting sqref="A34:G34">
    <cfRule type="cellIs" dxfId="17300" priority="536" stopIfTrue="1" operator="equal">
      <formula>0</formula>
    </cfRule>
  </conditionalFormatting>
  <conditionalFormatting sqref="A34:G34">
    <cfRule type="expression" dxfId="17299" priority="535" stopIfTrue="1">
      <formula>$IT35&lt;$IS$2</formula>
    </cfRule>
  </conditionalFormatting>
  <conditionalFormatting sqref="A34">
    <cfRule type="cellIs" dxfId="17298" priority="534" operator="equal">
      <formula>0</formula>
    </cfRule>
  </conditionalFormatting>
  <conditionalFormatting sqref="A34">
    <cfRule type="cellIs" dxfId="17297" priority="533" stopIfTrue="1" operator="equal">
      <formula>0</formula>
    </cfRule>
  </conditionalFormatting>
  <conditionalFormatting sqref="A34">
    <cfRule type="expression" dxfId="17296" priority="532" stopIfTrue="1">
      <formula>$IT35&lt;$IS$2</formula>
    </cfRule>
  </conditionalFormatting>
  <conditionalFormatting sqref="A34">
    <cfRule type="cellIs" dxfId="17295" priority="531" stopIfTrue="1" operator="equal">
      <formula>0</formula>
    </cfRule>
  </conditionalFormatting>
  <conditionalFormatting sqref="A34">
    <cfRule type="expression" dxfId="17294" priority="530" stopIfTrue="1">
      <formula>$IT35&lt;$IS$2</formula>
    </cfRule>
  </conditionalFormatting>
  <conditionalFormatting sqref="A34">
    <cfRule type="cellIs" dxfId="17293" priority="529" stopIfTrue="1" operator="equal">
      <formula>0</formula>
    </cfRule>
  </conditionalFormatting>
  <conditionalFormatting sqref="A34">
    <cfRule type="expression" dxfId="17292" priority="528" stopIfTrue="1">
      <formula>$IT35&lt;$IS$2</formula>
    </cfRule>
  </conditionalFormatting>
  <conditionalFormatting sqref="A34">
    <cfRule type="cellIs" dxfId="17291" priority="527" stopIfTrue="1" operator="equal">
      <formula>0</formula>
    </cfRule>
  </conditionalFormatting>
  <conditionalFormatting sqref="A34">
    <cfRule type="expression" dxfId="17290" priority="526" stopIfTrue="1">
      <formula>$IT35&lt;$IS$2</formula>
    </cfRule>
  </conditionalFormatting>
  <conditionalFormatting sqref="A34">
    <cfRule type="cellIs" dxfId="17289" priority="525" operator="equal">
      <formula>0</formula>
    </cfRule>
  </conditionalFormatting>
  <conditionalFormatting sqref="A34">
    <cfRule type="cellIs" dxfId="17288" priority="524" stopIfTrue="1" operator="equal">
      <formula>0</formula>
    </cfRule>
  </conditionalFormatting>
  <conditionalFormatting sqref="A34">
    <cfRule type="expression" dxfId="17287" priority="523" stopIfTrue="1">
      <formula>$IT35&lt;$IS$2</formula>
    </cfRule>
  </conditionalFormatting>
  <conditionalFormatting sqref="A34">
    <cfRule type="cellIs" dxfId="17286" priority="522" stopIfTrue="1" operator="equal">
      <formula>0</formula>
    </cfRule>
  </conditionalFormatting>
  <conditionalFormatting sqref="A34">
    <cfRule type="expression" dxfId="17285" priority="521" stopIfTrue="1">
      <formula>$IT35&lt;$IS$2</formula>
    </cfRule>
  </conditionalFormatting>
  <conditionalFormatting sqref="A34">
    <cfRule type="cellIs" dxfId="17284" priority="520" stopIfTrue="1" operator="equal">
      <formula>0</formula>
    </cfRule>
  </conditionalFormatting>
  <conditionalFormatting sqref="A34">
    <cfRule type="expression" dxfId="17283" priority="519" stopIfTrue="1">
      <formula>$IT35&lt;$IS$2</formula>
    </cfRule>
  </conditionalFormatting>
  <conditionalFormatting sqref="A34">
    <cfRule type="cellIs" dxfId="17282" priority="518" stopIfTrue="1" operator="equal">
      <formula>0</formula>
    </cfRule>
  </conditionalFormatting>
  <conditionalFormatting sqref="A34">
    <cfRule type="expression" dxfId="17281" priority="517" stopIfTrue="1">
      <formula>$IT35&lt;$IS$2</formula>
    </cfRule>
  </conditionalFormatting>
  <conditionalFormatting sqref="A34">
    <cfRule type="cellIs" dxfId="17280" priority="516" stopIfTrue="1" operator="equal">
      <formula>0</formula>
    </cfRule>
  </conditionalFormatting>
  <conditionalFormatting sqref="A34">
    <cfRule type="expression" dxfId="17279" priority="515" stopIfTrue="1">
      <formula>$IT35&lt;$IS$2</formula>
    </cfRule>
  </conditionalFormatting>
  <conditionalFormatting sqref="A34">
    <cfRule type="cellIs" dxfId="17278" priority="514" stopIfTrue="1" operator="equal">
      <formula>0</formula>
    </cfRule>
  </conditionalFormatting>
  <conditionalFormatting sqref="A34">
    <cfRule type="expression" dxfId="17277" priority="513" stopIfTrue="1">
      <formula>$IT35&lt;$IS$2</formula>
    </cfRule>
  </conditionalFormatting>
  <conditionalFormatting sqref="A34">
    <cfRule type="cellIs" dxfId="17276" priority="512" stopIfTrue="1" operator="equal">
      <formula>0</formula>
    </cfRule>
  </conditionalFormatting>
  <conditionalFormatting sqref="A34">
    <cfRule type="expression" dxfId="17275" priority="511" stopIfTrue="1">
      <formula>$IT35&lt;$IS$2</formula>
    </cfRule>
  </conditionalFormatting>
  <conditionalFormatting sqref="A12:H59">
    <cfRule type="cellIs" dxfId="17274" priority="510" stopIfTrue="1" operator="equal">
      <formula>0</formula>
    </cfRule>
  </conditionalFormatting>
  <conditionalFormatting sqref="A19:H21">
    <cfRule type="cellIs" dxfId="17273" priority="509" stopIfTrue="1" operator="equal">
      <formula>0</formula>
    </cfRule>
  </conditionalFormatting>
  <conditionalFormatting sqref="A19:H21">
    <cfRule type="cellIs" dxfId="17272" priority="508" stopIfTrue="1" operator="equal">
      <formula>0</formula>
    </cfRule>
  </conditionalFormatting>
  <conditionalFormatting sqref="A25:H27">
    <cfRule type="cellIs" dxfId="17271" priority="507" stopIfTrue="1" operator="equal">
      <formula>0</formula>
    </cfRule>
  </conditionalFormatting>
  <conditionalFormatting sqref="A25:H27">
    <cfRule type="cellIs" dxfId="17270" priority="506" stopIfTrue="1" operator="equal">
      <formula>0</formula>
    </cfRule>
  </conditionalFormatting>
  <conditionalFormatting sqref="A36:H38">
    <cfRule type="cellIs" dxfId="17269" priority="505" stopIfTrue="1" operator="equal">
      <formula>0</formula>
    </cfRule>
  </conditionalFormatting>
  <conditionalFormatting sqref="A44:H46">
    <cfRule type="cellIs" dxfId="17268" priority="504" stopIfTrue="1" operator="equal">
      <formula>0</formula>
    </cfRule>
  </conditionalFormatting>
  <conditionalFormatting sqref="A44:H46">
    <cfRule type="cellIs" dxfId="17267" priority="503" stopIfTrue="1" operator="equal">
      <formula>0</formula>
    </cfRule>
  </conditionalFormatting>
  <conditionalFormatting sqref="A54:H56">
    <cfRule type="cellIs" dxfId="17266" priority="502" stopIfTrue="1" operator="equal">
      <formula>0</formula>
    </cfRule>
  </conditionalFormatting>
  <conditionalFormatting sqref="A12:H62">
    <cfRule type="expression" dxfId="17265" priority="501" stopIfTrue="1">
      <formula>$IT13&lt;$IS$2</formula>
    </cfRule>
  </conditionalFormatting>
  <conditionalFormatting sqref="A12:H59">
    <cfRule type="cellIs" dxfId="17264" priority="500" stopIfTrue="1" operator="equal">
      <formula>0</formula>
    </cfRule>
  </conditionalFormatting>
  <conditionalFormatting sqref="A19:H21">
    <cfRule type="cellIs" dxfId="17263" priority="499" stopIfTrue="1" operator="equal">
      <formula>0</formula>
    </cfRule>
  </conditionalFormatting>
  <conditionalFormatting sqref="A19:H21">
    <cfRule type="cellIs" dxfId="17262" priority="498" stopIfTrue="1" operator="equal">
      <formula>0</formula>
    </cfRule>
  </conditionalFormatting>
  <conditionalFormatting sqref="A25:H27">
    <cfRule type="cellIs" dxfId="17261" priority="497" stopIfTrue="1" operator="equal">
      <formula>0</formula>
    </cfRule>
  </conditionalFormatting>
  <conditionalFormatting sqref="A25:H27">
    <cfRule type="cellIs" dxfId="17260" priority="496" stopIfTrue="1" operator="equal">
      <formula>0</formula>
    </cfRule>
  </conditionalFormatting>
  <conditionalFormatting sqref="A36:H38">
    <cfRule type="cellIs" dxfId="17259" priority="495" stopIfTrue="1" operator="equal">
      <formula>0</formula>
    </cfRule>
  </conditionalFormatting>
  <conditionalFormatting sqref="A44:H46">
    <cfRule type="cellIs" dxfId="17258" priority="494" stopIfTrue="1" operator="equal">
      <formula>0</formula>
    </cfRule>
  </conditionalFormatting>
  <conditionalFormatting sqref="A44:H46">
    <cfRule type="cellIs" dxfId="17257" priority="493" stopIfTrue="1" operator="equal">
      <formula>0</formula>
    </cfRule>
  </conditionalFormatting>
  <conditionalFormatting sqref="A54:H56">
    <cfRule type="cellIs" dxfId="17256" priority="492" stopIfTrue="1" operator="equal">
      <formula>0</formula>
    </cfRule>
  </conditionalFormatting>
  <conditionalFormatting sqref="A12:H62">
    <cfRule type="expression" dxfId="17255" priority="491" stopIfTrue="1">
      <formula>$IT13&lt;$IS$2</formula>
    </cfRule>
  </conditionalFormatting>
  <conditionalFormatting sqref="A12:H59">
    <cfRule type="cellIs" dxfId="17254" priority="490" stopIfTrue="1" operator="equal">
      <formula>0</formula>
    </cfRule>
  </conditionalFormatting>
  <conditionalFormatting sqref="A19:H21">
    <cfRule type="cellIs" dxfId="17253" priority="489" stopIfTrue="1" operator="equal">
      <formula>0</formula>
    </cfRule>
  </conditionalFormatting>
  <conditionalFormatting sqref="A19:H21">
    <cfRule type="cellIs" dxfId="17252" priority="488" stopIfTrue="1" operator="equal">
      <formula>0</formula>
    </cfRule>
  </conditionalFormatting>
  <conditionalFormatting sqref="A25:H27">
    <cfRule type="cellIs" dxfId="17251" priority="487" stopIfTrue="1" operator="equal">
      <formula>0</formula>
    </cfRule>
  </conditionalFormatting>
  <conditionalFormatting sqref="A25:H27">
    <cfRule type="cellIs" dxfId="17250" priority="486" stopIfTrue="1" operator="equal">
      <formula>0</formula>
    </cfRule>
  </conditionalFormatting>
  <conditionalFormatting sqref="A36:H38">
    <cfRule type="cellIs" dxfId="17249" priority="485" stopIfTrue="1" operator="equal">
      <formula>0</formula>
    </cfRule>
  </conditionalFormatting>
  <conditionalFormatting sqref="A44:H46">
    <cfRule type="cellIs" dxfId="17248" priority="484" stopIfTrue="1" operator="equal">
      <formula>0</formula>
    </cfRule>
  </conditionalFormatting>
  <conditionalFormatting sqref="A44:H46">
    <cfRule type="cellIs" dxfId="17247" priority="483" stopIfTrue="1" operator="equal">
      <formula>0</formula>
    </cfRule>
  </conditionalFormatting>
  <conditionalFormatting sqref="A54:H56">
    <cfRule type="cellIs" dxfId="17246" priority="482" stopIfTrue="1" operator="equal">
      <formula>0</formula>
    </cfRule>
  </conditionalFormatting>
  <conditionalFormatting sqref="A12:H62">
    <cfRule type="expression" dxfId="17245" priority="481" stopIfTrue="1">
      <formula>$IT13&lt;$IS$2</formula>
    </cfRule>
  </conditionalFormatting>
  <conditionalFormatting sqref="A12:H12">
    <cfRule type="cellIs" dxfId="17244" priority="480" stopIfTrue="1" operator="equal">
      <formula>0</formula>
    </cfRule>
  </conditionalFormatting>
  <conditionalFormatting sqref="A12:H12">
    <cfRule type="expression" dxfId="17243" priority="479" stopIfTrue="1">
      <formula>$IW13&lt;$IV$2</formula>
    </cfRule>
  </conditionalFormatting>
  <conditionalFormatting sqref="A13:I13">
    <cfRule type="cellIs" dxfId="17242" priority="478" stopIfTrue="1" operator="equal">
      <formula>0</formula>
    </cfRule>
  </conditionalFormatting>
  <conditionalFormatting sqref="A13:I13">
    <cfRule type="expression" dxfId="17241" priority="477" stopIfTrue="1">
      <formula>$IW14&lt;$IV$2</formula>
    </cfRule>
  </conditionalFormatting>
  <conditionalFormatting sqref="I13">
    <cfRule type="cellIs" dxfId="17240" priority="476" stopIfTrue="1" operator="equal">
      <formula>0</formula>
    </cfRule>
  </conditionalFormatting>
  <conditionalFormatting sqref="I13">
    <cfRule type="expression" dxfId="17239" priority="475" stopIfTrue="1">
      <formula>$IW14&lt;$IV$2</formula>
    </cfRule>
  </conditionalFormatting>
  <conditionalFormatting sqref="A16:H16">
    <cfRule type="cellIs" dxfId="17238" priority="474" stopIfTrue="1" operator="equal">
      <formula>0</formula>
    </cfRule>
  </conditionalFormatting>
  <conditionalFormatting sqref="A16:H16">
    <cfRule type="expression" dxfId="17237" priority="473" stopIfTrue="1">
      <formula>$IW17&lt;$IV$2</formula>
    </cfRule>
  </conditionalFormatting>
  <conditionalFormatting sqref="A33:H33">
    <cfRule type="cellIs" dxfId="17236" priority="472" stopIfTrue="1" operator="equal">
      <formula>0</formula>
    </cfRule>
  </conditionalFormatting>
  <conditionalFormatting sqref="A33:H33">
    <cfRule type="expression" dxfId="17235" priority="471" stopIfTrue="1">
      <formula>$IW34&lt;$IV$2</formula>
    </cfRule>
  </conditionalFormatting>
  <conditionalFormatting sqref="H19">
    <cfRule type="cellIs" dxfId="17234" priority="470" operator="equal">
      <formula>0</formula>
    </cfRule>
  </conditionalFormatting>
  <conditionalFormatting sqref="H19">
    <cfRule type="cellIs" dxfId="17233" priority="469" operator="equal">
      <formula>0</formula>
    </cfRule>
  </conditionalFormatting>
  <conditionalFormatting sqref="H19">
    <cfRule type="cellIs" dxfId="17232" priority="468" operator="equal">
      <formula>0</formula>
    </cfRule>
  </conditionalFormatting>
  <conditionalFormatting sqref="H19">
    <cfRule type="cellIs" dxfId="17231" priority="467" stopIfTrue="1" operator="equal">
      <formula>0</formula>
    </cfRule>
  </conditionalFormatting>
  <conditionalFormatting sqref="H19">
    <cfRule type="cellIs" dxfId="17230" priority="466" stopIfTrue="1" operator="equal">
      <formula>0</formula>
    </cfRule>
  </conditionalFormatting>
  <conditionalFormatting sqref="H19">
    <cfRule type="expression" dxfId="17229" priority="465" stopIfTrue="1">
      <formula>$IT20&lt;$IS$2</formula>
    </cfRule>
  </conditionalFormatting>
  <conditionalFormatting sqref="H19">
    <cfRule type="cellIs" dxfId="17228" priority="464" stopIfTrue="1" operator="equal">
      <formula>0</formula>
    </cfRule>
  </conditionalFormatting>
  <conditionalFormatting sqref="H19">
    <cfRule type="cellIs" dxfId="17227" priority="463" stopIfTrue="1" operator="equal">
      <formula>0</formula>
    </cfRule>
  </conditionalFormatting>
  <conditionalFormatting sqref="H19">
    <cfRule type="expression" dxfId="17226" priority="462" stopIfTrue="1">
      <formula>$IT20&lt;$IS$2</formula>
    </cfRule>
  </conditionalFormatting>
  <conditionalFormatting sqref="H19">
    <cfRule type="cellIs" dxfId="17225" priority="461" stopIfTrue="1" operator="equal">
      <formula>0</formula>
    </cfRule>
  </conditionalFormatting>
  <conditionalFormatting sqref="H19">
    <cfRule type="cellIs" dxfId="17224" priority="460" stopIfTrue="1" operator="equal">
      <formula>0</formula>
    </cfRule>
  </conditionalFormatting>
  <conditionalFormatting sqref="H19">
    <cfRule type="cellIs" dxfId="17223" priority="459" stopIfTrue="1" operator="equal">
      <formula>0</formula>
    </cfRule>
  </conditionalFormatting>
  <conditionalFormatting sqref="H19">
    <cfRule type="expression" dxfId="17222" priority="458" stopIfTrue="1">
      <formula>$IT20&lt;$IS$2</formula>
    </cfRule>
  </conditionalFormatting>
  <conditionalFormatting sqref="H19">
    <cfRule type="cellIs" dxfId="17221" priority="457" stopIfTrue="1" operator="equal">
      <formula>0</formula>
    </cfRule>
  </conditionalFormatting>
  <conditionalFormatting sqref="H19">
    <cfRule type="cellIs" dxfId="17220" priority="456" stopIfTrue="1" operator="equal">
      <formula>0</formula>
    </cfRule>
  </conditionalFormatting>
  <conditionalFormatting sqref="H19">
    <cfRule type="cellIs" dxfId="17219" priority="455" stopIfTrue="1" operator="equal">
      <formula>0</formula>
    </cfRule>
  </conditionalFormatting>
  <conditionalFormatting sqref="H19">
    <cfRule type="expression" dxfId="17218" priority="454" stopIfTrue="1">
      <formula>$IT20&lt;$IS$2</formula>
    </cfRule>
  </conditionalFormatting>
  <conditionalFormatting sqref="H19">
    <cfRule type="cellIs" dxfId="17217" priority="453" operator="equal">
      <formula>0</formula>
    </cfRule>
  </conditionalFormatting>
  <conditionalFormatting sqref="H36">
    <cfRule type="cellIs" dxfId="17216" priority="452" operator="equal">
      <formula>0</formula>
    </cfRule>
  </conditionalFormatting>
  <conditionalFormatting sqref="H36">
    <cfRule type="cellIs" dxfId="17215" priority="451" operator="equal">
      <formula>0</formula>
    </cfRule>
  </conditionalFormatting>
  <conditionalFormatting sqref="H36">
    <cfRule type="cellIs" dxfId="17214" priority="450" operator="equal">
      <formula>0</formula>
    </cfRule>
  </conditionalFormatting>
  <conditionalFormatting sqref="H36">
    <cfRule type="cellIs" dxfId="17213" priority="449" stopIfTrue="1" operator="equal">
      <formula>0</formula>
    </cfRule>
  </conditionalFormatting>
  <conditionalFormatting sqref="H36">
    <cfRule type="cellIs" dxfId="17212" priority="448" stopIfTrue="1" operator="equal">
      <formula>0</formula>
    </cfRule>
  </conditionalFormatting>
  <conditionalFormatting sqref="H36">
    <cfRule type="expression" dxfId="17211" priority="447" stopIfTrue="1">
      <formula>$IT37&lt;$IS$2</formula>
    </cfRule>
  </conditionalFormatting>
  <conditionalFormatting sqref="H36">
    <cfRule type="cellIs" dxfId="17210" priority="446" stopIfTrue="1" operator="equal">
      <formula>0</formula>
    </cfRule>
  </conditionalFormatting>
  <conditionalFormatting sqref="H36">
    <cfRule type="cellIs" dxfId="17209" priority="445" stopIfTrue="1" operator="equal">
      <formula>0</formula>
    </cfRule>
  </conditionalFormatting>
  <conditionalFormatting sqref="H36">
    <cfRule type="expression" dxfId="17208" priority="444" stopIfTrue="1">
      <formula>$IT37&lt;$IS$2</formula>
    </cfRule>
  </conditionalFormatting>
  <conditionalFormatting sqref="H36">
    <cfRule type="cellIs" dxfId="17207" priority="443" stopIfTrue="1" operator="equal">
      <formula>0</formula>
    </cfRule>
  </conditionalFormatting>
  <conditionalFormatting sqref="H36">
    <cfRule type="cellIs" dxfId="17206" priority="442" stopIfTrue="1" operator="equal">
      <formula>0</formula>
    </cfRule>
  </conditionalFormatting>
  <conditionalFormatting sqref="H36">
    <cfRule type="expression" dxfId="17205" priority="441" stopIfTrue="1">
      <formula>$IT37&lt;$IS$2</formula>
    </cfRule>
  </conditionalFormatting>
  <conditionalFormatting sqref="H36">
    <cfRule type="cellIs" dxfId="17204" priority="440" stopIfTrue="1" operator="equal">
      <formula>0</formula>
    </cfRule>
  </conditionalFormatting>
  <conditionalFormatting sqref="H36">
    <cfRule type="cellIs" dxfId="17203" priority="439" stopIfTrue="1" operator="equal">
      <formula>0</formula>
    </cfRule>
  </conditionalFormatting>
  <conditionalFormatting sqref="H36">
    <cfRule type="expression" dxfId="17202" priority="438" stopIfTrue="1">
      <formula>$IT37&lt;$IS$2</formula>
    </cfRule>
  </conditionalFormatting>
  <conditionalFormatting sqref="H36">
    <cfRule type="cellIs" dxfId="17201" priority="437" operator="equal">
      <formula>0</formula>
    </cfRule>
  </conditionalFormatting>
  <conditionalFormatting sqref="H62">
    <cfRule type="cellIs" dxfId="17200" priority="436" operator="equal">
      <formula>0</formula>
    </cfRule>
  </conditionalFormatting>
  <conditionalFormatting sqref="H62">
    <cfRule type="cellIs" dxfId="17199" priority="435" operator="equal">
      <formula>0</formula>
    </cfRule>
  </conditionalFormatting>
  <conditionalFormatting sqref="H62">
    <cfRule type="cellIs" dxfId="17198" priority="434" operator="equal">
      <formula>0</formula>
    </cfRule>
  </conditionalFormatting>
  <conditionalFormatting sqref="H62">
    <cfRule type="expression" dxfId="17197" priority="433" stopIfTrue="1">
      <formula>$IT63&lt;$IS$2</formula>
    </cfRule>
  </conditionalFormatting>
  <conditionalFormatting sqref="H62">
    <cfRule type="expression" dxfId="17196" priority="432" stopIfTrue="1">
      <formula>$IT63&lt;$IS$2</formula>
    </cfRule>
  </conditionalFormatting>
  <conditionalFormatting sqref="H62">
    <cfRule type="expression" dxfId="17195" priority="431" stopIfTrue="1">
      <formula>$IT63&lt;$IS$2</formula>
    </cfRule>
  </conditionalFormatting>
  <conditionalFormatting sqref="H62">
    <cfRule type="cellIs" dxfId="17194" priority="430" operator="equal">
      <formula>0</formula>
    </cfRule>
  </conditionalFormatting>
  <conditionalFormatting sqref="A15:H15">
    <cfRule type="cellIs" dxfId="17193" priority="429" stopIfTrue="1" operator="equal">
      <formula>0</formula>
    </cfRule>
  </conditionalFormatting>
  <conditionalFormatting sqref="A15:H15">
    <cfRule type="expression" dxfId="17192" priority="428" stopIfTrue="1">
      <formula>$IW16&lt;$IV$2</formula>
    </cfRule>
  </conditionalFormatting>
  <conditionalFormatting sqref="A14:H14">
    <cfRule type="cellIs" dxfId="17191" priority="427" stopIfTrue="1" operator="equal">
      <formula>0</formula>
    </cfRule>
  </conditionalFormatting>
  <conditionalFormatting sqref="A14:H14">
    <cfRule type="expression" dxfId="17190" priority="426" stopIfTrue="1">
      <formula>$IW15&lt;$IV$2</formula>
    </cfRule>
  </conditionalFormatting>
  <conditionalFormatting sqref="A14:H14">
    <cfRule type="cellIs" dxfId="17189" priority="425" stopIfTrue="1" operator="equal">
      <formula>0</formula>
    </cfRule>
  </conditionalFormatting>
  <conditionalFormatting sqref="A14:H14">
    <cfRule type="expression" dxfId="17188" priority="424" stopIfTrue="1">
      <formula>$IW15&lt;$IV$2</formula>
    </cfRule>
  </conditionalFormatting>
  <conditionalFormatting sqref="A29:H29">
    <cfRule type="cellIs" dxfId="17187" priority="423" stopIfTrue="1" operator="equal">
      <formula>0</formula>
    </cfRule>
  </conditionalFormatting>
  <conditionalFormatting sqref="A29:H29">
    <cfRule type="expression" dxfId="17186" priority="422" stopIfTrue="1">
      <formula>$IW30&lt;$IV$2</formula>
    </cfRule>
  </conditionalFormatting>
  <conditionalFormatting sqref="A30:H30">
    <cfRule type="cellIs" dxfId="17185" priority="421" stopIfTrue="1" operator="equal">
      <formula>0</formula>
    </cfRule>
  </conditionalFormatting>
  <conditionalFormatting sqref="A30:H30">
    <cfRule type="expression" dxfId="17184" priority="420" stopIfTrue="1">
      <formula>$IW31&lt;$IV$2</formula>
    </cfRule>
  </conditionalFormatting>
  <conditionalFormatting sqref="A32:H32">
    <cfRule type="cellIs" dxfId="17183" priority="419" stopIfTrue="1" operator="equal">
      <formula>0</formula>
    </cfRule>
  </conditionalFormatting>
  <conditionalFormatting sqref="A32:H32">
    <cfRule type="expression" dxfId="17182" priority="418" stopIfTrue="1">
      <formula>$IW33&lt;$IV$2</formula>
    </cfRule>
  </conditionalFormatting>
  <conditionalFormatting sqref="A12:H59">
    <cfRule type="cellIs" dxfId="17181" priority="417" stopIfTrue="1" operator="equal">
      <formula>0</formula>
    </cfRule>
  </conditionalFormatting>
  <conditionalFormatting sqref="A19:H21">
    <cfRule type="cellIs" dxfId="17180" priority="416" stopIfTrue="1" operator="equal">
      <formula>0</formula>
    </cfRule>
  </conditionalFormatting>
  <conditionalFormatting sqref="A19:H21">
    <cfRule type="cellIs" dxfId="17179" priority="415" stopIfTrue="1" operator="equal">
      <formula>0</formula>
    </cfRule>
  </conditionalFormatting>
  <conditionalFormatting sqref="A25:H27">
    <cfRule type="cellIs" dxfId="17178" priority="414" stopIfTrue="1" operator="equal">
      <formula>0</formula>
    </cfRule>
  </conditionalFormatting>
  <conditionalFormatting sqref="A25:H27">
    <cfRule type="cellIs" dxfId="17177" priority="413" stopIfTrue="1" operator="equal">
      <formula>0</formula>
    </cfRule>
  </conditionalFormatting>
  <conditionalFormatting sqref="A36:H38">
    <cfRule type="cellIs" dxfId="17176" priority="412" stopIfTrue="1" operator="equal">
      <formula>0</formula>
    </cfRule>
  </conditionalFormatting>
  <conditionalFormatting sqref="A44:H46">
    <cfRule type="cellIs" dxfId="17175" priority="411" stopIfTrue="1" operator="equal">
      <formula>0</formula>
    </cfRule>
  </conditionalFormatting>
  <conditionalFormatting sqref="A44:H46">
    <cfRule type="cellIs" dxfId="17174" priority="410" stopIfTrue="1" operator="equal">
      <formula>0</formula>
    </cfRule>
  </conditionalFormatting>
  <conditionalFormatting sqref="A54:H56">
    <cfRule type="cellIs" dxfId="17173" priority="409" stopIfTrue="1" operator="equal">
      <formula>0</formula>
    </cfRule>
  </conditionalFormatting>
  <conditionalFormatting sqref="A12:H62">
    <cfRule type="expression" dxfId="17172" priority="408" stopIfTrue="1">
      <formula>$IT13&lt;$IS$2</formula>
    </cfRule>
  </conditionalFormatting>
  <conditionalFormatting sqref="A12:H59">
    <cfRule type="cellIs" dxfId="17171" priority="407" stopIfTrue="1" operator="equal">
      <formula>0</formula>
    </cfRule>
  </conditionalFormatting>
  <conditionalFormatting sqref="A19:H21">
    <cfRule type="cellIs" dxfId="17170" priority="406" stopIfTrue="1" operator="equal">
      <formula>0</formula>
    </cfRule>
  </conditionalFormatting>
  <conditionalFormatting sqref="A19:H21">
    <cfRule type="cellIs" dxfId="17169" priority="405" stopIfTrue="1" operator="equal">
      <formula>0</formula>
    </cfRule>
  </conditionalFormatting>
  <conditionalFormatting sqref="A25:H27">
    <cfRule type="cellIs" dxfId="17168" priority="404" stopIfTrue="1" operator="equal">
      <formula>0</formula>
    </cfRule>
  </conditionalFormatting>
  <conditionalFormatting sqref="A25:H27">
    <cfRule type="cellIs" dxfId="17167" priority="403" stopIfTrue="1" operator="equal">
      <formula>0</formula>
    </cfRule>
  </conditionalFormatting>
  <conditionalFormatting sqref="A36:H38">
    <cfRule type="cellIs" dxfId="17166" priority="402" stopIfTrue="1" operator="equal">
      <formula>0</formula>
    </cfRule>
  </conditionalFormatting>
  <conditionalFormatting sqref="A44:H46">
    <cfRule type="cellIs" dxfId="17165" priority="401" stopIfTrue="1" operator="equal">
      <formula>0</formula>
    </cfRule>
  </conditionalFormatting>
  <conditionalFormatting sqref="A44:H46">
    <cfRule type="cellIs" dxfId="17164" priority="400" stopIfTrue="1" operator="equal">
      <formula>0</formula>
    </cfRule>
  </conditionalFormatting>
  <conditionalFormatting sqref="A54:H56">
    <cfRule type="cellIs" dxfId="17163" priority="399" stopIfTrue="1" operator="equal">
      <formula>0</formula>
    </cfRule>
  </conditionalFormatting>
  <conditionalFormatting sqref="A12:H62">
    <cfRule type="expression" dxfId="17162" priority="398" stopIfTrue="1">
      <formula>$IT13&lt;$IS$2</formula>
    </cfRule>
  </conditionalFormatting>
  <conditionalFormatting sqref="I33">
    <cfRule type="cellIs" dxfId="17161" priority="397" operator="equal">
      <formula>0</formula>
    </cfRule>
  </conditionalFormatting>
  <conditionalFormatting sqref="I14:I15">
    <cfRule type="cellIs" dxfId="17160" priority="396" operator="equal">
      <formula>0</formula>
    </cfRule>
  </conditionalFormatting>
  <conditionalFormatting sqref="A12:H59">
    <cfRule type="cellIs" dxfId="17159" priority="395" stopIfTrue="1" operator="equal">
      <formula>0</formula>
    </cfRule>
  </conditionalFormatting>
  <conditionalFormatting sqref="A19:H21">
    <cfRule type="cellIs" dxfId="17158" priority="394" stopIfTrue="1" operator="equal">
      <formula>0</formula>
    </cfRule>
  </conditionalFormatting>
  <conditionalFormatting sqref="A19:H21">
    <cfRule type="cellIs" dxfId="17157" priority="393" stopIfTrue="1" operator="equal">
      <formula>0</formula>
    </cfRule>
  </conditionalFormatting>
  <conditionalFormatting sqref="A25:H27">
    <cfRule type="cellIs" dxfId="17156" priority="392" stopIfTrue="1" operator="equal">
      <formula>0</formula>
    </cfRule>
  </conditionalFormatting>
  <conditionalFormatting sqref="A25:H27">
    <cfRule type="cellIs" dxfId="17155" priority="391" stopIfTrue="1" operator="equal">
      <formula>0</formula>
    </cfRule>
  </conditionalFormatting>
  <conditionalFormatting sqref="A36:H38">
    <cfRule type="cellIs" dxfId="17154" priority="390" stopIfTrue="1" operator="equal">
      <formula>0</formula>
    </cfRule>
  </conditionalFormatting>
  <conditionalFormatting sqref="A44:H46">
    <cfRule type="cellIs" dxfId="17153" priority="389" stopIfTrue="1" operator="equal">
      <formula>0</formula>
    </cfRule>
  </conditionalFormatting>
  <conditionalFormatting sqref="A44:H46">
    <cfRule type="cellIs" dxfId="17152" priority="388" stopIfTrue="1" operator="equal">
      <formula>0</formula>
    </cfRule>
  </conditionalFormatting>
  <conditionalFormatting sqref="A54:H56">
    <cfRule type="cellIs" dxfId="17151" priority="387" stopIfTrue="1" operator="equal">
      <formula>0</formula>
    </cfRule>
  </conditionalFormatting>
  <conditionalFormatting sqref="A12:H62">
    <cfRule type="expression" dxfId="17150" priority="386" stopIfTrue="1">
      <formula>$IT13&lt;$IS$2</formula>
    </cfRule>
  </conditionalFormatting>
  <conditionalFormatting sqref="A30:I30">
    <cfRule type="cellIs" dxfId="17149" priority="385" operator="equal">
      <formula>0</formula>
    </cfRule>
  </conditionalFormatting>
  <conditionalFormatting sqref="A30:I30">
    <cfRule type="expression" dxfId="17148" priority="384" stopIfTrue="1">
      <formula>$IZ31&lt;$IY$2</formula>
    </cfRule>
  </conditionalFormatting>
  <conditionalFormatting sqref="A30:I30">
    <cfRule type="expression" dxfId="17147" priority="383" stopIfTrue="1">
      <formula>$JC31&lt;$JB$2</formula>
    </cfRule>
  </conditionalFormatting>
  <conditionalFormatting sqref="A30">
    <cfRule type="expression" dxfId="17146" priority="382" stopIfTrue="1">
      <formula>$IZ31&lt;$IY$2</formula>
    </cfRule>
  </conditionalFormatting>
  <conditionalFormatting sqref="A30">
    <cfRule type="expression" dxfId="17145" priority="381" stopIfTrue="1">
      <formula>$IZ31&lt;$IY$2</formula>
    </cfRule>
  </conditionalFormatting>
  <conditionalFormatting sqref="A30">
    <cfRule type="expression" dxfId="17144" priority="380" stopIfTrue="1">
      <formula>$IZ31&lt;$IY$2</formula>
    </cfRule>
  </conditionalFormatting>
  <conditionalFormatting sqref="A30">
    <cfRule type="expression" dxfId="17143" priority="379" stopIfTrue="1">
      <formula>$IZ31&lt;$IY$2</formula>
    </cfRule>
  </conditionalFormatting>
  <conditionalFormatting sqref="A30">
    <cfRule type="expression" dxfId="17142" priority="378" stopIfTrue="1">
      <formula>$IZ31&lt;$IY$2</formula>
    </cfRule>
  </conditionalFormatting>
  <conditionalFormatting sqref="A30">
    <cfRule type="expression" dxfId="17141" priority="377" stopIfTrue="1">
      <formula>$IZ31&lt;$IY$2</formula>
    </cfRule>
  </conditionalFormatting>
  <conditionalFormatting sqref="A30:I30">
    <cfRule type="expression" dxfId="17140" priority="376" stopIfTrue="1">
      <formula>$JC31&lt;$JB$2</formula>
    </cfRule>
  </conditionalFormatting>
  <conditionalFormatting sqref="A30:I30">
    <cfRule type="cellIs" dxfId="17139" priority="375" operator="equal">
      <formula>0</formula>
    </cfRule>
  </conditionalFormatting>
  <conditionalFormatting sqref="A30:H30">
    <cfRule type="expression" dxfId="17138" priority="374" stopIfTrue="1">
      <formula>$IT31&lt;$IS$2</formula>
    </cfRule>
  </conditionalFormatting>
  <conditionalFormatting sqref="A30:H30">
    <cfRule type="expression" dxfId="17137" priority="373" stopIfTrue="1">
      <formula>$IT31&lt;$IS$2</formula>
    </cfRule>
  </conditionalFormatting>
  <conditionalFormatting sqref="A30:G30">
    <cfRule type="expression" dxfId="17136" priority="372" stopIfTrue="1">
      <formula>$IT31&lt;$IS$2</formula>
    </cfRule>
  </conditionalFormatting>
  <conditionalFormatting sqref="A30:G30">
    <cfRule type="expression" dxfId="17135" priority="371" stopIfTrue="1">
      <formula>$IT31&lt;$IS$2</formula>
    </cfRule>
  </conditionalFormatting>
  <conditionalFormatting sqref="H30">
    <cfRule type="expression" dxfId="17134" priority="370" stopIfTrue="1">
      <formula>$IT31&lt;$IS$2</formula>
    </cfRule>
  </conditionalFormatting>
  <conditionalFormatting sqref="H30">
    <cfRule type="expression" dxfId="17133" priority="369" stopIfTrue="1">
      <formula>$IT31&lt;$IS$2</formula>
    </cfRule>
  </conditionalFormatting>
  <conditionalFormatting sqref="A30:G30">
    <cfRule type="expression" dxfId="17132" priority="368" stopIfTrue="1">
      <formula>$IT31&lt;$IS$2</formula>
    </cfRule>
  </conditionalFormatting>
  <conditionalFormatting sqref="A30:H30">
    <cfRule type="expression" dxfId="17131" priority="367" stopIfTrue="1">
      <formula>$IT31&lt;$IS$2</formula>
    </cfRule>
  </conditionalFormatting>
  <conditionalFormatting sqref="A30">
    <cfRule type="expression" dxfId="17130" priority="366" stopIfTrue="1">
      <formula>$IT31&lt;$IS$2</formula>
    </cfRule>
  </conditionalFormatting>
  <conditionalFormatting sqref="A30">
    <cfRule type="expression" dxfId="17129" priority="365" stopIfTrue="1">
      <formula>$IT31&lt;$IS$2</formula>
    </cfRule>
  </conditionalFormatting>
  <conditionalFormatting sqref="A30">
    <cfRule type="expression" dxfId="17128" priority="364" stopIfTrue="1">
      <formula>$IT31&lt;$IS$2</formula>
    </cfRule>
  </conditionalFormatting>
  <conditionalFormatting sqref="A30">
    <cfRule type="expression" dxfId="17127" priority="363" stopIfTrue="1">
      <formula>$IT31&lt;$IS$2</formula>
    </cfRule>
  </conditionalFormatting>
  <conditionalFormatting sqref="A30">
    <cfRule type="expression" dxfId="17126" priority="362" stopIfTrue="1">
      <formula>$IT31&lt;$IS$2</formula>
    </cfRule>
  </conditionalFormatting>
  <conditionalFormatting sqref="A30">
    <cfRule type="expression" dxfId="17125" priority="361" stopIfTrue="1">
      <formula>$IT31&lt;$IS$2</formula>
    </cfRule>
  </conditionalFormatting>
  <conditionalFormatting sqref="A30:H30">
    <cfRule type="expression" dxfId="17124" priority="360" stopIfTrue="1">
      <formula>$IT31&lt;$IS$2</formula>
    </cfRule>
  </conditionalFormatting>
  <conditionalFormatting sqref="A30:H30">
    <cfRule type="expression" dxfId="17123" priority="359" stopIfTrue="1">
      <formula>$IT31&lt;$IS$2</formula>
    </cfRule>
  </conditionalFormatting>
  <conditionalFormatting sqref="A30:H30">
    <cfRule type="expression" dxfId="17122" priority="358" stopIfTrue="1">
      <formula>$IT31&lt;$IS$2</formula>
    </cfRule>
  </conditionalFormatting>
  <conditionalFormatting sqref="A30:H30">
    <cfRule type="expression" dxfId="17121" priority="357" stopIfTrue="1">
      <formula>$IT31&lt;$IS$2</formula>
    </cfRule>
  </conditionalFormatting>
  <conditionalFormatting sqref="A30:H30">
    <cfRule type="expression" dxfId="17120" priority="356" stopIfTrue="1">
      <formula>$IT31&lt;$IS$2</formula>
    </cfRule>
  </conditionalFormatting>
  <conditionalFormatting sqref="A30:H30">
    <cfRule type="expression" dxfId="17119" priority="355" stopIfTrue="1">
      <formula>$IT31&lt;$IS$2</formula>
    </cfRule>
  </conditionalFormatting>
  <conditionalFormatting sqref="A30:H30">
    <cfRule type="expression" dxfId="17118" priority="354" stopIfTrue="1">
      <formula>$IT31&lt;$IS$2</formula>
    </cfRule>
  </conditionalFormatting>
  <conditionalFormatting sqref="A30:H30">
    <cfRule type="expression" dxfId="17117" priority="353" stopIfTrue="1">
      <formula>$IT31&lt;$IS$2</formula>
    </cfRule>
  </conditionalFormatting>
  <conditionalFormatting sqref="A30:H30">
    <cfRule type="expression" dxfId="17116" priority="352" stopIfTrue="1">
      <formula>$IT31&lt;$IS$2</formula>
    </cfRule>
  </conditionalFormatting>
  <conditionalFormatting sqref="A30:H30">
    <cfRule type="expression" dxfId="17115" priority="351" stopIfTrue="1">
      <formula>$IT31&lt;$IS$2</formula>
    </cfRule>
  </conditionalFormatting>
  <conditionalFormatting sqref="A30:H30">
    <cfRule type="expression" dxfId="17114" priority="350" stopIfTrue="1">
      <formula>$IW31&lt;$IV$2</formula>
    </cfRule>
  </conditionalFormatting>
  <conditionalFormatting sqref="A30:H30">
    <cfRule type="cellIs" dxfId="17113" priority="349" stopIfTrue="1" operator="equal">
      <formula>0</formula>
    </cfRule>
  </conditionalFormatting>
  <conditionalFormatting sqref="A30:H30">
    <cfRule type="expression" dxfId="17112" priority="348" stopIfTrue="1">
      <formula>$IT31&lt;$IS$2</formula>
    </cfRule>
  </conditionalFormatting>
  <conditionalFormatting sqref="A30:H30">
    <cfRule type="cellIs" dxfId="17111" priority="347" stopIfTrue="1" operator="equal">
      <formula>0</formula>
    </cfRule>
  </conditionalFormatting>
  <conditionalFormatting sqref="A30:H30">
    <cfRule type="expression" dxfId="17110" priority="346" stopIfTrue="1">
      <formula>$IT31&lt;$IS$2</formula>
    </cfRule>
  </conditionalFormatting>
  <conditionalFormatting sqref="A14">
    <cfRule type="cellIs" dxfId="17109" priority="345" operator="equal">
      <formula>0</formula>
    </cfRule>
  </conditionalFormatting>
  <conditionalFormatting sqref="A14">
    <cfRule type="expression" dxfId="17108" priority="344" stopIfTrue="1">
      <formula>$IT15&lt;$IS$2</formula>
    </cfRule>
  </conditionalFormatting>
  <conditionalFormatting sqref="A14">
    <cfRule type="expression" dxfId="17107" priority="343" stopIfTrue="1">
      <formula>$IW15&lt;$IV$2</formula>
    </cfRule>
  </conditionalFormatting>
  <conditionalFormatting sqref="C14:G14">
    <cfRule type="cellIs" dxfId="17106" priority="342" operator="equal">
      <formula>0</formula>
    </cfRule>
  </conditionalFormatting>
  <conditionalFormatting sqref="C14:G14">
    <cfRule type="expression" dxfId="17105" priority="341" stopIfTrue="1">
      <formula>$IT15&lt;$IS$2</formula>
    </cfRule>
  </conditionalFormatting>
  <conditionalFormatting sqref="C14:G14">
    <cfRule type="expression" dxfId="17104" priority="340" stopIfTrue="1">
      <formula>$IW15&lt;$IV$2</formula>
    </cfRule>
  </conditionalFormatting>
  <conditionalFormatting sqref="C15:G15">
    <cfRule type="cellIs" dxfId="17103" priority="339" operator="equal">
      <formula>0</formula>
    </cfRule>
  </conditionalFormatting>
  <conditionalFormatting sqref="C15:G15">
    <cfRule type="expression" dxfId="17102" priority="338" stopIfTrue="1">
      <formula>#REF!&lt;$IS$2</formula>
    </cfRule>
  </conditionalFormatting>
  <conditionalFormatting sqref="C15:G15">
    <cfRule type="expression" dxfId="17101" priority="337" stopIfTrue="1">
      <formula>#REF!&lt;$IV$2</formula>
    </cfRule>
  </conditionalFormatting>
  <conditionalFormatting sqref="D18:G18">
    <cfRule type="cellIs" dxfId="17100" priority="336" operator="equal">
      <formula>0</formula>
    </cfRule>
  </conditionalFormatting>
  <conditionalFormatting sqref="D18:G18">
    <cfRule type="expression" dxfId="17099" priority="335" stopIfTrue="1">
      <formula>$IT19&lt;$IS$2</formula>
    </cfRule>
  </conditionalFormatting>
  <conditionalFormatting sqref="D18:G18">
    <cfRule type="cellIs" dxfId="17098" priority="334" operator="equal">
      <formula>0</formula>
    </cfRule>
  </conditionalFormatting>
  <conditionalFormatting sqref="D18:G18">
    <cfRule type="cellIs" dxfId="17097" priority="333" stopIfTrue="1" operator="equal">
      <formula>0</formula>
    </cfRule>
  </conditionalFormatting>
  <conditionalFormatting sqref="D18:G18">
    <cfRule type="expression" dxfId="17096" priority="332" stopIfTrue="1">
      <formula>$IT19&lt;$IS$2</formula>
    </cfRule>
  </conditionalFormatting>
  <conditionalFormatting sqref="D18:G18">
    <cfRule type="cellIs" dxfId="17095" priority="331" stopIfTrue="1" operator="equal">
      <formula>0</formula>
    </cfRule>
  </conditionalFormatting>
  <conditionalFormatting sqref="D18:G18">
    <cfRule type="expression" dxfId="17094" priority="330" stopIfTrue="1">
      <formula>$IT19&lt;$IS$2</formula>
    </cfRule>
  </conditionalFormatting>
  <conditionalFormatting sqref="D18:G18">
    <cfRule type="cellIs" dxfId="17093" priority="329" stopIfTrue="1" operator="equal">
      <formula>0</formula>
    </cfRule>
  </conditionalFormatting>
  <conditionalFormatting sqref="D18:G18">
    <cfRule type="expression" dxfId="17092" priority="328" stopIfTrue="1">
      <formula>$IT19&lt;$IS$2</formula>
    </cfRule>
  </conditionalFormatting>
  <conditionalFormatting sqref="D18:G18">
    <cfRule type="cellIs" dxfId="17091" priority="327" stopIfTrue="1" operator="equal">
      <formula>0</formula>
    </cfRule>
  </conditionalFormatting>
  <conditionalFormatting sqref="D18:G18">
    <cfRule type="expression" dxfId="17090" priority="326" stopIfTrue="1">
      <formula>$IT19&lt;$IS$2</formula>
    </cfRule>
  </conditionalFormatting>
  <conditionalFormatting sqref="D18:G18">
    <cfRule type="cellIs" dxfId="17089" priority="325" operator="equal">
      <formula>0</formula>
    </cfRule>
  </conditionalFormatting>
  <conditionalFormatting sqref="D18:G18">
    <cfRule type="cellIs" dxfId="17088" priority="324" operator="equal">
      <formula>0</formula>
    </cfRule>
  </conditionalFormatting>
  <conditionalFormatting sqref="D18:G18">
    <cfRule type="cellIs" dxfId="17087" priority="323" stopIfTrue="1" operator="equal">
      <formula>0</formula>
    </cfRule>
  </conditionalFormatting>
  <conditionalFormatting sqref="D18:G18">
    <cfRule type="expression" dxfId="17086" priority="322" stopIfTrue="1">
      <formula>$IT19&lt;$IS$2</formula>
    </cfRule>
  </conditionalFormatting>
  <conditionalFormatting sqref="D18:G18">
    <cfRule type="cellIs" dxfId="17085" priority="321" stopIfTrue="1" operator="equal">
      <formula>0</formula>
    </cfRule>
  </conditionalFormatting>
  <conditionalFormatting sqref="D18:G18">
    <cfRule type="expression" dxfId="17084" priority="320" stopIfTrue="1">
      <formula>$IT19&lt;$IS$2</formula>
    </cfRule>
  </conditionalFormatting>
  <conditionalFormatting sqref="D18:G18">
    <cfRule type="cellIs" dxfId="17083" priority="319" stopIfTrue="1" operator="equal">
      <formula>0</formula>
    </cfRule>
  </conditionalFormatting>
  <conditionalFormatting sqref="D18:G18">
    <cfRule type="expression" dxfId="17082" priority="318" stopIfTrue="1">
      <formula>$IT19&lt;$IS$2</formula>
    </cfRule>
  </conditionalFormatting>
  <conditionalFormatting sqref="D18:G18">
    <cfRule type="cellIs" dxfId="17081" priority="317" stopIfTrue="1" operator="equal">
      <formula>0</formula>
    </cfRule>
  </conditionalFormatting>
  <conditionalFormatting sqref="D18:G18">
    <cfRule type="expression" dxfId="17080" priority="316" stopIfTrue="1">
      <formula>$IT19&lt;$IS$2</formula>
    </cfRule>
  </conditionalFormatting>
  <conditionalFormatting sqref="D18:G18">
    <cfRule type="cellIs" dxfId="17079" priority="315" stopIfTrue="1" operator="equal">
      <formula>0</formula>
    </cfRule>
  </conditionalFormatting>
  <conditionalFormatting sqref="D18:G18">
    <cfRule type="expression" dxfId="17078" priority="314" stopIfTrue="1">
      <formula>$IT19&lt;$IS$2</formula>
    </cfRule>
  </conditionalFormatting>
  <conditionalFormatting sqref="D18:G18">
    <cfRule type="cellIs" dxfId="17077" priority="313" operator="equal">
      <formula>0</formula>
    </cfRule>
  </conditionalFormatting>
  <conditionalFormatting sqref="D18:G18">
    <cfRule type="cellIs" dxfId="17076" priority="312" stopIfTrue="1" operator="equal">
      <formula>0</formula>
    </cfRule>
  </conditionalFormatting>
  <conditionalFormatting sqref="D18:G18">
    <cfRule type="expression" dxfId="17075" priority="311" stopIfTrue="1">
      <formula>$IT19&lt;$IS$2</formula>
    </cfRule>
  </conditionalFormatting>
  <conditionalFormatting sqref="D18:G18">
    <cfRule type="cellIs" dxfId="17074" priority="310" stopIfTrue="1" operator="equal">
      <formula>0</formula>
    </cfRule>
  </conditionalFormatting>
  <conditionalFormatting sqref="D18:G18">
    <cfRule type="expression" dxfId="17073" priority="309" stopIfTrue="1">
      <formula>$IT19&lt;$IS$2</formula>
    </cfRule>
  </conditionalFormatting>
  <conditionalFormatting sqref="D18:G18">
    <cfRule type="cellIs" dxfId="17072" priority="308" stopIfTrue="1" operator="equal">
      <formula>0</formula>
    </cfRule>
  </conditionalFormatting>
  <conditionalFormatting sqref="D18:G18">
    <cfRule type="expression" dxfId="17071" priority="307" stopIfTrue="1">
      <formula>$IT19&lt;$IS$2</formula>
    </cfRule>
  </conditionalFormatting>
  <conditionalFormatting sqref="D18:G18">
    <cfRule type="cellIs" dxfId="17070" priority="306" stopIfTrue="1" operator="equal">
      <formula>0</formula>
    </cfRule>
  </conditionalFormatting>
  <conditionalFormatting sqref="D18:G18">
    <cfRule type="expression" dxfId="17069" priority="305" stopIfTrue="1">
      <formula>$IT19&lt;$IS$2</formula>
    </cfRule>
  </conditionalFormatting>
  <conditionalFormatting sqref="D18:G18">
    <cfRule type="cellIs" dxfId="17068" priority="304" stopIfTrue="1" operator="equal">
      <formula>0</formula>
    </cfRule>
  </conditionalFormatting>
  <conditionalFormatting sqref="D18:G18">
    <cfRule type="expression" dxfId="17067" priority="303" stopIfTrue="1">
      <formula>$IT19&lt;$IS$2</formula>
    </cfRule>
  </conditionalFormatting>
  <conditionalFormatting sqref="D18:G18">
    <cfRule type="cellIs" dxfId="17066" priority="302" stopIfTrue="1" operator="equal">
      <formula>0</formula>
    </cfRule>
  </conditionalFormatting>
  <conditionalFormatting sqref="D18:G18">
    <cfRule type="expression" dxfId="17065" priority="301" stopIfTrue="1">
      <formula>$IT19&lt;$IS$2</formula>
    </cfRule>
  </conditionalFormatting>
  <conditionalFormatting sqref="D18:G18">
    <cfRule type="cellIs" dxfId="17064" priority="300" stopIfTrue="1" operator="equal">
      <formula>0</formula>
    </cfRule>
  </conditionalFormatting>
  <conditionalFormatting sqref="D18:G18">
    <cfRule type="expression" dxfId="17063" priority="299" stopIfTrue="1">
      <formula>$IT19&lt;$IS$2</formula>
    </cfRule>
  </conditionalFormatting>
  <conditionalFormatting sqref="D18">
    <cfRule type="cellIs" dxfId="17062" priority="298" operator="equal">
      <formula>0</formula>
    </cfRule>
  </conditionalFormatting>
  <conditionalFormatting sqref="D18">
    <cfRule type="cellIs" dxfId="17061" priority="297" stopIfTrue="1" operator="equal">
      <formula>0</formula>
    </cfRule>
  </conditionalFormatting>
  <conditionalFormatting sqref="D18">
    <cfRule type="expression" dxfId="17060" priority="296" stopIfTrue="1">
      <formula>$IT19&lt;$IS$2</formula>
    </cfRule>
  </conditionalFormatting>
  <conditionalFormatting sqref="D18">
    <cfRule type="cellIs" dxfId="17059" priority="295" stopIfTrue="1" operator="equal">
      <formula>0</formula>
    </cfRule>
  </conditionalFormatting>
  <conditionalFormatting sqref="D18">
    <cfRule type="expression" dxfId="17058" priority="294" stopIfTrue="1">
      <formula>$IT19&lt;$IS$2</formula>
    </cfRule>
  </conditionalFormatting>
  <conditionalFormatting sqref="D18">
    <cfRule type="cellIs" dxfId="17057" priority="293" stopIfTrue="1" operator="equal">
      <formula>0</formula>
    </cfRule>
  </conditionalFormatting>
  <conditionalFormatting sqref="D18">
    <cfRule type="expression" dxfId="17056" priority="292" stopIfTrue="1">
      <formula>$IT19&lt;$IS$2</formula>
    </cfRule>
  </conditionalFormatting>
  <conditionalFormatting sqref="D18">
    <cfRule type="cellIs" dxfId="17055" priority="291" stopIfTrue="1" operator="equal">
      <formula>0</formula>
    </cfRule>
  </conditionalFormatting>
  <conditionalFormatting sqref="D18">
    <cfRule type="expression" dxfId="17054" priority="290" stopIfTrue="1">
      <formula>$IT19&lt;$IS$2</formula>
    </cfRule>
  </conditionalFormatting>
  <conditionalFormatting sqref="D18">
    <cfRule type="cellIs" dxfId="17053" priority="289" stopIfTrue="1" operator="equal">
      <formula>0</formula>
    </cfRule>
  </conditionalFormatting>
  <conditionalFormatting sqref="D18">
    <cfRule type="expression" dxfId="17052" priority="288" stopIfTrue="1">
      <formula>$IT19&lt;$IS$2</formula>
    </cfRule>
  </conditionalFormatting>
  <conditionalFormatting sqref="D18">
    <cfRule type="cellIs" dxfId="17051" priority="287" operator="equal">
      <formula>0</formula>
    </cfRule>
  </conditionalFormatting>
  <conditionalFormatting sqref="D18">
    <cfRule type="cellIs" dxfId="17050" priority="286" stopIfTrue="1" operator="equal">
      <formula>0</formula>
    </cfRule>
  </conditionalFormatting>
  <conditionalFormatting sqref="D18">
    <cfRule type="expression" dxfId="17049" priority="285" stopIfTrue="1">
      <formula>$IT19&lt;$IS$2</formula>
    </cfRule>
  </conditionalFormatting>
  <conditionalFormatting sqref="D18">
    <cfRule type="cellIs" dxfId="17048" priority="284" stopIfTrue="1" operator="equal">
      <formula>0</formula>
    </cfRule>
  </conditionalFormatting>
  <conditionalFormatting sqref="D18">
    <cfRule type="expression" dxfId="17047" priority="283" stopIfTrue="1">
      <formula>$IT19&lt;$IS$2</formula>
    </cfRule>
  </conditionalFormatting>
  <conditionalFormatting sqref="D18">
    <cfRule type="cellIs" dxfId="17046" priority="282" stopIfTrue="1" operator="equal">
      <formula>0</formula>
    </cfRule>
  </conditionalFormatting>
  <conditionalFormatting sqref="D18">
    <cfRule type="expression" dxfId="17045" priority="281" stopIfTrue="1">
      <formula>$IT19&lt;$IS$2</formula>
    </cfRule>
  </conditionalFormatting>
  <conditionalFormatting sqref="D18">
    <cfRule type="cellIs" dxfId="17044" priority="280" stopIfTrue="1" operator="equal">
      <formula>0</formula>
    </cfRule>
  </conditionalFormatting>
  <conditionalFormatting sqref="D18">
    <cfRule type="expression" dxfId="17043" priority="279" stopIfTrue="1">
      <formula>$IT19&lt;$IS$2</formula>
    </cfRule>
  </conditionalFormatting>
  <conditionalFormatting sqref="D18">
    <cfRule type="cellIs" dxfId="17042" priority="278" stopIfTrue="1" operator="equal">
      <formula>0</formula>
    </cfRule>
  </conditionalFormatting>
  <conditionalFormatting sqref="D18">
    <cfRule type="expression" dxfId="17041" priority="277" stopIfTrue="1">
      <formula>$IT19&lt;$IS$2</formula>
    </cfRule>
  </conditionalFormatting>
  <conditionalFormatting sqref="D18">
    <cfRule type="cellIs" dxfId="17040" priority="276" stopIfTrue="1" operator="equal">
      <formula>0</formula>
    </cfRule>
  </conditionalFormatting>
  <conditionalFormatting sqref="D18">
    <cfRule type="expression" dxfId="17039" priority="275" stopIfTrue="1">
      <formula>$IT19&lt;$IS$2</formula>
    </cfRule>
  </conditionalFormatting>
  <conditionalFormatting sqref="D18">
    <cfRule type="cellIs" dxfId="17038" priority="274" stopIfTrue="1" operator="equal">
      <formula>0</formula>
    </cfRule>
  </conditionalFormatting>
  <conditionalFormatting sqref="D18">
    <cfRule type="expression" dxfId="17037" priority="273" stopIfTrue="1">
      <formula>$IT19&lt;$IS$2</formula>
    </cfRule>
  </conditionalFormatting>
  <conditionalFormatting sqref="D18:G18">
    <cfRule type="cellIs" dxfId="17036" priority="272" stopIfTrue="1" operator="equal">
      <formula>0</formula>
    </cfRule>
  </conditionalFormatting>
  <conditionalFormatting sqref="D18:G18">
    <cfRule type="expression" dxfId="17035" priority="271" stopIfTrue="1">
      <formula>$IT19&lt;$IS$2</formula>
    </cfRule>
  </conditionalFormatting>
  <conditionalFormatting sqref="D18:G18">
    <cfRule type="cellIs" dxfId="17034" priority="270" stopIfTrue="1" operator="equal">
      <formula>0</formula>
    </cfRule>
  </conditionalFormatting>
  <conditionalFormatting sqref="D18:G18">
    <cfRule type="expression" dxfId="17033" priority="269" stopIfTrue="1">
      <formula>$IT19&lt;$IS$2</formula>
    </cfRule>
  </conditionalFormatting>
  <conditionalFormatting sqref="D18:G18">
    <cfRule type="cellIs" dxfId="17032" priority="268" stopIfTrue="1" operator="equal">
      <formula>0</formula>
    </cfRule>
  </conditionalFormatting>
  <conditionalFormatting sqref="D18:G18">
    <cfRule type="expression" dxfId="17031" priority="267" stopIfTrue="1">
      <formula>$IT19&lt;$IS$2</formula>
    </cfRule>
  </conditionalFormatting>
  <conditionalFormatting sqref="D18:G18">
    <cfRule type="cellIs" dxfId="17030" priority="266" stopIfTrue="1" operator="equal">
      <formula>0</formula>
    </cfRule>
  </conditionalFormatting>
  <conditionalFormatting sqref="D18:G18">
    <cfRule type="expression" dxfId="17029" priority="265" stopIfTrue="1">
      <formula>$IT19&lt;$IS$2</formula>
    </cfRule>
  </conditionalFormatting>
  <conditionalFormatting sqref="D18:G18">
    <cfRule type="cellIs" dxfId="17028" priority="264" stopIfTrue="1" operator="equal">
      <formula>0</formula>
    </cfRule>
  </conditionalFormatting>
  <conditionalFormatting sqref="D18:G18">
    <cfRule type="expression" dxfId="17027" priority="263" stopIfTrue="1">
      <formula>$IT19&lt;$IS$2</formula>
    </cfRule>
  </conditionalFormatting>
  <conditionalFormatting sqref="D18:G18">
    <cfRule type="cellIs" dxfId="17026" priority="262" stopIfTrue="1" operator="equal">
      <formula>0</formula>
    </cfRule>
  </conditionalFormatting>
  <conditionalFormatting sqref="D18:G18">
    <cfRule type="expression" dxfId="17025" priority="261" stopIfTrue="1">
      <formula>$IT19&lt;$IS$2</formula>
    </cfRule>
  </conditionalFormatting>
  <conditionalFormatting sqref="D18:G18">
    <cfRule type="cellIs" dxfId="17024" priority="260" stopIfTrue="1" operator="equal">
      <formula>0</formula>
    </cfRule>
  </conditionalFormatting>
  <conditionalFormatting sqref="D18:G18">
    <cfRule type="expression" dxfId="17023" priority="259" stopIfTrue="1">
      <formula>$IT19&lt;$IS$2</formula>
    </cfRule>
  </conditionalFormatting>
  <conditionalFormatting sqref="A30">
    <cfRule type="cellIs" dxfId="17022" priority="258" operator="equal">
      <formula>0</formula>
    </cfRule>
  </conditionalFormatting>
  <conditionalFormatting sqref="A30">
    <cfRule type="cellIs" dxfId="17021" priority="257" stopIfTrue="1" operator="equal">
      <formula>0</formula>
    </cfRule>
  </conditionalFormatting>
  <conditionalFormatting sqref="A30">
    <cfRule type="expression" dxfId="17020" priority="256" stopIfTrue="1">
      <formula>$IT31&lt;$IS$2</formula>
    </cfRule>
  </conditionalFormatting>
  <conditionalFormatting sqref="A30">
    <cfRule type="cellIs" dxfId="17019" priority="255" stopIfTrue="1" operator="equal">
      <formula>0</formula>
    </cfRule>
  </conditionalFormatting>
  <conditionalFormatting sqref="A30">
    <cfRule type="expression" dxfId="17018" priority="254" stopIfTrue="1">
      <formula>$IT31&lt;$IS$2</formula>
    </cfRule>
  </conditionalFormatting>
  <conditionalFormatting sqref="A30">
    <cfRule type="cellIs" dxfId="17017" priority="253" stopIfTrue="1" operator="equal">
      <formula>0</formula>
    </cfRule>
  </conditionalFormatting>
  <conditionalFormatting sqref="A30">
    <cfRule type="expression" dxfId="17016" priority="252" stopIfTrue="1">
      <formula>$IT31&lt;$IS$2</formula>
    </cfRule>
  </conditionalFormatting>
  <conditionalFormatting sqref="A30">
    <cfRule type="cellIs" dxfId="17015" priority="251" stopIfTrue="1" operator="equal">
      <formula>0</formula>
    </cfRule>
  </conditionalFormatting>
  <conditionalFormatting sqref="A30">
    <cfRule type="expression" dxfId="17014" priority="250" stopIfTrue="1">
      <formula>$IT31&lt;$IS$2</formula>
    </cfRule>
  </conditionalFormatting>
  <conditionalFormatting sqref="A30">
    <cfRule type="cellIs" dxfId="17013" priority="249" operator="equal">
      <formula>0</formula>
    </cfRule>
  </conditionalFormatting>
  <conditionalFormatting sqref="A30">
    <cfRule type="cellIs" dxfId="17012" priority="248" operator="equal">
      <formula>0</formula>
    </cfRule>
  </conditionalFormatting>
  <conditionalFormatting sqref="A30">
    <cfRule type="cellIs" dxfId="17011" priority="247" stopIfTrue="1" operator="equal">
      <formula>0</formula>
    </cfRule>
  </conditionalFormatting>
  <conditionalFormatting sqref="A30">
    <cfRule type="expression" dxfId="17010" priority="246" stopIfTrue="1">
      <formula>$IT31&lt;$IS$2</formula>
    </cfRule>
  </conditionalFormatting>
  <conditionalFormatting sqref="A30">
    <cfRule type="cellIs" dxfId="17009" priority="245" stopIfTrue="1" operator="equal">
      <formula>0</formula>
    </cfRule>
  </conditionalFormatting>
  <conditionalFormatting sqref="A30">
    <cfRule type="expression" dxfId="17008" priority="244" stopIfTrue="1">
      <formula>$IT31&lt;$IS$2</formula>
    </cfRule>
  </conditionalFormatting>
  <conditionalFormatting sqref="A30">
    <cfRule type="expression" dxfId="17007" priority="243" stopIfTrue="1">
      <formula>$IT31&lt;$IS$2</formula>
    </cfRule>
  </conditionalFormatting>
  <conditionalFormatting sqref="A30">
    <cfRule type="cellIs" dxfId="17006" priority="242" stopIfTrue="1" operator="equal">
      <formula>0</formula>
    </cfRule>
  </conditionalFormatting>
  <conditionalFormatting sqref="A30">
    <cfRule type="expression" dxfId="17005" priority="241" stopIfTrue="1">
      <formula>$IT31&lt;$IS$2</formula>
    </cfRule>
  </conditionalFormatting>
  <conditionalFormatting sqref="A30">
    <cfRule type="cellIs" dxfId="17004" priority="240" stopIfTrue="1" operator="equal">
      <formula>0</formula>
    </cfRule>
  </conditionalFormatting>
  <conditionalFormatting sqref="A30">
    <cfRule type="expression" dxfId="17003" priority="239" stopIfTrue="1">
      <formula>$IT31&lt;$IS$2</formula>
    </cfRule>
  </conditionalFormatting>
  <conditionalFormatting sqref="A30">
    <cfRule type="cellIs" dxfId="17002" priority="238" operator="equal">
      <formula>0</formula>
    </cfRule>
  </conditionalFormatting>
  <conditionalFormatting sqref="A30">
    <cfRule type="cellIs" dxfId="17001" priority="237" stopIfTrue="1" operator="equal">
      <formula>0</formula>
    </cfRule>
  </conditionalFormatting>
  <conditionalFormatting sqref="A30">
    <cfRule type="expression" dxfId="17000" priority="236" stopIfTrue="1">
      <formula>$IT31&lt;$IS$2</formula>
    </cfRule>
  </conditionalFormatting>
  <conditionalFormatting sqref="A30">
    <cfRule type="cellIs" dxfId="16999" priority="235" stopIfTrue="1" operator="equal">
      <formula>0</formula>
    </cfRule>
  </conditionalFormatting>
  <conditionalFormatting sqref="A30">
    <cfRule type="expression" dxfId="16998" priority="234" stopIfTrue="1">
      <formula>$IT31&lt;$IS$2</formula>
    </cfRule>
  </conditionalFormatting>
  <conditionalFormatting sqref="A30">
    <cfRule type="cellIs" dxfId="16997" priority="233" stopIfTrue="1" operator="equal">
      <formula>0</formula>
    </cfRule>
  </conditionalFormatting>
  <conditionalFormatting sqref="A30">
    <cfRule type="expression" dxfId="16996" priority="232" stopIfTrue="1">
      <formula>$IT31&lt;$IS$2</formula>
    </cfRule>
  </conditionalFormatting>
  <conditionalFormatting sqref="A30">
    <cfRule type="cellIs" dxfId="16995" priority="231" stopIfTrue="1" operator="equal">
      <formula>0</formula>
    </cfRule>
  </conditionalFormatting>
  <conditionalFormatting sqref="A30">
    <cfRule type="expression" dxfId="16994" priority="230" stopIfTrue="1">
      <formula>$IT31&lt;$IS$2</formula>
    </cfRule>
  </conditionalFormatting>
  <conditionalFormatting sqref="A30">
    <cfRule type="cellIs" dxfId="16993" priority="229" stopIfTrue="1" operator="equal">
      <formula>0</formula>
    </cfRule>
  </conditionalFormatting>
  <conditionalFormatting sqref="A30">
    <cfRule type="expression" dxfId="16992" priority="228" stopIfTrue="1">
      <formula>$IT31&lt;$IS$2</formula>
    </cfRule>
  </conditionalFormatting>
  <conditionalFormatting sqref="A30">
    <cfRule type="cellIs" dxfId="16991" priority="227" stopIfTrue="1" operator="equal">
      <formula>0</formula>
    </cfRule>
  </conditionalFormatting>
  <conditionalFormatting sqref="A30">
    <cfRule type="expression" dxfId="16990" priority="226" stopIfTrue="1">
      <formula>$IT31&lt;$IS$2</formula>
    </cfRule>
  </conditionalFormatting>
  <conditionalFormatting sqref="A30">
    <cfRule type="cellIs" dxfId="16989" priority="225" stopIfTrue="1" operator="equal">
      <formula>0</formula>
    </cfRule>
  </conditionalFormatting>
  <conditionalFormatting sqref="A30">
    <cfRule type="expression" dxfId="16988" priority="224" stopIfTrue="1">
      <formula>$IT31&lt;$IS$2</formula>
    </cfRule>
  </conditionalFormatting>
  <conditionalFormatting sqref="A30">
    <cfRule type="cellIs" dxfId="16987" priority="223" stopIfTrue="1" operator="equal">
      <formula>0</formula>
    </cfRule>
  </conditionalFormatting>
  <conditionalFormatting sqref="A30">
    <cfRule type="expression" dxfId="16986" priority="222" stopIfTrue="1">
      <formula>$IT31&lt;$IS$2</formula>
    </cfRule>
  </conditionalFormatting>
  <conditionalFormatting sqref="A30">
    <cfRule type="cellIs" dxfId="16985" priority="221" stopIfTrue="1" operator="equal">
      <formula>0</formula>
    </cfRule>
  </conditionalFormatting>
  <conditionalFormatting sqref="A30">
    <cfRule type="expression" dxfId="16984" priority="220" stopIfTrue="1">
      <formula>$IT31&lt;$IS$2</formula>
    </cfRule>
  </conditionalFormatting>
  <conditionalFormatting sqref="A30">
    <cfRule type="cellIs" dxfId="16983" priority="219" stopIfTrue="1" operator="equal">
      <formula>0</formula>
    </cfRule>
  </conditionalFormatting>
  <conditionalFormatting sqref="A30">
    <cfRule type="expression" dxfId="16982" priority="218" stopIfTrue="1">
      <formula>$IT31&lt;$IS$2</formula>
    </cfRule>
  </conditionalFormatting>
  <conditionalFormatting sqref="A30">
    <cfRule type="cellIs" dxfId="16981" priority="217" stopIfTrue="1" operator="equal">
      <formula>0</formula>
    </cfRule>
  </conditionalFormatting>
  <conditionalFormatting sqref="A30">
    <cfRule type="expression" dxfId="16980" priority="216" stopIfTrue="1">
      <formula>$IT31&lt;$IS$2</formula>
    </cfRule>
  </conditionalFormatting>
  <conditionalFormatting sqref="A30">
    <cfRule type="cellIs" dxfId="16979" priority="215" stopIfTrue="1" operator="equal">
      <formula>0</formula>
    </cfRule>
  </conditionalFormatting>
  <conditionalFormatting sqref="A30">
    <cfRule type="expression" dxfId="16978" priority="214" stopIfTrue="1">
      <formula>$IT31&lt;$IS$2</formula>
    </cfRule>
  </conditionalFormatting>
  <conditionalFormatting sqref="C30:G30">
    <cfRule type="cellIs" dxfId="16977" priority="213" operator="equal">
      <formula>0</formula>
    </cfRule>
  </conditionalFormatting>
  <conditionalFormatting sqref="C30:G30">
    <cfRule type="cellIs" dxfId="16976" priority="212" stopIfTrue="1" operator="equal">
      <formula>0</formula>
    </cfRule>
  </conditionalFormatting>
  <conditionalFormatting sqref="C30:G30">
    <cfRule type="expression" dxfId="16975" priority="211" stopIfTrue="1">
      <formula>$IT31&lt;$IS$2</formula>
    </cfRule>
  </conditionalFormatting>
  <conditionalFormatting sqref="C30:G30">
    <cfRule type="cellIs" dxfId="16974" priority="210" stopIfTrue="1" operator="equal">
      <formula>0</formula>
    </cfRule>
  </conditionalFormatting>
  <conditionalFormatting sqref="C30:G30">
    <cfRule type="expression" dxfId="16973" priority="209" stopIfTrue="1">
      <formula>$IT31&lt;$IS$2</formula>
    </cfRule>
  </conditionalFormatting>
  <conditionalFormatting sqref="C30:G30">
    <cfRule type="cellIs" dxfId="16972" priority="208" stopIfTrue="1" operator="equal">
      <formula>0</formula>
    </cfRule>
  </conditionalFormatting>
  <conditionalFormatting sqref="C30:G30">
    <cfRule type="expression" dxfId="16971" priority="207" stopIfTrue="1">
      <formula>$IT31&lt;$IS$2</formula>
    </cfRule>
  </conditionalFormatting>
  <conditionalFormatting sqref="C30:G30">
    <cfRule type="cellIs" dxfId="16970" priority="206" stopIfTrue="1" operator="equal">
      <formula>0</formula>
    </cfRule>
  </conditionalFormatting>
  <conditionalFormatting sqref="C30:G30">
    <cfRule type="expression" dxfId="16969" priority="205" stopIfTrue="1">
      <formula>$IT31&lt;$IS$2</formula>
    </cfRule>
  </conditionalFormatting>
  <conditionalFormatting sqref="C30:G30">
    <cfRule type="cellIs" dxfId="16968" priority="204" operator="equal">
      <formula>0</formula>
    </cfRule>
  </conditionalFormatting>
  <conditionalFormatting sqref="C30:G30">
    <cfRule type="cellIs" dxfId="16967" priority="203" operator="equal">
      <formula>0</formula>
    </cfRule>
  </conditionalFormatting>
  <conditionalFormatting sqref="C30:G30">
    <cfRule type="cellIs" dxfId="16966" priority="202" stopIfTrue="1" operator="equal">
      <formula>0</formula>
    </cfRule>
  </conditionalFormatting>
  <conditionalFormatting sqref="C30:G30">
    <cfRule type="expression" dxfId="16965" priority="201" stopIfTrue="1">
      <formula>$IT31&lt;$IS$2</formula>
    </cfRule>
  </conditionalFormatting>
  <conditionalFormatting sqref="C30:G30">
    <cfRule type="cellIs" dxfId="16964" priority="200" stopIfTrue="1" operator="equal">
      <formula>0</formula>
    </cfRule>
  </conditionalFormatting>
  <conditionalFormatting sqref="C30:G30">
    <cfRule type="expression" dxfId="16963" priority="199" stopIfTrue="1">
      <formula>$IT31&lt;$IS$2</formula>
    </cfRule>
  </conditionalFormatting>
  <conditionalFormatting sqref="C30:G30">
    <cfRule type="expression" dxfId="16962" priority="198" stopIfTrue="1">
      <formula>$IT31&lt;$IS$2</formula>
    </cfRule>
  </conditionalFormatting>
  <conditionalFormatting sqref="C30:G30">
    <cfRule type="cellIs" dxfId="16961" priority="197" stopIfTrue="1" operator="equal">
      <formula>0</formula>
    </cfRule>
  </conditionalFormatting>
  <conditionalFormatting sqref="C30:G30">
    <cfRule type="expression" dxfId="16960" priority="196" stopIfTrue="1">
      <formula>$IT31&lt;$IS$2</formula>
    </cfRule>
  </conditionalFormatting>
  <conditionalFormatting sqref="C30:G30">
    <cfRule type="cellIs" dxfId="16959" priority="195" stopIfTrue="1" operator="equal">
      <formula>0</formula>
    </cfRule>
  </conditionalFormatting>
  <conditionalFormatting sqref="C30:G30">
    <cfRule type="expression" dxfId="16958" priority="194" stopIfTrue="1">
      <formula>$IT31&lt;$IS$2</formula>
    </cfRule>
  </conditionalFormatting>
  <conditionalFormatting sqref="C30:G30">
    <cfRule type="cellIs" dxfId="16957" priority="193" operator="equal">
      <formula>0</formula>
    </cfRule>
  </conditionalFormatting>
  <conditionalFormatting sqref="C30:G30">
    <cfRule type="cellIs" dxfId="16956" priority="192" stopIfTrue="1" operator="equal">
      <formula>0</formula>
    </cfRule>
  </conditionalFormatting>
  <conditionalFormatting sqref="C30:G30">
    <cfRule type="expression" dxfId="16955" priority="191" stopIfTrue="1">
      <formula>$IT31&lt;$IS$2</formula>
    </cfRule>
  </conditionalFormatting>
  <conditionalFormatting sqref="C30:G30">
    <cfRule type="cellIs" dxfId="16954" priority="190" stopIfTrue="1" operator="equal">
      <formula>0</formula>
    </cfRule>
  </conditionalFormatting>
  <conditionalFormatting sqref="C30:G30">
    <cfRule type="expression" dxfId="16953" priority="189" stopIfTrue="1">
      <formula>$IT31&lt;$IS$2</formula>
    </cfRule>
  </conditionalFormatting>
  <conditionalFormatting sqref="C30:G30">
    <cfRule type="cellIs" dxfId="16952" priority="188" stopIfTrue="1" operator="equal">
      <formula>0</formula>
    </cfRule>
  </conditionalFormatting>
  <conditionalFormatting sqref="C30:G30">
    <cfRule type="expression" dxfId="16951" priority="187" stopIfTrue="1">
      <formula>$IT31&lt;$IS$2</formula>
    </cfRule>
  </conditionalFormatting>
  <conditionalFormatting sqref="C30:G30">
    <cfRule type="cellIs" dxfId="16950" priority="186" stopIfTrue="1" operator="equal">
      <formula>0</formula>
    </cfRule>
  </conditionalFormatting>
  <conditionalFormatting sqref="C30:G30">
    <cfRule type="expression" dxfId="16949" priority="185" stopIfTrue="1">
      <formula>$IT31&lt;$IS$2</formula>
    </cfRule>
  </conditionalFormatting>
  <conditionalFormatting sqref="C30:G30">
    <cfRule type="cellIs" dxfId="16948" priority="184" stopIfTrue="1" operator="equal">
      <formula>0</formula>
    </cfRule>
  </conditionalFormatting>
  <conditionalFormatting sqref="C30:G30">
    <cfRule type="expression" dxfId="16947" priority="183" stopIfTrue="1">
      <formula>$IT31&lt;$IS$2</formula>
    </cfRule>
  </conditionalFormatting>
  <conditionalFormatting sqref="C30:G30">
    <cfRule type="cellIs" dxfId="16946" priority="182" stopIfTrue="1" operator="equal">
      <formula>0</formula>
    </cfRule>
  </conditionalFormatting>
  <conditionalFormatting sqref="C30:G30">
    <cfRule type="expression" dxfId="16945" priority="181" stopIfTrue="1">
      <formula>$IT31&lt;$IS$2</formula>
    </cfRule>
  </conditionalFormatting>
  <conditionalFormatting sqref="C30:G30">
    <cfRule type="cellIs" dxfId="16944" priority="180" stopIfTrue="1" operator="equal">
      <formula>0</formula>
    </cfRule>
  </conditionalFormatting>
  <conditionalFormatting sqref="C30:G30">
    <cfRule type="expression" dxfId="16943" priority="179" stopIfTrue="1">
      <formula>$IT31&lt;$IS$2</formula>
    </cfRule>
  </conditionalFormatting>
  <conditionalFormatting sqref="C30:G30">
    <cfRule type="cellIs" dxfId="16942" priority="178" stopIfTrue="1" operator="equal">
      <formula>0</formula>
    </cfRule>
  </conditionalFormatting>
  <conditionalFormatting sqref="C30:G30">
    <cfRule type="expression" dxfId="16941" priority="177" stopIfTrue="1">
      <formula>$IT31&lt;$IS$2</formula>
    </cfRule>
  </conditionalFormatting>
  <conditionalFormatting sqref="C30:G30">
    <cfRule type="cellIs" dxfId="16940" priority="176" stopIfTrue="1" operator="equal">
      <formula>0</formula>
    </cfRule>
  </conditionalFormatting>
  <conditionalFormatting sqref="C30:G30">
    <cfRule type="expression" dxfId="16939" priority="175" stopIfTrue="1">
      <formula>$IT31&lt;$IS$2</formula>
    </cfRule>
  </conditionalFormatting>
  <conditionalFormatting sqref="C30:G30">
    <cfRule type="cellIs" dxfId="16938" priority="174" stopIfTrue="1" operator="equal">
      <formula>0</formula>
    </cfRule>
  </conditionalFormatting>
  <conditionalFormatting sqref="C30:G30">
    <cfRule type="expression" dxfId="16937" priority="173" stopIfTrue="1">
      <formula>$IT31&lt;$IS$2</formula>
    </cfRule>
  </conditionalFormatting>
  <conditionalFormatting sqref="C30:G30">
    <cfRule type="cellIs" dxfId="16936" priority="172" stopIfTrue="1" operator="equal">
      <formula>0</formula>
    </cfRule>
  </conditionalFormatting>
  <conditionalFormatting sqref="C30:G30">
    <cfRule type="expression" dxfId="16935" priority="171" stopIfTrue="1">
      <formula>$IT31&lt;$IS$2</formula>
    </cfRule>
  </conditionalFormatting>
  <conditionalFormatting sqref="C30:G30">
    <cfRule type="cellIs" dxfId="16934" priority="170" stopIfTrue="1" operator="equal">
      <formula>0</formula>
    </cfRule>
  </conditionalFormatting>
  <conditionalFormatting sqref="C30:G30">
    <cfRule type="expression" dxfId="16933" priority="169" stopIfTrue="1">
      <formula>$IT31&lt;$IS$2</formula>
    </cfRule>
  </conditionalFormatting>
  <conditionalFormatting sqref="C31:G31">
    <cfRule type="cellIs" dxfId="16932" priority="168" operator="equal">
      <formula>0</formula>
    </cfRule>
  </conditionalFormatting>
  <conditionalFormatting sqref="C31:G31">
    <cfRule type="expression" dxfId="16931" priority="167" stopIfTrue="1">
      <formula>$IT32&lt;$IS$2</formula>
    </cfRule>
  </conditionalFormatting>
  <conditionalFormatting sqref="C31:G31">
    <cfRule type="expression" dxfId="16930" priority="166" stopIfTrue="1">
      <formula>$IW32&lt;$IV$2</formula>
    </cfRule>
  </conditionalFormatting>
  <conditionalFormatting sqref="C31:G31">
    <cfRule type="cellIs" dxfId="16929" priority="165" stopIfTrue="1" operator="equal">
      <formula>0</formula>
    </cfRule>
  </conditionalFormatting>
  <conditionalFormatting sqref="A35">
    <cfRule type="cellIs" dxfId="16928" priority="164" stopIfTrue="1" operator="equal">
      <formula>0</formula>
    </cfRule>
  </conditionalFormatting>
  <conditionalFormatting sqref="A35">
    <cfRule type="expression" dxfId="16927" priority="163" stopIfTrue="1">
      <formula>$IW36&lt;$IV$2</formula>
    </cfRule>
  </conditionalFormatting>
  <conditionalFormatting sqref="C33:G33">
    <cfRule type="cellIs" dxfId="16926" priority="162" operator="equal">
      <formula>0</formula>
    </cfRule>
  </conditionalFormatting>
  <conditionalFormatting sqref="C33:G33">
    <cfRule type="expression" dxfId="16925" priority="161" stopIfTrue="1">
      <formula>$IT34&lt;$IS$2</formula>
    </cfRule>
  </conditionalFormatting>
  <conditionalFormatting sqref="C33:G33">
    <cfRule type="expression" dxfId="16924" priority="160" stopIfTrue="1">
      <formula>$IT34&lt;$IS$2</formula>
    </cfRule>
  </conditionalFormatting>
  <conditionalFormatting sqref="C33:G33">
    <cfRule type="expression" dxfId="16923" priority="159" stopIfTrue="1">
      <formula>$IT34&lt;$IS$2</formula>
    </cfRule>
  </conditionalFormatting>
  <conditionalFormatting sqref="C33:G33">
    <cfRule type="expression" dxfId="16922" priority="158" stopIfTrue="1">
      <formula>$IT34&lt;$IS$2</formula>
    </cfRule>
  </conditionalFormatting>
  <conditionalFormatting sqref="C33:G33">
    <cfRule type="expression" dxfId="16921" priority="157" stopIfTrue="1">
      <formula>$IT34&lt;$IS$2</formula>
    </cfRule>
  </conditionalFormatting>
  <conditionalFormatting sqref="C33:G33">
    <cfRule type="expression" dxfId="16920" priority="156" stopIfTrue="1">
      <formula>$IT34&lt;$IS$2</formula>
    </cfRule>
  </conditionalFormatting>
  <conditionalFormatting sqref="C33:G33">
    <cfRule type="expression" dxfId="16919" priority="155" stopIfTrue="1">
      <formula>$IT34&lt;$IS$2</formula>
    </cfRule>
  </conditionalFormatting>
  <conditionalFormatting sqref="C33:G33">
    <cfRule type="expression" dxfId="16918" priority="154" stopIfTrue="1">
      <formula>$IT34&lt;$IS$2</formula>
    </cfRule>
  </conditionalFormatting>
  <conditionalFormatting sqref="C33:G33">
    <cfRule type="expression" dxfId="16917" priority="153" stopIfTrue="1">
      <formula>$IT34&lt;$IS$2</formula>
    </cfRule>
  </conditionalFormatting>
  <conditionalFormatting sqref="C33:G33">
    <cfRule type="expression" dxfId="16916" priority="152" stopIfTrue="1">
      <formula>$IT34&lt;$IS$2</formula>
    </cfRule>
  </conditionalFormatting>
  <conditionalFormatting sqref="C33:G33">
    <cfRule type="expression" dxfId="16915" priority="151" stopIfTrue="1">
      <formula>$IT34&lt;$IS$2</formula>
    </cfRule>
  </conditionalFormatting>
  <conditionalFormatting sqref="C33:G33">
    <cfRule type="expression" dxfId="16914" priority="150" stopIfTrue="1">
      <formula>$IT34&lt;$IS$2</formula>
    </cfRule>
  </conditionalFormatting>
  <conditionalFormatting sqref="C33:G33">
    <cfRule type="expression" dxfId="16913" priority="149" stopIfTrue="1">
      <formula>$IT34&lt;$IS$2</formula>
    </cfRule>
  </conditionalFormatting>
  <conditionalFormatting sqref="C33:G33">
    <cfRule type="expression" dxfId="16912" priority="148" stopIfTrue="1">
      <formula>$IT34&lt;$IS$2</formula>
    </cfRule>
  </conditionalFormatting>
  <conditionalFormatting sqref="C33:G33">
    <cfRule type="expression" dxfId="16911" priority="147" stopIfTrue="1">
      <formula>$IT34&lt;$IS$2</formula>
    </cfRule>
  </conditionalFormatting>
  <conditionalFormatting sqref="C33:G33">
    <cfRule type="expression" dxfId="16910" priority="146" stopIfTrue="1">
      <formula>$IT34&lt;$IS$2</formula>
    </cfRule>
  </conditionalFormatting>
  <conditionalFormatting sqref="C33:G33">
    <cfRule type="expression" dxfId="16909" priority="145" stopIfTrue="1">
      <formula>$IW34&lt;$IV$2</formula>
    </cfRule>
  </conditionalFormatting>
  <conditionalFormatting sqref="C33:G33">
    <cfRule type="expression" dxfId="16908" priority="144" stopIfTrue="1">
      <formula>$IW34&lt;$IV$2</formula>
    </cfRule>
  </conditionalFormatting>
  <conditionalFormatting sqref="C33:G33">
    <cfRule type="expression" dxfId="16907" priority="143" stopIfTrue="1">
      <formula>$IT34&lt;$IS$2</formula>
    </cfRule>
  </conditionalFormatting>
  <conditionalFormatting sqref="C33:G33">
    <cfRule type="expression" dxfId="16906" priority="142" stopIfTrue="1">
      <formula>$IT34&lt;$IS$2</formula>
    </cfRule>
  </conditionalFormatting>
  <conditionalFormatting sqref="C33:G33">
    <cfRule type="expression" dxfId="16905" priority="141" stopIfTrue="1">
      <formula>$IT34&lt;$IS$2</formula>
    </cfRule>
  </conditionalFormatting>
  <conditionalFormatting sqref="D35:G35">
    <cfRule type="cellIs" dxfId="16904" priority="140" operator="equal">
      <formula>0</formula>
    </cfRule>
  </conditionalFormatting>
  <conditionalFormatting sqref="D35:G35">
    <cfRule type="expression" dxfId="16903" priority="139" stopIfTrue="1">
      <formula>$IT36&lt;$IS$2</formula>
    </cfRule>
  </conditionalFormatting>
  <conditionalFormatting sqref="D35:G35">
    <cfRule type="expression" dxfId="16902" priority="138" stopIfTrue="1">
      <formula>$IW36&lt;$IV$2</formula>
    </cfRule>
  </conditionalFormatting>
  <conditionalFormatting sqref="D35:G35">
    <cfRule type="cellIs" dxfId="16901" priority="137" operator="equal">
      <formula>0</formula>
    </cfRule>
  </conditionalFormatting>
  <conditionalFormatting sqref="D35:G35">
    <cfRule type="cellIs" dxfId="16900" priority="136" stopIfTrue="1" operator="equal">
      <formula>0</formula>
    </cfRule>
  </conditionalFormatting>
  <conditionalFormatting sqref="D35:G35">
    <cfRule type="expression" dxfId="16899" priority="135" stopIfTrue="1">
      <formula>$IT36&lt;$IS$2</formula>
    </cfRule>
  </conditionalFormatting>
  <conditionalFormatting sqref="D35:G35">
    <cfRule type="cellIs" dxfId="16898" priority="134" stopIfTrue="1" operator="equal">
      <formula>0</formula>
    </cfRule>
  </conditionalFormatting>
  <conditionalFormatting sqref="D35:G35">
    <cfRule type="expression" dxfId="16897" priority="133" stopIfTrue="1">
      <formula>$IT36&lt;$IS$2</formula>
    </cfRule>
  </conditionalFormatting>
  <conditionalFormatting sqref="D35:G35">
    <cfRule type="cellIs" dxfId="16896" priority="132" stopIfTrue="1" operator="equal">
      <formula>0</formula>
    </cfRule>
  </conditionalFormatting>
  <conditionalFormatting sqref="D35:G35">
    <cfRule type="expression" dxfId="16895" priority="131" stopIfTrue="1">
      <formula>$IT36&lt;$IS$2</formula>
    </cfRule>
  </conditionalFormatting>
  <conditionalFormatting sqref="D35:G35">
    <cfRule type="cellIs" dxfId="16894" priority="130" stopIfTrue="1" operator="equal">
      <formula>0</formula>
    </cfRule>
  </conditionalFormatting>
  <conditionalFormatting sqref="D35:G35">
    <cfRule type="expression" dxfId="16893" priority="129" stopIfTrue="1">
      <formula>$IT36&lt;$IS$2</formula>
    </cfRule>
  </conditionalFormatting>
  <conditionalFormatting sqref="D35:G35">
    <cfRule type="cellIs" dxfId="16892" priority="128" operator="equal">
      <formula>0</formula>
    </cfRule>
  </conditionalFormatting>
  <conditionalFormatting sqref="D35:G35">
    <cfRule type="cellIs" dxfId="16891" priority="127" operator="equal">
      <formula>0</formula>
    </cfRule>
  </conditionalFormatting>
  <conditionalFormatting sqref="D35:G35">
    <cfRule type="cellIs" dxfId="16890" priority="126" stopIfTrue="1" operator="equal">
      <formula>0</formula>
    </cfRule>
  </conditionalFormatting>
  <conditionalFormatting sqref="D35:G35">
    <cfRule type="expression" dxfId="16889" priority="125" stopIfTrue="1">
      <formula>$IT36&lt;$IS$2</formula>
    </cfRule>
  </conditionalFormatting>
  <conditionalFormatting sqref="D35:G35">
    <cfRule type="cellIs" dxfId="16888" priority="124" stopIfTrue="1" operator="equal">
      <formula>0</formula>
    </cfRule>
  </conditionalFormatting>
  <conditionalFormatting sqref="D35:G35">
    <cfRule type="expression" dxfId="16887" priority="123" stopIfTrue="1">
      <formula>$IT36&lt;$IS$2</formula>
    </cfRule>
  </conditionalFormatting>
  <conditionalFormatting sqref="D35:G35">
    <cfRule type="cellIs" dxfId="16886" priority="122" stopIfTrue="1" operator="equal">
      <formula>0</formula>
    </cfRule>
  </conditionalFormatting>
  <conditionalFormatting sqref="D35:G35">
    <cfRule type="expression" dxfId="16885" priority="121" stopIfTrue="1">
      <formula>$IT36&lt;$IS$2</formula>
    </cfRule>
  </conditionalFormatting>
  <conditionalFormatting sqref="D35:G35">
    <cfRule type="cellIs" dxfId="16884" priority="120" stopIfTrue="1" operator="equal">
      <formula>0</formula>
    </cfRule>
  </conditionalFormatting>
  <conditionalFormatting sqref="D35:G35">
    <cfRule type="expression" dxfId="16883" priority="119" stopIfTrue="1">
      <formula>$IT36&lt;$IS$2</formula>
    </cfRule>
  </conditionalFormatting>
  <conditionalFormatting sqref="D35:G35">
    <cfRule type="cellIs" dxfId="16882" priority="118" operator="equal">
      <formula>0</formula>
    </cfRule>
  </conditionalFormatting>
  <conditionalFormatting sqref="D35:G35">
    <cfRule type="cellIs" dxfId="16881" priority="117" stopIfTrue="1" operator="equal">
      <formula>0</formula>
    </cfRule>
  </conditionalFormatting>
  <conditionalFormatting sqref="D35:G35">
    <cfRule type="expression" dxfId="16880" priority="116" stopIfTrue="1">
      <formula>$IT36&lt;$IS$2</formula>
    </cfRule>
  </conditionalFormatting>
  <conditionalFormatting sqref="D35:G35">
    <cfRule type="cellIs" dxfId="16879" priority="115" stopIfTrue="1" operator="equal">
      <formula>0</formula>
    </cfRule>
  </conditionalFormatting>
  <conditionalFormatting sqref="D35:G35">
    <cfRule type="expression" dxfId="16878" priority="114" stopIfTrue="1">
      <formula>$IT36&lt;$IS$2</formula>
    </cfRule>
  </conditionalFormatting>
  <conditionalFormatting sqref="D35:G35">
    <cfRule type="cellIs" dxfId="16877" priority="113" stopIfTrue="1" operator="equal">
      <formula>0</formula>
    </cfRule>
  </conditionalFormatting>
  <conditionalFormatting sqref="D35:G35">
    <cfRule type="expression" dxfId="16876" priority="112" stopIfTrue="1">
      <formula>$IT36&lt;$IS$2</formula>
    </cfRule>
  </conditionalFormatting>
  <conditionalFormatting sqref="D35:G35">
    <cfRule type="cellIs" dxfId="16875" priority="111" stopIfTrue="1" operator="equal">
      <formula>0</formula>
    </cfRule>
  </conditionalFormatting>
  <conditionalFormatting sqref="D35:G35">
    <cfRule type="expression" dxfId="16874" priority="110" stopIfTrue="1">
      <formula>$IT36&lt;$IS$2</formula>
    </cfRule>
  </conditionalFormatting>
  <conditionalFormatting sqref="D35:G35">
    <cfRule type="cellIs" dxfId="16873" priority="109" stopIfTrue="1" operator="equal">
      <formula>0</formula>
    </cfRule>
  </conditionalFormatting>
  <conditionalFormatting sqref="D35:G35">
    <cfRule type="expression" dxfId="16872" priority="108" stopIfTrue="1">
      <formula>$IT36&lt;$IS$2</formula>
    </cfRule>
  </conditionalFormatting>
  <conditionalFormatting sqref="D35">
    <cfRule type="cellIs" dxfId="16871" priority="107" operator="equal">
      <formula>0</formula>
    </cfRule>
  </conditionalFormatting>
  <conditionalFormatting sqref="D35">
    <cfRule type="cellIs" dxfId="16870" priority="106" operator="equal">
      <formula>0</formula>
    </cfRule>
  </conditionalFormatting>
  <conditionalFormatting sqref="D35">
    <cfRule type="cellIs" dxfId="16869" priority="105" stopIfTrue="1" operator="equal">
      <formula>0</formula>
    </cfRule>
  </conditionalFormatting>
  <conditionalFormatting sqref="D35">
    <cfRule type="expression" dxfId="16868" priority="104" stopIfTrue="1">
      <formula>$IT36&lt;$IS$2</formula>
    </cfRule>
  </conditionalFormatting>
  <conditionalFormatting sqref="D35">
    <cfRule type="cellIs" dxfId="16867" priority="103" stopIfTrue="1" operator="equal">
      <formula>0</formula>
    </cfRule>
  </conditionalFormatting>
  <conditionalFormatting sqref="D35">
    <cfRule type="expression" dxfId="16866" priority="102" stopIfTrue="1">
      <formula>$IT36&lt;$IS$2</formula>
    </cfRule>
  </conditionalFormatting>
  <conditionalFormatting sqref="D35">
    <cfRule type="cellIs" dxfId="16865" priority="101" stopIfTrue="1" operator="equal">
      <formula>0</formula>
    </cfRule>
  </conditionalFormatting>
  <conditionalFormatting sqref="D35">
    <cfRule type="expression" dxfId="16864" priority="100" stopIfTrue="1">
      <formula>$IT36&lt;$IS$2</formula>
    </cfRule>
  </conditionalFormatting>
  <conditionalFormatting sqref="D35">
    <cfRule type="cellIs" dxfId="16863" priority="99" stopIfTrue="1" operator="equal">
      <formula>0</formula>
    </cfRule>
  </conditionalFormatting>
  <conditionalFormatting sqref="D35">
    <cfRule type="expression" dxfId="16862" priority="98" stopIfTrue="1">
      <formula>$IT36&lt;$IS$2</formula>
    </cfRule>
  </conditionalFormatting>
  <conditionalFormatting sqref="D35">
    <cfRule type="cellIs" dxfId="16861" priority="97" operator="equal">
      <formula>0</formula>
    </cfRule>
  </conditionalFormatting>
  <conditionalFormatting sqref="D35">
    <cfRule type="cellIs" dxfId="16860" priority="96" stopIfTrue="1" operator="equal">
      <formula>0</formula>
    </cfRule>
  </conditionalFormatting>
  <conditionalFormatting sqref="D35">
    <cfRule type="expression" dxfId="16859" priority="95" stopIfTrue="1">
      <formula>$IT36&lt;$IS$2</formula>
    </cfRule>
  </conditionalFormatting>
  <conditionalFormatting sqref="D35">
    <cfRule type="cellIs" dxfId="16858" priority="94" stopIfTrue="1" operator="equal">
      <formula>0</formula>
    </cfRule>
  </conditionalFormatting>
  <conditionalFormatting sqref="D35">
    <cfRule type="expression" dxfId="16857" priority="93" stopIfTrue="1">
      <formula>$IT36&lt;$IS$2</formula>
    </cfRule>
  </conditionalFormatting>
  <conditionalFormatting sqref="D35">
    <cfRule type="cellIs" dxfId="16856" priority="92" stopIfTrue="1" operator="equal">
      <formula>0</formula>
    </cfRule>
  </conditionalFormatting>
  <conditionalFormatting sqref="D35">
    <cfRule type="expression" dxfId="16855" priority="91" stopIfTrue="1">
      <formula>$IT36&lt;$IS$2</formula>
    </cfRule>
  </conditionalFormatting>
  <conditionalFormatting sqref="D35:G35">
    <cfRule type="cellIs" dxfId="16854" priority="90" stopIfTrue="1" operator="equal">
      <formula>0</formula>
    </cfRule>
  </conditionalFormatting>
  <conditionalFormatting sqref="D35:G35">
    <cfRule type="expression" dxfId="16853" priority="89" stopIfTrue="1">
      <formula>$IT36&lt;$IS$2</formula>
    </cfRule>
  </conditionalFormatting>
  <conditionalFormatting sqref="D35:G35">
    <cfRule type="cellIs" dxfId="16852" priority="88" stopIfTrue="1" operator="equal">
      <formula>0</formula>
    </cfRule>
  </conditionalFormatting>
  <conditionalFormatting sqref="D35:G35">
    <cfRule type="expression" dxfId="16851" priority="87" stopIfTrue="1">
      <formula>$IT36&lt;$IS$2</formula>
    </cfRule>
  </conditionalFormatting>
  <conditionalFormatting sqref="D35:G35">
    <cfRule type="cellIs" dxfId="16850" priority="86" stopIfTrue="1" operator="equal">
      <formula>0</formula>
    </cfRule>
  </conditionalFormatting>
  <conditionalFormatting sqref="D35:G35">
    <cfRule type="expression" dxfId="16849" priority="85" stopIfTrue="1">
      <formula>$IT36&lt;$IS$2</formula>
    </cfRule>
  </conditionalFormatting>
  <conditionalFormatting sqref="D35:G35">
    <cfRule type="cellIs" dxfId="16848" priority="84" stopIfTrue="1" operator="equal">
      <formula>0</formula>
    </cfRule>
  </conditionalFormatting>
  <conditionalFormatting sqref="D35:G35">
    <cfRule type="expression" dxfId="16847" priority="83" stopIfTrue="1">
      <formula>$IW36&lt;$IV$2</formula>
    </cfRule>
  </conditionalFormatting>
  <conditionalFormatting sqref="D35:G35">
    <cfRule type="cellIs" dxfId="16846" priority="82" stopIfTrue="1" operator="equal">
      <formula>0</formula>
    </cfRule>
  </conditionalFormatting>
  <conditionalFormatting sqref="D35:G35">
    <cfRule type="expression" dxfId="16845" priority="81" stopIfTrue="1">
      <formula>$IT36&lt;$IS$2</formula>
    </cfRule>
  </conditionalFormatting>
  <conditionalFormatting sqref="D35:G35">
    <cfRule type="cellIs" dxfId="16844" priority="80" stopIfTrue="1" operator="equal">
      <formula>0</formula>
    </cfRule>
  </conditionalFormatting>
  <conditionalFormatting sqref="D35:G35">
    <cfRule type="expression" dxfId="16843" priority="79" stopIfTrue="1">
      <formula>$IT36&lt;$IS$2</formula>
    </cfRule>
  </conditionalFormatting>
  <conditionalFormatting sqref="D35:G35">
    <cfRule type="cellIs" dxfId="16842" priority="78" stopIfTrue="1" operator="equal">
      <formula>0</formula>
    </cfRule>
  </conditionalFormatting>
  <conditionalFormatting sqref="D35:G35">
    <cfRule type="expression" dxfId="16841" priority="77" stopIfTrue="1">
      <formula>$IT36&lt;$IS$2</formula>
    </cfRule>
  </conditionalFormatting>
  <conditionalFormatting sqref="D35:G35">
    <cfRule type="cellIs" dxfId="16840" priority="76" operator="equal">
      <formula>0</formula>
    </cfRule>
  </conditionalFormatting>
  <conditionalFormatting sqref="D35:G35">
    <cfRule type="cellIs" dxfId="16839" priority="75" stopIfTrue="1" operator="equal">
      <formula>0</formula>
    </cfRule>
  </conditionalFormatting>
  <conditionalFormatting sqref="D35:G35">
    <cfRule type="expression" dxfId="16838" priority="74" stopIfTrue="1">
      <formula>$IT36&lt;$IS$2</formula>
    </cfRule>
  </conditionalFormatting>
  <conditionalFormatting sqref="D35:G35">
    <cfRule type="cellIs" dxfId="16837" priority="73" stopIfTrue="1" operator="equal">
      <formula>0</formula>
    </cfRule>
  </conditionalFormatting>
  <conditionalFormatting sqref="D35:G35">
    <cfRule type="expression" dxfId="16836" priority="72" stopIfTrue="1">
      <formula>$IT36&lt;$IS$2</formula>
    </cfRule>
  </conditionalFormatting>
  <conditionalFormatting sqref="D35:G35">
    <cfRule type="cellIs" dxfId="16835" priority="71" stopIfTrue="1" operator="equal">
      <formula>0</formula>
    </cfRule>
  </conditionalFormatting>
  <conditionalFormatting sqref="D35:G35">
    <cfRule type="expression" dxfId="16834" priority="70" stopIfTrue="1">
      <formula>$IT36&lt;$IS$2</formula>
    </cfRule>
  </conditionalFormatting>
  <conditionalFormatting sqref="D35:G35">
    <cfRule type="cellIs" dxfId="16833" priority="69" stopIfTrue="1" operator="equal">
      <formula>0</formula>
    </cfRule>
  </conditionalFormatting>
  <conditionalFormatting sqref="D35:G35">
    <cfRule type="expression" dxfId="16832" priority="68" stopIfTrue="1">
      <formula>$IT36&lt;$IS$2</formula>
    </cfRule>
  </conditionalFormatting>
  <conditionalFormatting sqref="D35:G35">
    <cfRule type="cellIs" dxfId="16831" priority="67" operator="equal">
      <formula>0</formula>
    </cfRule>
  </conditionalFormatting>
  <conditionalFormatting sqref="D35:G35">
    <cfRule type="cellIs" dxfId="16830" priority="66" operator="equal">
      <formula>0</formula>
    </cfRule>
  </conditionalFormatting>
  <conditionalFormatting sqref="D35:G35">
    <cfRule type="cellIs" dxfId="16829" priority="65" stopIfTrue="1" operator="equal">
      <formula>0</formula>
    </cfRule>
  </conditionalFormatting>
  <conditionalFormatting sqref="D35:G35">
    <cfRule type="expression" dxfId="16828" priority="64" stopIfTrue="1">
      <formula>$IT36&lt;$IS$2</formula>
    </cfRule>
  </conditionalFormatting>
  <conditionalFormatting sqref="D35:G35">
    <cfRule type="cellIs" dxfId="16827" priority="63" stopIfTrue="1" operator="equal">
      <formula>0</formula>
    </cfRule>
  </conditionalFormatting>
  <conditionalFormatting sqref="D35:G35">
    <cfRule type="expression" dxfId="16826" priority="62" stopIfTrue="1">
      <formula>$IT36&lt;$IS$2</formula>
    </cfRule>
  </conditionalFormatting>
  <conditionalFormatting sqref="D35:G35">
    <cfRule type="cellIs" dxfId="16825" priority="61" stopIfTrue="1" operator="equal">
      <formula>0</formula>
    </cfRule>
  </conditionalFormatting>
  <conditionalFormatting sqref="D35:G35">
    <cfRule type="expression" dxfId="16824" priority="60" stopIfTrue="1">
      <formula>$IT36&lt;$IS$2</formula>
    </cfRule>
  </conditionalFormatting>
  <conditionalFormatting sqref="D35:G35">
    <cfRule type="cellIs" dxfId="16823" priority="59" stopIfTrue="1" operator="equal">
      <formula>0</formula>
    </cfRule>
  </conditionalFormatting>
  <conditionalFormatting sqref="D35:G35">
    <cfRule type="expression" dxfId="16822" priority="58" stopIfTrue="1">
      <formula>$IT36&lt;$IS$2</formula>
    </cfRule>
  </conditionalFormatting>
  <conditionalFormatting sqref="D35:G35">
    <cfRule type="cellIs" dxfId="16821" priority="57" stopIfTrue="1" operator="equal">
      <formula>0</formula>
    </cfRule>
  </conditionalFormatting>
  <conditionalFormatting sqref="D35:G35">
    <cfRule type="expression" dxfId="16820" priority="56" stopIfTrue="1">
      <formula>$IT36&lt;$IS$2</formula>
    </cfRule>
  </conditionalFormatting>
  <conditionalFormatting sqref="D35:G35">
    <cfRule type="cellIs" dxfId="16819" priority="55" operator="equal">
      <formula>0</formula>
    </cfRule>
  </conditionalFormatting>
  <conditionalFormatting sqref="D35:G35">
    <cfRule type="cellIs" dxfId="16818" priority="54" stopIfTrue="1" operator="equal">
      <formula>0</formula>
    </cfRule>
  </conditionalFormatting>
  <conditionalFormatting sqref="D35:G35">
    <cfRule type="expression" dxfId="16817" priority="53" stopIfTrue="1">
      <formula>$IT36&lt;$IS$2</formula>
    </cfRule>
  </conditionalFormatting>
  <conditionalFormatting sqref="D35:G35">
    <cfRule type="cellIs" dxfId="16816" priority="52" stopIfTrue="1" operator="equal">
      <formula>0</formula>
    </cfRule>
  </conditionalFormatting>
  <conditionalFormatting sqref="D35:G35">
    <cfRule type="expression" dxfId="16815" priority="51" stopIfTrue="1">
      <formula>$IT36&lt;$IS$2</formula>
    </cfRule>
  </conditionalFormatting>
  <conditionalFormatting sqref="D35:G35">
    <cfRule type="cellIs" dxfId="16814" priority="50" stopIfTrue="1" operator="equal">
      <formula>0</formula>
    </cfRule>
  </conditionalFormatting>
  <conditionalFormatting sqref="D35:G35">
    <cfRule type="expression" dxfId="16813" priority="49" stopIfTrue="1">
      <formula>$IT36&lt;$IS$2</formula>
    </cfRule>
  </conditionalFormatting>
  <conditionalFormatting sqref="D35:G35">
    <cfRule type="cellIs" dxfId="16812" priority="48" stopIfTrue="1" operator="equal">
      <formula>0</formula>
    </cfRule>
  </conditionalFormatting>
  <conditionalFormatting sqref="D35:G35">
    <cfRule type="expression" dxfId="16811" priority="47" stopIfTrue="1">
      <formula>$IT36&lt;$IS$2</formula>
    </cfRule>
  </conditionalFormatting>
  <conditionalFormatting sqref="D35:G35">
    <cfRule type="cellIs" dxfId="16810" priority="46" stopIfTrue="1" operator="equal">
      <formula>0</formula>
    </cfRule>
  </conditionalFormatting>
  <conditionalFormatting sqref="D35:G35">
    <cfRule type="expression" dxfId="16809" priority="45" stopIfTrue="1">
      <formula>$IT36&lt;$IS$2</formula>
    </cfRule>
  </conditionalFormatting>
  <conditionalFormatting sqref="D35:G35">
    <cfRule type="cellIs" dxfId="16808" priority="44" stopIfTrue="1" operator="equal">
      <formula>0</formula>
    </cfRule>
  </conditionalFormatting>
  <conditionalFormatting sqref="D35:G35">
    <cfRule type="expression" dxfId="16807" priority="43" stopIfTrue="1">
      <formula>$IT36&lt;$IS$2</formula>
    </cfRule>
  </conditionalFormatting>
  <conditionalFormatting sqref="D35:G35">
    <cfRule type="cellIs" dxfId="16806" priority="42" stopIfTrue="1" operator="equal">
      <formula>0</formula>
    </cfRule>
  </conditionalFormatting>
  <conditionalFormatting sqref="D35:G35">
    <cfRule type="expression" dxfId="16805" priority="41" stopIfTrue="1">
      <formula>$IT36&lt;$IS$2</formula>
    </cfRule>
  </conditionalFormatting>
  <conditionalFormatting sqref="D35">
    <cfRule type="cellIs" dxfId="16804" priority="40" operator="equal">
      <formula>0</formula>
    </cfRule>
  </conditionalFormatting>
  <conditionalFormatting sqref="D35">
    <cfRule type="cellIs" dxfId="16803" priority="39" stopIfTrue="1" operator="equal">
      <formula>0</formula>
    </cfRule>
  </conditionalFormatting>
  <conditionalFormatting sqref="D35">
    <cfRule type="expression" dxfId="16802" priority="38" stopIfTrue="1">
      <formula>$IT36&lt;$IS$2</formula>
    </cfRule>
  </conditionalFormatting>
  <conditionalFormatting sqref="D35">
    <cfRule type="cellIs" dxfId="16801" priority="37" stopIfTrue="1" operator="equal">
      <formula>0</formula>
    </cfRule>
  </conditionalFormatting>
  <conditionalFormatting sqref="D35">
    <cfRule type="expression" dxfId="16800" priority="36" stopIfTrue="1">
      <formula>$IT36&lt;$IS$2</formula>
    </cfRule>
  </conditionalFormatting>
  <conditionalFormatting sqref="D35">
    <cfRule type="cellIs" dxfId="16799" priority="35" stopIfTrue="1" operator="equal">
      <formula>0</formula>
    </cfRule>
  </conditionalFormatting>
  <conditionalFormatting sqref="D35">
    <cfRule type="expression" dxfId="16798" priority="34" stopIfTrue="1">
      <formula>$IT36&lt;$IS$2</formula>
    </cfRule>
  </conditionalFormatting>
  <conditionalFormatting sqref="D35">
    <cfRule type="cellIs" dxfId="16797" priority="33" stopIfTrue="1" operator="equal">
      <formula>0</formula>
    </cfRule>
  </conditionalFormatting>
  <conditionalFormatting sqref="D35">
    <cfRule type="expression" dxfId="16796" priority="32" stopIfTrue="1">
      <formula>$IT36&lt;$IS$2</formula>
    </cfRule>
  </conditionalFormatting>
  <conditionalFormatting sqref="D35">
    <cfRule type="cellIs" dxfId="16795" priority="31" stopIfTrue="1" operator="equal">
      <formula>0</formula>
    </cfRule>
  </conditionalFormatting>
  <conditionalFormatting sqref="D35">
    <cfRule type="expression" dxfId="16794" priority="30" stopIfTrue="1">
      <formula>$IT36&lt;$IS$2</formula>
    </cfRule>
  </conditionalFormatting>
  <conditionalFormatting sqref="D35">
    <cfRule type="cellIs" dxfId="16793" priority="29" operator="equal">
      <formula>0</formula>
    </cfRule>
  </conditionalFormatting>
  <conditionalFormatting sqref="D35">
    <cfRule type="cellIs" dxfId="16792" priority="28" stopIfTrue="1" operator="equal">
      <formula>0</formula>
    </cfRule>
  </conditionalFormatting>
  <conditionalFormatting sqref="D35">
    <cfRule type="expression" dxfId="16791" priority="27" stopIfTrue="1">
      <formula>$IT36&lt;$IS$2</formula>
    </cfRule>
  </conditionalFormatting>
  <conditionalFormatting sqref="D35">
    <cfRule type="cellIs" dxfId="16790" priority="26" stopIfTrue="1" operator="equal">
      <formula>0</formula>
    </cfRule>
  </conditionalFormatting>
  <conditionalFormatting sqref="D35">
    <cfRule type="expression" dxfId="16789" priority="25" stopIfTrue="1">
      <formula>$IT36&lt;$IS$2</formula>
    </cfRule>
  </conditionalFormatting>
  <conditionalFormatting sqref="D35">
    <cfRule type="cellIs" dxfId="16788" priority="24" stopIfTrue="1" operator="equal">
      <formula>0</formula>
    </cfRule>
  </conditionalFormatting>
  <conditionalFormatting sqref="D35">
    <cfRule type="expression" dxfId="16787" priority="23" stopIfTrue="1">
      <formula>$IT36&lt;$IS$2</formula>
    </cfRule>
  </conditionalFormatting>
  <conditionalFormatting sqref="D35">
    <cfRule type="cellIs" dxfId="16786" priority="22" stopIfTrue="1" operator="equal">
      <formula>0</formula>
    </cfRule>
  </conditionalFormatting>
  <conditionalFormatting sqref="D35">
    <cfRule type="expression" dxfId="16785" priority="21" stopIfTrue="1">
      <formula>$IT36&lt;$IS$2</formula>
    </cfRule>
  </conditionalFormatting>
  <conditionalFormatting sqref="D35">
    <cfRule type="cellIs" dxfId="16784" priority="20" stopIfTrue="1" operator="equal">
      <formula>0</formula>
    </cfRule>
  </conditionalFormatting>
  <conditionalFormatting sqref="D35">
    <cfRule type="expression" dxfId="16783" priority="19" stopIfTrue="1">
      <formula>$IT36&lt;$IS$2</formula>
    </cfRule>
  </conditionalFormatting>
  <conditionalFormatting sqref="D35">
    <cfRule type="cellIs" dxfId="16782" priority="18" stopIfTrue="1" operator="equal">
      <formula>0</formula>
    </cfRule>
  </conditionalFormatting>
  <conditionalFormatting sqref="D35">
    <cfRule type="expression" dxfId="16781" priority="17" stopIfTrue="1">
      <formula>$IT36&lt;$IS$2</formula>
    </cfRule>
  </conditionalFormatting>
  <conditionalFormatting sqref="D35">
    <cfRule type="cellIs" dxfId="16780" priority="16" stopIfTrue="1" operator="equal">
      <formula>0</formula>
    </cfRule>
  </conditionalFormatting>
  <conditionalFormatting sqref="D35">
    <cfRule type="expression" dxfId="16779" priority="15" stopIfTrue="1">
      <formula>$IT36&lt;$IS$2</formula>
    </cfRule>
  </conditionalFormatting>
  <conditionalFormatting sqref="D35:G35">
    <cfRule type="cellIs" dxfId="16778" priority="14" stopIfTrue="1" operator="equal">
      <formula>0</formula>
    </cfRule>
  </conditionalFormatting>
  <conditionalFormatting sqref="D35:G35">
    <cfRule type="expression" dxfId="16777" priority="13" stopIfTrue="1">
      <formula>$IT36&lt;$IS$2</formula>
    </cfRule>
  </conditionalFormatting>
  <conditionalFormatting sqref="D35:G35">
    <cfRule type="cellIs" dxfId="16776" priority="12" stopIfTrue="1" operator="equal">
      <formula>0</formula>
    </cfRule>
  </conditionalFormatting>
  <conditionalFormatting sqref="D35:G35">
    <cfRule type="expression" dxfId="16775" priority="11" stopIfTrue="1">
      <formula>$IT36&lt;$IS$2</formula>
    </cfRule>
  </conditionalFormatting>
  <conditionalFormatting sqref="D35:G35">
    <cfRule type="cellIs" dxfId="16774" priority="10" stopIfTrue="1" operator="equal">
      <formula>0</formula>
    </cfRule>
  </conditionalFormatting>
  <conditionalFormatting sqref="D35:G35">
    <cfRule type="expression" dxfId="16773" priority="9" stopIfTrue="1">
      <formula>$IT36&lt;$IS$2</formula>
    </cfRule>
  </conditionalFormatting>
  <conditionalFormatting sqref="D35:G35">
    <cfRule type="cellIs" dxfId="16772" priority="8" stopIfTrue="1" operator="equal">
      <formula>0</formula>
    </cfRule>
  </conditionalFormatting>
  <conditionalFormatting sqref="D35:G35">
    <cfRule type="expression" dxfId="16771" priority="7" stopIfTrue="1">
      <formula>$IT36&lt;$IS$2</formula>
    </cfRule>
  </conditionalFormatting>
  <conditionalFormatting sqref="D35:G35">
    <cfRule type="cellIs" dxfId="16770" priority="6" stopIfTrue="1" operator="equal">
      <formula>0</formula>
    </cfRule>
  </conditionalFormatting>
  <conditionalFormatting sqref="D35:G35">
    <cfRule type="expression" dxfId="16769" priority="5" stopIfTrue="1">
      <formula>$IT36&lt;$IS$2</formula>
    </cfRule>
  </conditionalFormatting>
  <conditionalFormatting sqref="D35:G35">
    <cfRule type="cellIs" dxfId="16768" priority="4" stopIfTrue="1" operator="equal">
      <formula>0</formula>
    </cfRule>
  </conditionalFormatting>
  <conditionalFormatting sqref="D35:G35">
    <cfRule type="expression" dxfId="16767" priority="3" stopIfTrue="1">
      <formula>$IT36&lt;$IS$2</formula>
    </cfRule>
  </conditionalFormatting>
  <conditionalFormatting sqref="D35:G35">
    <cfRule type="cellIs" dxfId="16766" priority="2" stopIfTrue="1" operator="equal">
      <formula>0</formula>
    </cfRule>
  </conditionalFormatting>
  <conditionalFormatting sqref="D35:G35">
    <cfRule type="expression" dxfId="16765" priority="1" stopIfTrue="1">
      <formula>$IT36&lt;$IS$2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FF"/>
  </sheetPr>
  <dimension ref="A1:IB299"/>
  <sheetViews>
    <sheetView topLeftCell="A2" zoomScale="80" zoomScaleNormal="80" workbookViewId="0">
      <pane xSplit="11" ySplit="6" topLeftCell="L11" activePane="bottomRight" state="frozen"/>
      <selection activeCell="A2" sqref="A2"/>
      <selection pane="topRight" activeCell="L2" sqref="L2"/>
      <selection pane="bottomLeft" activeCell="A8" sqref="A8"/>
      <selection pane="bottomRight" activeCell="C29" sqref="C29:G29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4" width="7.7109375" style="3" customWidth="1"/>
    <col min="5" max="5" width="9.7109375" style="3" customWidth="1"/>
    <col min="6" max="6" width="8.7109375" style="3" customWidth="1"/>
    <col min="7" max="7" width="10.140625" style="3" customWidth="1"/>
    <col min="8" max="8" width="15.140625" style="3" hidden="1" customWidth="1"/>
    <col min="9" max="9" width="15.140625" style="3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169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146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1</v>
      </c>
      <c r="B6" s="159"/>
      <c r="C6" s="40"/>
      <c r="D6" s="43" t="str">
        <f>х!A19</f>
        <v>19.01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157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7" si="0">E12</f>
        <v>0</v>
      </c>
      <c r="O12" s="24">
        <f t="shared" si="0"/>
        <v>0</v>
      </c>
      <c r="P12" s="24">
        <f t="shared" si="0"/>
        <v>0</v>
      </c>
      <c r="S12" s="119"/>
      <c r="IA12" s="12"/>
      <c r="IB12" s="6">
        <f>[1]основа!AM8</f>
        <v>42551</v>
      </c>
    </row>
    <row r="13" spans="1:236" ht="15" hidden="1" customHeight="1" x14ac:dyDescent="0.25">
      <c r="A13" s="103">
        <v>0</v>
      </c>
      <c r="B13" s="104">
        <v>0</v>
      </c>
      <c r="C13" s="105">
        <v>0</v>
      </c>
      <c r="D13" s="106">
        <v>0</v>
      </c>
      <c r="E13" s="106">
        <v>0</v>
      </c>
      <c r="F13" s="106">
        <v>0</v>
      </c>
      <c r="G13" s="106">
        <v>0</v>
      </c>
      <c r="H13" s="107">
        <v>0</v>
      </c>
      <c r="I13" s="25">
        <f t="shared" ref="I13:I17" si="1">H13</f>
        <v>0</v>
      </c>
      <c r="J13" s="11"/>
      <c r="K13" s="37">
        <f t="shared" ref="K13:K57" si="2">A13</f>
        <v>0</v>
      </c>
      <c r="M13" s="24">
        <f t="shared" ref="M13:M17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36" x14ac:dyDescent="0.25">
      <c r="A14" s="103" t="s">
        <v>292</v>
      </c>
      <c r="B14" s="104">
        <v>80</v>
      </c>
      <c r="C14" s="105" t="s">
        <v>294</v>
      </c>
      <c r="D14" s="106">
        <v>11.49</v>
      </c>
      <c r="E14" s="106">
        <v>16.71</v>
      </c>
      <c r="F14" s="106">
        <v>15.96</v>
      </c>
      <c r="G14" s="106">
        <v>261.33999999999997</v>
      </c>
      <c r="H14" s="107">
        <v>12.213799999999999</v>
      </c>
      <c r="I14" s="150">
        <v>22</v>
      </c>
      <c r="J14" s="11"/>
      <c r="K14" s="37" t="str">
        <f t="shared" si="2"/>
        <v>Горячий бутерброд с колбасой и сыром</v>
      </c>
      <c r="M14" s="24">
        <f t="shared" si="3"/>
        <v>11.49</v>
      </c>
      <c r="N14" s="24">
        <f t="shared" si="0"/>
        <v>16.71</v>
      </c>
      <c r="O14" s="24">
        <f t="shared" si="0"/>
        <v>15.96</v>
      </c>
      <c r="P14" s="24">
        <f t="shared" si="0"/>
        <v>261.33999999999997</v>
      </c>
      <c r="S14" s="119"/>
      <c r="IA14" s="12"/>
      <c r="IB14" s="6">
        <f>[1]основа!AM10</f>
        <v>42551</v>
      </c>
    </row>
    <row r="15" spans="1:236" ht="15" customHeight="1" x14ac:dyDescent="0.25">
      <c r="A15" s="103" t="s">
        <v>186</v>
      </c>
      <c r="B15" s="104" t="s">
        <v>197</v>
      </c>
      <c r="C15" s="105" t="s">
        <v>205</v>
      </c>
      <c r="D15" s="106">
        <v>3.6</v>
      </c>
      <c r="E15" s="106">
        <v>3.3</v>
      </c>
      <c r="F15" s="106">
        <v>13.7</v>
      </c>
      <c r="G15" s="106">
        <v>98</v>
      </c>
      <c r="H15" s="107">
        <v>3.3620000000000001</v>
      </c>
      <c r="I15" s="150">
        <v>9</v>
      </c>
      <c r="J15" s="11"/>
      <c r="K15" s="37" t="str">
        <f t="shared" si="2"/>
        <v>Какао с молоком</v>
      </c>
      <c r="M15" s="24">
        <f t="shared" si="3"/>
        <v>3.6</v>
      </c>
      <c r="N15" s="24">
        <f t="shared" si="0"/>
        <v>3.3</v>
      </c>
      <c r="O15" s="24">
        <f t="shared" si="0"/>
        <v>13.7</v>
      </c>
      <c r="P15" s="24">
        <f t="shared" si="0"/>
        <v>98</v>
      </c>
      <c r="S15" s="119"/>
      <c r="IA15" s="12"/>
      <c r="IB15" s="6">
        <f>[1]основа!AM11</f>
        <v>42551</v>
      </c>
    </row>
    <row r="16" spans="1:236" ht="15" hidden="1" customHeight="1" x14ac:dyDescent="0.25">
      <c r="A16" s="103">
        <v>0</v>
      </c>
      <c r="B16" s="104">
        <v>0</v>
      </c>
      <c r="C16" s="105">
        <v>0</v>
      </c>
      <c r="D16" s="106">
        <v>0</v>
      </c>
      <c r="E16" s="106">
        <v>0</v>
      </c>
      <c r="F16" s="106">
        <v>0</v>
      </c>
      <c r="G16" s="106">
        <v>0</v>
      </c>
      <c r="H16" s="107">
        <v>0</v>
      </c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R16" s="39"/>
      <c r="IA16" s="12"/>
      <c r="IB16" s="6">
        <f>[1]основа!AM13</f>
        <v>42551</v>
      </c>
    </row>
    <row r="17" spans="1:236" ht="15" hidden="1" customHeight="1" x14ac:dyDescent="0.25">
      <c r="A17" s="103">
        <v>0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[1]основа!AM14</f>
        <v>42551</v>
      </c>
    </row>
    <row r="18" spans="1:236" ht="15" customHeight="1" x14ac:dyDescent="0.2">
      <c r="A18" s="108" t="s">
        <v>11</v>
      </c>
      <c r="B18" s="109"/>
      <c r="C18" s="110"/>
      <c r="D18" s="111">
        <f>SUBTOTAL(9,D12:D17)</f>
        <v>15.09</v>
      </c>
      <c r="E18" s="111">
        <f t="shared" ref="E18:G18" si="4">SUBTOTAL(9,E12:E17)</f>
        <v>20.010000000000002</v>
      </c>
      <c r="F18" s="111">
        <f t="shared" si="4"/>
        <v>29.66</v>
      </c>
      <c r="G18" s="111">
        <f t="shared" si="4"/>
        <v>359.34</v>
      </c>
      <c r="H18" s="112">
        <v>16.675799999999999</v>
      </c>
      <c r="I18" s="151">
        <v>31</v>
      </c>
      <c r="J18" s="11"/>
      <c r="K18" s="38">
        <f>х!E12</f>
        <v>1</v>
      </c>
      <c r="M18" s="28">
        <f>SUM(M12:M17)</f>
        <v>15.09</v>
      </c>
      <c r="N18" s="28">
        <f t="shared" ref="N18:P18" si="5">SUM(N12:N17)</f>
        <v>20.010000000000002</v>
      </c>
      <c r="O18" s="28">
        <f t="shared" si="5"/>
        <v>29.66</v>
      </c>
      <c r="P18" s="28">
        <f t="shared" si="5"/>
        <v>359.34</v>
      </c>
      <c r="IA18" s="12"/>
      <c r="IB18" s="6">
        <f>[1]основа!AM15</f>
        <v>42551</v>
      </c>
    </row>
    <row r="19" spans="1:236" ht="15" customHeight="1" x14ac:dyDescent="0.2">
      <c r="A19" s="108"/>
      <c r="B19" s="109"/>
      <c r="C19" s="110"/>
      <c r="D19" s="111"/>
      <c r="E19" s="111"/>
      <c r="F19" s="111"/>
      <c r="G19" s="111"/>
      <c r="H19" s="112"/>
      <c r="I19" s="151"/>
      <c r="J19" s="11"/>
      <c r="K19" s="38">
        <f>х!E13</f>
        <v>1</v>
      </c>
      <c r="M19" s="28"/>
      <c r="N19" s="28"/>
      <c r="O19" s="28"/>
      <c r="P19" s="28"/>
      <c r="IA19" s="12"/>
      <c r="IB19" s="6">
        <f>[1]основа!AM16</f>
        <v>42551</v>
      </c>
    </row>
    <row r="20" spans="1:236" ht="15" hidden="1" customHeight="1" x14ac:dyDescent="0.2">
      <c r="A20" s="108" t="s">
        <v>12</v>
      </c>
      <c r="B20" s="109"/>
      <c r="C20" s="110"/>
      <c r="D20" s="111"/>
      <c r="E20" s="111"/>
      <c r="F20" s="111"/>
      <c r="G20" s="111"/>
      <c r="H20" s="112"/>
      <c r="I20" s="29"/>
      <c r="J20" s="11"/>
      <c r="K20" s="38">
        <f>х!E14</f>
        <v>0</v>
      </c>
      <c r="M20" s="28"/>
      <c r="N20" s="28"/>
      <c r="O20" s="28"/>
      <c r="P20" s="28"/>
      <c r="IA20" s="12"/>
      <c r="IB20" s="6">
        <f>[1]основа!AM17</f>
        <v>42551</v>
      </c>
    </row>
    <row r="21" spans="1:236" ht="15" hidden="1" customHeight="1" x14ac:dyDescent="0.25">
      <c r="A21" s="103">
        <v>0</v>
      </c>
      <c r="B21" s="104">
        <v>0</v>
      </c>
      <c r="C21" s="105">
        <v>0</v>
      </c>
      <c r="D21" s="106">
        <v>0</v>
      </c>
      <c r="E21" s="106">
        <v>0</v>
      </c>
      <c r="F21" s="106">
        <v>0</v>
      </c>
      <c r="G21" s="106">
        <v>0</v>
      </c>
      <c r="H21" s="107">
        <v>0</v>
      </c>
      <c r="I21" s="25">
        <f>H21</f>
        <v>0</v>
      </c>
      <c r="J21" s="11"/>
      <c r="K21" s="37">
        <f t="shared" si="2"/>
        <v>0</v>
      </c>
      <c r="M21" s="24">
        <f>D21</f>
        <v>0</v>
      </c>
      <c r="N21" s="24">
        <f t="shared" ref="N21:P23" si="6">E21</f>
        <v>0</v>
      </c>
      <c r="O21" s="24">
        <f t="shared" si="6"/>
        <v>0</v>
      </c>
      <c r="P21" s="24">
        <f t="shared" si="6"/>
        <v>0</v>
      </c>
      <c r="IA21" s="12"/>
      <c r="IB21" s="6">
        <f>[1]основа!AM18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 t="shared" ref="I22:I23" si="7">H22</f>
        <v>0</v>
      </c>
      <c r="J22" s="11"/>
      <c r="K22" s="37">
        <f t="shared" si="2"/>
        <v>0</v>
      </c>
      <c r="M22" s="24">
        <f t="shared" ref="M22:M23" si="8">D22</f>
        <v>0</v>
      </c>
      <c r="N22" s="24">
        <f t="shared" si="6"/>
        <v>0</v>
      </c>
      <c r="O22" s="24">
        <f t="shared" si="6"/>
        <v>0</v>
      </c>
      <c r="P22" s="24">
        <f t="shared" si="6"/>
        <v>0</v>
      </c>
      <c r="IA22" s="12"/>
      <c r="IB22" s="6">
        <f>[1]основа!AM19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si="7"/>
        <v>0</v>
      </c>
      <c r="J23" s="11"/>
      <c r="K23" s="37">
        <f t="shared" si="2"/>
        <v>0</v>
      </c>
      <c r="M23" s="24">
        <f t="shared" si="8"/>
        <v>0</v>
      </c>
      <c r="N23" s="24">
        <f t="shared" si="6"/>
        <v>0</v>
      </c>
      <c r="O23" s="24">
        <f t="shared" si="6"/>
        <v>0</v>
      </c>
      <c r="P23" s="24">
        <f t="shared" si="6"/>
        <v>0</v>
      </c>
      <c r="IA23" s="12"/>
      <c r="IB23" s="6">
        <f>[1]основа!AM20</f>
        <v>42551</v>
      </c>
    </row>
    <row r="24" spans="1:236" ht="15" hidden="1" customHeight="1" x14ac:dyDescent="0.2">
      <c r="A24" s="108" t="s">
        <v>13</v>
      </c>
      <c r="B24" s="109"/>
      <c r="C24" s="110"/>
      <c r="D24" s="111">
        <v>0</v>
      </c>
      <c r="E24" s="111">
        <v>0</v>
      </c>
      <c r="F24" s="111">
        <v>0</v>
      </c>
      <c r="G24" s="111">
        <v>0</v>
      </c>
      <c r="H24" s="112">
        <v>0</v>
      </c>
      <c r="I24" s="29">
        <f>I23+I22+I21</f>
        <v>0</v>
      </c>
      <c r="J24" s="11"/>
      <c r="K24" s="38">
        <f>х!E18</f>
        <v>0</v>
      </c>
      <c r="M24" s="28">
        <f>SUM(M21:M23)</f>
        <v>0</v>
      </c>
      <c r="N24" s="28">
        <f t="shared" ref="N24:P24" si="9">SUM(N21:N23)</f>
        <v>0</v>
      </c>
      <c r="O24" s="28">
        <f t="shared" si="9"/>
        <v>0</v>
      </c>
      <c r="P24" s="28">
        <f t="shared" si="9"/>
        <v>0</v>
      </c>
      <c r="IA24" s="12"/>
      <c r="IB24" s="6">
        <f>[1]основа!AM21</f>
        <v>42551</v>
      </c>
    </row>
    <row r="25" spans="1:236" ht="15" hidden="1" customHeight="1" x14ac:dyDescent="0.2">
      <c r="A25" s="108"/>
      <c r="B25" s="109"/>
      <c r="C25" s="110"/>
      <c r="D25" s="111"/>
      <c r="E25" s="111"/>
      <c r="F25" s="111"/>
      <c r="G25" s="111"/>
      <c r="H25" s="112"/>
      <c r="I25" s="29"/>
      <c r="J25" s="11"/>
      <c r="K25" s="38">
        <f>х!E19</f>
        <v>0</v>
      </c>
      <c r="M25" s="28"/>
      <c r="N25" s="28"/>
      <c r="O25" s="28"/>
      <c r="P25" s="28"/>
      <c r="IA25" s="12"/>
      <c r="IB25" s="6">
        <f>[1]основа!AM22</f>
        <v>42551</v>
      </c>
    </row>
    <row r="26" spans="1:236" ht="15" customHeight="1" x14ac:dyDescent="0.2">
      <c r="A26" s="108" t="s">
        <v>14</v>
      </c>
      <c r="B26" s="109"/>
      <c r="C26" s="110"/>
      <c r="D26" s="113"/>
      <c r="E26" s="113"/>
      <c r="F26" s="113"/>
      <c r="G26" s="113"/>
      <c r="H26" s="114"/>
      <c r="I26" s="152"/>
      <c r="J26" s="11"/>
      <c r="K26" s="38">
        <f>х!E20</f>
        <v>1</v>
      </c>
      <c r="M26" s="30"/>
      <c r="N26" s="30"/>
      <c r="O26" s="30"/>
      <c r="P26" s="30"/>
      <c r="IA26" s="12"/>
      <c r="IB26" s="6">
        <f>[1]основа!AM23</f>
        <v>42551</v>
      </c>
    </row>
    <row r="27" spans="1:236" ht="15" hidden="1" customHeight="1" x14ac:dyDescent="0.25">
      <c r="A27" s="103">
        <v>0</v>
      </c>
      <c r="B27" s="104">
        <v>0</v>
      </c>
      <c r="C27" s="105">
        <v>0</v>
      </c>
      <c r="D27" s="106">
        <v>0</v>
      </c>
      <c r="E27" s="106">
        <v>0</v>
      </c>
      <c r="F27" s="106">
        <v>0</v>
      </c>
      <c r="G27" s="106">
        <v>0</v>
      </c>
      <c r="H27" s="107">
        <v>0</v>
      </c>
      <c r="I27" s="25">
        <f>H27</f>
        <v>0</v>
      </c>
      <c r="J27" s="11"/>
      <c r="K27" s="37">
        <f t="shared" si="2"/>
        <v>0</v>
      </c>
      <c r="M27" s="24">
        <f>D27</f>
        <v>0</v>
      </c>
      <c r="N27" s="24">
        <f t="shared" ref="N27:P33" si="10">E27</f>
        <v>0</v>
      </c>
      <c r="O27" s="24">
        <f t="shared" si="10"/>
        <v>0</v>
      </c>
      <c r="P27" s="24">
        <f t="shared" si="10"/>
        <v>0</v>
      </c>
      <c r="IA27" s="12"/>
      <c r="IB27" s="6">
        <f>[1]основа!AM24</f>
        <v>42551</v>
      </c>
    </row>
    <row r="28" spans="1:236" ht="15" hidden="1" customHeight="1" x14ac:dyDescent="0.25">
      <c r="A28" s="103">
        <v>0</v>
      </c>
      <c r="B28" s="104">
        <v>0</v>
      </c>
      <c r="C28" s="105">
        <v>0</v>
      </c>
      <c r="D28" s="106">
        <v>0</v>
      </c>
      <c r="E28" s="106">
        <v>0</v>
      </c>
      <c r="F28" s="106">
        <v>0</v>
      </c>
      <c r="G28" s="106">
        <v>0</v>
      </c>
      <c r="H28" s="107">
        <v>0</v>
      </c>
      <c r="I28" s="25">
        <f t="shared" ref="I28:I33" si="11">H28</f>
        <v>0</v>
      </c>
      <c r="J28" s="11"/>
      <c r="K28" s="37">
        <f t="shared" si="2"/>
        <v>0</v>
      </c>
      <c r="M28" s="24">
        <f t="shared" ref="M28:M33" si="12">D28</f>
        <v>0</v>
      </c>
      <c r="N28" s="24">
        <f t="shared" si="10"/>
        <v>0</v>
      </c>
      <c r="O28" s="24">
        <f t="shared" si="10"/>
        <v>0</v>
      </c>
      <c r="P28" s="24">
        <f t="shared" si="10"/>
        <v>0</v>
      </c>
      <c r="IA28" s="12"/>
      <c r="IB28" s="6">
        <f>[1]основа!AM25</f>
        <v>42551</v>
      </c>
    </row>
    <row r="29" spans="1:236" ht="15" customHeight="1" x14ac:dyDescent="0.25">
      <c r="A29" s="103" t="s">
        <v>372</v>
      </c>
      <c r="B29" s="104">
        <v>250</v>
      </c>
      <c r="C29" s="105" t="s">
        <v>373</v>
      </c>
      <c r="D29" s="106">
        <v>26.7</v>
      </c>
      <c r="E29" s="106">
        <v>147</v>
      </c>
      <c r="F29" s="106">
        <v>32.4</v>
      </c>
      <c r="G29" s="106">
        <v>375</v>
      </c>
      <c r="H29" s="107">
        <v>19.982936170212767</v>
      </c>
      <c r="I29" s="150">
        <v>46</v>
      </c>
      <c r="J29" s="11"/>
      <c r="K29" s="37" t="str">
        <f t="shared" si="2"/>
        <v>Жаркое из птицы по-домашнему</v>
      </c>
      <c r="M29" s="24">
        <f t="shared" si="12"/>
        <v>26.7</v>
      </c>
      <c r="N29" s="24">
        <f t="shared" si="10"/>
        <v>147</v>
      </c>
      <c r="O29" s="24">
        <f t="shared" si="10"/>
        <v>32.4</v>
      </c>
      <c r="P29" s="24">
        <f t="shared" si="10"/>
        <v>375</v>
      </c>
      <c r="IA29" s="12"/>
      <c r="IB29" s="6">
        <f>[1]основа!AM26</f>
        <v>42551</v>
      </c>
    </row>
    <row r="30" spans="1:236" ht="15" customHeight="1" x14ac:dyDescent="0.25">
      <c r="A30" s="103" t="s">
        <v>247</v>
      </c>
      <c r="B30" s="104" t="s">
        <v>248</v>
      </c>
      <c r="C30" s="105" t="s">
        <v>384</v>
      </c>
      <c r="D30" s="106">
        <v>0.2</v>
      </c>
      <c r="E30" s="106">
        <v>0</v>
      </c>
      <c r="F30" s="106">
        <v>15</v>
      </c>
      <c r="G30" s="106">
        <v>58</v>
      </c>
      <c r="H30" s="107">
        <v>1.8149999999999999</v>
      </c>
      <c r="I30" s="150">
        <v>4.5</v>
      </c>
      <c r="J30" s="11"/>
      <c r="K30" s="37" t="str">
        <f t="shared" si="2"/>
        <v>Чай с сахаром и лимоном</v>
      </c>
      <c r="M30" s="24">
        <f t="shared" si="12"/>
        <v>0.2</v>
      </c>
      <c r="N30" s="24">
        <f t="shared" si="10"/>
        <v>0</v>
      </c>
      <c r="O30" s="24">
        <f t="shared" si="10"/>
        <v>15</v>
      </c>
      <c r="P30" s="24">
        <f t="shared" si="10"/>
        <v>58</v>
      </c>
      <c r="IA30" s="12"/>
      <c r="IB30" s="6">
        <f>[1]основа!AM28</f>
        <v>42551</v>
      </c>
    </row>
    <row r="31" spans="1:236" ht="15" customHeight="1" x14ac:dyDescent="0.25">
      <c r="A31" s="103" t="s">
        <v>74</v>
      </c>
      <c r="B31" s="104" t="s">
        <v>198</v>
      </c>
      <c r="C31" s="105">
        <v>0</v>
      </c>
      <c r="D31" s="106">
        <v>3.5</v>
      </c>
      <c r="E31" s="106">
        <v>1.5</v>
      </c>
      <c r="F31" s="106">
        <v>24.9</v>
      </c>
      <c r="G31" s="106">
        <v>131</v>
      </c>
      <c r="H31" s="107">
        <v>2.2000000000000002</v>
      </c>
      <c r="I31" s="150">
        <v>3</v>
      </c>
      <c r="J31" s="11"/>
      <c r="K31" s="37" t="str">
        <f t="shared" si="2"/>
        <v>Хлеб пшеничный</v>
      </c>
      <c r="M31" s="24">
        <f t="shared" si="12"/>
        <v>3.5</v>
      </c>
      <c r="N31" s="24">
        <f t="shared" si="10"/>
        <v>1.5</v>
      </c>
      <c r="O31" s="24">
        <f t="shared" si="10"/>
        <v>24.9</v>
      </c>
      <c r="P31" s="24">
        <f t="shared" si="10"/>
        <v>131</v>
      </c>
      <c r="IA31" s="12"/>
      <c r="IB31" s="6">
        <f>[1]основа!AM29</f>
        <v>42551</v>
      </c>
    </row>
    <row r="32" spans="1:236" ht="15" hidden="1" customHeight="1" x14ac:dyDescent="0.25">
      <c r="A32" s="103">
        <v>0</v>
      </c>
      <c r="B32" s="104">
        <v>0</v>
      </c>
      <c r="C32" s="105">
        <v>0</v>
      </c>
      <c r="D32" s="106">
        <v>0</v>
      </c>
      <c r="E32" s="106">
        <v>0</v>
      </c>
      <c r="F32" s="106">
        <v>0</v>
      </c>
      <c r="G32" s="106">
        <v>0</v>
      </c>
      <c r="H32" s="107">
        <v>0</v>
      </c>
      <c r="I32" s="25">
        <f t="shared" si="11"/>
        <v>0</v>
      </c>
      <c r="J32" s="11"/>
      <c r="K32" s="37">
        <f t="shared" si="2"/>
        <v>0</v>
      </c>
      <c r="M32" s="24">
        <f t="shared" si="12"/>
        <v>0</v>
      </c>
      <c r="N32" s="24">
        <f t="shared" si="10"/>
        <v>0</v>
      </c>
      <c r="O32" s="24">
        <f t="shared" si="10"/>
        <v>0</v>
      </c>
      <c r="P32" s="24">
        <f t="shared" si="10"/>
        <v>0</v>
      </c>
      <c r="IA32" s="12"/>
      <c r="IB32" s="6">
        <f>[1]основа!AM30</f>
        <v>42551</v>
      </c>
    </row>
    <row r="33" spans="1:236" ht="15" hidden="1" customHeight="1" x14ac:dyDescent="0.25">
      <c r="A33" s="103">
        <v>0</v>
      </c>
      <c r="B33" s="104">
        <v>0</v>
      </c>
      <c r="C33" s="105">
        <v>0</v>
      </c>
      <c r="D33" s="106">
        <v>0</v>
      </c>
      <c r="E33" s="106">
        <v>0</v>
      </c>
      <c r="F33" s="106">
        <v>0</v>
      </c>
      <c r="G33" s="106">
        <v>0</v>
      </c>
      <c r="H33" s="107">
        <v>0</v>
      </c>
      <c r="I33" s="25">
        <f t="shared" si="11"/>
        <v>0</v>
      </c>
      <c r="J33" s="11"/>
      <c r="K33" s="37">
        <f t="shared" si="2"/>
        <v>0</v>
      </c>
      <c r="M33" s="24">
        <f t="shared" si="12"/>
        <v>0</v>
      </c>
      <c r="N33" s="24">
        <f t="shared" si="10"/>
        <v>0</v>
      </c>
      <c r="O33" s="24">
        <f t="shared" si="10"/>
        <v>0</v>
      </c>
      <c r="P33" s="24">
        <f t="shared" si="10"/>
        <v>0</v>
      </c>
      <c r="IA33" s="12"/>
      <c r="IB33" s="6">
        <f>[1]основа!AM31</f>
        <v>42551</v>
      </c>
    </row>
    <row r="34" spans="1:236" ht="15" customHeight="1" x14ac:dyDescent="0.2">
      <c r="A34" s="108" t="s">
        <v>15</v>
      </c>
      <c r="B34" s="109"/>
      <c r="C34" s="110"/>
      <c r="D34" s="111">
        <f>SUBTOTAL(9,D27:D33)</f>
        <v>30.4</v>
      </c>
      <c r="E34" s="111">
        <f t="shared" ref="E34:G34" si="13">SUBTOTAL(9,E27:E33)</f>
        <v>148.5</v>
      </c>
      <c r="F34" s="111">
        <f t="shared" si="13"/>
        <v>72.3</v>
      </c>
      <c r="G34" s="111">
        <f t="shared" si="13"/>
        <v>564</v>
      </c>
      <c r="H34" s="112">
        <v>27.645336170212769</v>
      </c>
      <c r="I34" s="151">
        <v>53.5</v>
      </c>
      <c r="J34" s="11"/>
      <c r="K34" s="38">
        <f>х!E29</f>
        <v>1</v>
      </c>
      <c r="M34" s="28">
        <f>SUM(M27:M33)</f>
        <v>30.4</v>
      </c>
      <c r="N34" s="28">
        <f t="shared" ref="N34:P34" si="14">SUM(N27:N33)</f>
        <v>148.5</v>
      </c>
      <c r="O34" s="28">
        <f t="shared" si="14"/>
        <v>72.3</v>
      </c>
      <c r="P34" s="28">
        <f t="shared" si="14"/>
        <v>564</v>
      </c>
      <c r="IA34" s="12"/>
      <c r="IB34" s="6">
        <f>[1]основа!AM32</f>
        <v>42551</v>
      </c>
    </row>
    <row r="35" spans="1:236" ht="15" customHeight="1" x14ac:dyDescent="0.2">
      <c r="A35" s="108"/>
      <c r="B35" s="109"/>
      <c r="C35" s="110"/>
      <c r="D35" s="111"/>
      <c r="E35" s="111"/>
      <c r="F35" s="111"/>
      <c r="G35" s="111"/>
      <c r="H35" s="112"/>
      <c r="I35" s="151"/>
      <c r="J35" s="11"/>
      <c r="K35" s="38">
        <f>х!E30</f>
        <v>1</v>
      </c>
      <c r="M35" s="28"/>
      <c r="N35" s="28"/>
      <c r="O35" s="28"/>
      <c r="P35" s="28"/>
      <c r="IA35" s="12"/>
      <c r="IB35" s="6">
        <f>[1]основа!AM33</f>
        <v>42551</v>
      </c>
    </row>
    <row r="36" spans="1:236" ht="15" hidden="1" customHeight="1" x14ac:dyDescent="0.2">
      <c r="A36" s="108" t="s">
        <v>16</v>
      </c>
      <c r="B36" s="109"/>
      <c r="C36" s="110"/>
      <c r="D36" s="113"/>
      <c r="E36" s="113"/>
      <c r="F36" s="113"/>
      <c r="G36" s="113"/>
      <c r="H36" s="114"/>
      <c r="I36" s="31"/>
      <c r="J36" s="11"/>
      <c r="K36" s="38">
        <f>х!E31</f>
        <v>0</v>
      </c>
      <c r="M36" s="30"/>
      <c r="N36" s="30"/>
      <c r="O36" s="30"/>
      <c r="P36" s="30"/>
      <c r="IA36" s="12"/>
      <c r="IB36" s="6">
        <f>[1]основа!AM34</f>
        <v>42551</v>
      </c>
    </row>
    <row r="37" spans="1:236" ht="15" hidden="1" customHeight="1" x14ac:dyDescent="0.25">
      <c r="A37" s="103">
        <v>0</v>
      </c>
      <c r="B37" s="104">
        <v>0</v>
      </c>
      <c r="C37" s="105">
        <v>0</v>
      </c>
      <c r="D37" s="106">
        <v>0</v>
      </c>
      <c r="E37" s="106">
        <v>0</v>
      </c>
      <c r="F37" s="106">
        <v>0</v>
      </c>
      <c r="G37" s="106">
        <v>0</v>
      </c>
      <c r="H37" s="107">
        <v>0</v>
      </c>
      <c r="I37" s="25">
        <f>H37</f>
        <v>0</v>
      </c>
      <c r="J37" s="11"/>
      <c r="K37" s="37">
        <f t="shared" si="2"/>
        <v>0</v>
      </c>
      <c r="M37" s="24">
        <f>D37</f>
        <v>0</v>
      </c>
      <c r="N37" s="24">
        <f t="shared" ref="N37:P41" si="15">E37</f>
        <v>0</v>
      </c>
      <c r="O37" s="24">
        <f t="shared" si="15"/>
        <v>0</v>
      </c>
      <c r="P37" s="24">
        <f t="shared" si="15"/>
        <v>0</v>
      </c>
      <c r="IA37" s="12"/>
      <c r="IB37" s="6">
        <f>[1]основа!AM35</f>
        <v>42551</v>
      </c>
    </row>
    <row r="38" spans="1:236" ht="15" hidden="1" customHeight="1" x14ac:dyDescent="0.25">
      <c r="A38" s="103">
        <v>0</v>
      </c>
      <c r="B38" s="104">
        <v>0</v>
      </c>
      <c r="C38" s="105">
        <v>0</v>
      </c>
      <c r="D38" s="106">
        <v>0</v>
      </c>
      <c r="E38" s="106">
        <v>0</v>
      </c>
      <c r="F38" s="106">
        <v>0</v>
      </c>
      <c r="G38" s="106">
        <v>0</v>
      </c>
      <c r="H38" s="107">
        <v>0</v>
      </c>
      <c r="I38" s="25">
        <f t="shared" ref="I38:I41" si="16">H38</f>
        <v>0</v>
      </c>
      <c r="J38" s="11"/>
      <c r="K38" s="37">
        <f t="shared" si="2"/>
        <v>0</v>
      </c>
      <c r="M38" s="24">
        <f t="shared" ref="M38:M41" si="17">D38</f>
        <v>0</v>
      </c>
      <c r="N38" s="24">
        <f t="shared" si="15"/>
        <v>0</v>
      </c>
      <c r="O38" s="24">
        <f t="shared" si="15"/>
        <v>0</v>
      </c>
      <c r="P38" s="24">
        <f t="shared" si="15"/>
        <v>0</v>
      </c>
      <c r="IA38" s="12"/>
      <c r="IB38" s="6">
        <f>[1]основа!AM36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 t="shared" si="16"/>
        <v>0</v>
      </c>
      <c r="J39" s="11"/>
      <c r="K39" s="37">
        <f t="shared" si="2"/>
        <v>0</v>
      </c>
      <c r="M39" s="24">
        <f t="shared" si="17"/>
        <v>0</v>
      </c>
      <c r="N39" s="24">
        <f t="shared" si="15"/>
        <v>0</v>
      </c>
      <c r="O39" s="24">
        <f t="shared" si="15"/>
        <v>0</v>
      </c>
      <c r="P39" s="24">
        <f t="shared" si="15"/>
        <v>0</v>
      </c>
      <c r="IA39" s="12"/>
      <c r="IB39" s="6">
        <f>[1]основа!AM37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si="16"/>
        <v>0</v>
      </c>
      <c r="J40" s="11"/>
      <c r="K40" s="37">
        <f t="shared" si="2"/>
        <v>0</v>
      </c>
      <c r="M40" s="24">
        <f t="shared" si="17"/>
        <v>0</v>
      </c>
      <c r="N40" s="24">
        <f t="shared" si="15"/>
        <v>0</v>
      </c>
      <c r="O40" s="24">
        <f t="shared" si="15"/>
        <v>0</v>
      </c>
      <c r="P40" s="24">
        <f t="shared" si="15"/>
        <v>0</v>
      </c>
      <c r="IA40" s="12"/>
      <c r="IB40" s="6">
        <f>[1]основа!AM38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6"/>
        <v>0</v>
      </c>
      <c r="J41" s="11"/>
      <c r="K41" s="37">
        <f t="shared" si="2"/>
        <v>0</v>
      </c>
      <c r="M41" s="24">
        <f t="shared" si="17"/>
        <v>0</v>
      </c>
      <c r="N41" s="24">
        <f t="shared" si="15"/>
        <v>0</v>
      </c>
      <c r="O41" s="24">
        <f t="shared" si="15"/>
        <v>0</v>
      </c>
      <c r="P41" s="24">
        <f t="shared" si="15"/>
        <v>0</v>
      </c>
      <c r="IA41" s="12"/>
      <c r="IB41" s="6">
        <f>[1]основа!AM39</f>
        <v>42551</v>
      </c>
    </row>
    <row r="42" spans="1:236" ht="15" hidden="1" customHeight="1" x14ac:dyDescent="0.2">
      <c r="A42" s="108" t="s">
        <v>17</v>
      </c>
      <c r="B42" s="109"/>
      <c r="C42" s="110"/>
      <c r="D42" s="111">
        <v>0</v>
      </c>
      <c r="E42" s="111">
        <v>0</v>
      </c>
      <c r="F42" s="111">
        <v>0</v>
      </c>
      <c r="G42" s="111">
        <v>0</v>
      </c>
      <c r="H42" s="112">
        <v>0</v>
      </c>
      <c r="I42" s="29">
        <f>I41+I40+I39+I38+I37</f>
        <v>0</v>
      </c>
      <c r="J42" s="11"/>
      <c r="K42" s="38">
        <f>х!E37</f>
        <v>0</v>
      </c>
      <c r="M42" s="28">
        <f>SUM(M37:M41)</f>
        <v>0</v>
      </c>
      <c r="N42" s="28">
        <f t="shared" ref="N42:P42" si="18">SUM(N37:N41)</f>
        <v>0</v>
      </c>
      <c r="O42" s="28">
        <f t="shared" si="18"/>
        <v>0</v>
      </c>
      <c r="P42" s="28">
        <f t="shared" si="18"/>
        <v>0</v>
      </c>
      <c r="IA42" s="12"/>
      <c r="IB42" s="6">
        <f>[1]основа!AM40</f>
        <v>42551</v>
      </c>
    </row>
    <row r="43" spans="1:236" ht="15" hidden="1" customHeight="1" x14ac:dyDescent="0.2">
      <c r="A43" s="108"/>
      <c r="B43" s="109"/>
      <c r="C43" s="110"/>
      <c r="D43" s="111"/>
      <c r="E43" s="111"/>
      <c r="F43" s="111"/>
      <c r="G43" s="111"/>
      <c r="H43" s="112"/>
      <c r="I43" s="29"/>
      <c r="J43" s="11"/>
      <c r="K43" s="38">
        <f>х!E38</f>
        <v>0</v>
      </c>
      <c r="M43" s="28"/>
      <c r="N43" s="28"/>
      <c r="O43" s="28"/>
      <c r="P43" s="28"/>
      <c r="IA43" s="12"/>
      <c r="IB43" s="6">
        <f>[1]основа!AM41</f>
        <v>42551</v>
      </c>
    </row>
    <row r="44" spans="1:236" ht="15" hidden="1" customHeight="1" x14ac:dyDescent="0.2">
      <c r="A44" s="108" t="s">
        <v>18</v>
      </c>
      <c r="B44" s="109"/>
      <c r="C44" s="110"/>
      <c r="D44" s="113"/>
      <c r="E44" s="113"/>
      <c r="F44" s="113"/>
      <c r="G44" s="113"/>
      <c r="H44" s="114"/>
      <c r="I44" s="31"/>
      <c r="J44" s="11"/>
      <c r="K44" s="38">
        <f>х!E39</f>
        <v>0</v>
      </c>
      <c r="M44" s="30"/>
      <c r="N44" s="30"/>
      <c r="O44" s="30"/>
      <c r="P44" s="30"/>
      <c r="IA44" s="12"/>
      <c r="IB44" s="6">
        <f>[1]основа!AM42</f>
        <v>42551</v>
      </c>
    </row>
    <row r="45" spans="1:236" ht="15" hidden="1" customHeight="1" x14ac:dyDescent="0.25">
      <c r="A45" s="103">
        <v>0</v>
      </c>
      <c r="B45" s="104">
        <v>0</v>
      </c>
      <c r="C45" s="105">
        <v>0</v>
      </c>
      <c r="D45" s="106">
        <v>0</v>
      </c>
      <c r="E45" s="106">
        <v>0</v>
      </c>
      <c r="F45" s="106">
        <v>0</v>
      </c>
      <c r="G45" s="106">
        <v>0</v>
      </c>
      <c r="H45" s="107">
        <v>0</v>
      </c>
      <c r="I45" s="25">
        <f>H45</f>
        <v>0</v>
      </c>
      <c r="J45" s="11"/>
      <c r="K45" s="37">
        <f t="shared" si="2"/>
        <v>0</v>
      </c>
      <c r="M45" s="24">
        <f>D45</f>
        <v>0</v>
      </c>
      <c r="N45" s="24">
        <f t="shared" ref="N45:P51" si="19">E45</f>
        <v>0</v>
      </c>
      <c r="O45" s="24">
        <f t="shared" si="19"/>
        <v>0</v>
      </c>
      <c r="P45" s="24">
        <f t="shared" si="19"/>
        <v>0</v>
      </c>
      <c r="IA45" s="12"/>
      <c r="IB45" s="6">
        <f>[1]основа!AM43</f>
        <v>42551</v>
      </c>
    </row>
    <row r="46" spans="1:236" ht="15" hidden="1" customHeight="1" x14ac:dyDescent="0.25">
      <c r="A46" s="103">
        <v>0</v>
      </c>
      <c r="B46" s="104">
        <v>0</v>
      </c>
      <c r="C46" s="105">
        <v>0</v>
      </c>
      <c r="D46" s="106">
        <v>0</v>
      </c>
      <c r="E46" s="106">
        <v>0</v>
      </c>
      <c r="F46" s="106">
        <v>0</v>
      </c>
      <c r="G46" s="106">
        <v>0</v>
      </c>
      <c r="H46" s="107">
        <v>0</v>
      </c>
      <c r="I46" s="25">
        <f t="shared" ref="I46:I51" si="20">H46</f>
        <v>0</v>
      </c>
      <c r="J46" s="11"/>
      <c r="K46" s="37">
        <f t="shared" si="2"/>
        <v>0</v>
      </c>
      <c r="M46" s="24">
        <f t="shared" ref="M46:M51" si="21">D46</f>
        <v>0</v>
      </c>
      <c r="N46" s="24">
        <f t="shared" si="19"/>
        <v>0</v>
      </c>
      <c r="O46" s="24">
        <f t="shared" si="19"/>
        <v>0</v>
      </c>
      <c r="P46" s="24">
        <f t="shared" si="19"/>
        <v>0</v>
      </c>
      <c r="IA46" s="12"/>
      <c r="IB46" s="6">
        <f>[1]основа!AM44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 t="shared" si="20"/>
        <v>0</v>
      </c>
      <c r="J47" s="11"/>
      <c r="K47" s="37">
        <f t="shared" si="2"/>
        <v>0</v>
      </c>
      <c r="M47" s="24">
        <f t="shared" si="21"/>
        <v>0</v>
      </c>
      <c r="N47" s="24">
        <f t="shared" si="19"/>
        <v>0</v>
      </c>
      <c r="O47" s="24">
        <f t="shared" si="19"/>
        <v>0</v>
      </c>
      <c r="P47" s="24">
        <f t="shared" si="19"/>
        <v>0</v>
      </c>
      <c r="IA47" s="12"/>
      <c r="IB47" s="6">
        <f>[1]основа!AM45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si="20"/>
        <v>0</v>
      </c>
      <c r="J48" s="11"/>
      <c r="K48" s="37">
        <f t="shared" si="2"/>
        <v>0</v>
      </c>
      <c r="M48" s="24">
        <f t="shared" si="21"/>
        <v>0</v>
      </c>
      <c r="N48" s="24">
        <f t="shared" si="19"/>
        <v>0</v>
      </c>
      <c r="O48" s="24">
        <f t="shared" si="19"/>
        <v>0</v>
      </c>
      <c r="P48" s="24">
        <f t="shared" si="19"/>
        <v>0</v>
      </c>
      <c r="IA48" s="12"/>
      <c r="IB48" s="6">
        <f>[1]основа!AM46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20"/>
        <v>0</v>
      </c>
      <c r="J49" s="11"/>
      <c r="K49" s="37">
        <f t="shared" si="2"/>
        <v>0</v>
      </c>
      <c r="M49" s="24">
        <f t="shared" si="21"/>
        <v>0</v>
      </c>
      <c r="N49" s="24">
        <f t="shared" si="19"/>
        <v>0</v>
      </c>
      <c r="O49" s="24">
        <f t="shared" si="19"/>
        <v>0</v>
      </c>
      <c r="P49" s="24">
        <f t="shared" si="19"/>
        <v>0</v>
      </c>
      <c r="IA49" s="12"/>
      <c r="IB49" s="6">
        <f>[1]основа!AM47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20"/>
        <v>0</v>
      </c>
      <c r="J50" s="11"/>
      <c r="K50" s="37">
        <f t="shared" si="2"/>
        <v>0</v>
      </c>
      <c r="M50" s="24">
        <f t="shared" si="21"/>
        <v>0</v>
      </c>
      <c r="N50" s="24">
        <f t="shared" si="19"/>
        <v>0</v>
      </c>
      <c r="O50" s="24">
        <f t="shared" si="19"/>
        <v>0</v>
      </c>
      <c r="P50" s="24">
        <f t="shared" si="19"/>
        <v>0</v>
      </c>
      <c r="IA50" s="12"/>
      <c r="IB50" s="6">
        <f>[1]основа!AM48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20"/>
        <v>0</v>
      </c>
      <c r="J51" s="11"/>
      <c r="K51" s="37">
        <f t="shared" si="2"/>
        <v>0</v>
      </c>
      <c r="M51" s="24">
        <f t="shared" si="21"/>
        <v>0</v>
      </c>
      <c r="N51" s="24">
        <f t="shared" si="19"/>
        <v>0</v>
      </c>
      <c r="O51" s="24">
        <f t="shared" si="19"/>
        <v>0</v>
      </c>
      <c r="P51" s="24">
        <f t="shared" si="19"/>
        <v>0</v>
      </c>
      <c r="IA51" s="12"/>
      <c r="IB51" s="6">
        <f>[1]основа!AM49</f>
        <v>42551</v>
      </c>
    </row>
    <row r="52" spans="1:236" ht="15" hidden="1" customHeight="1" x14ac:dyDescent="0.2">
      <c r="A52" s="108" t="s">
        <v>19</v>
      </c>
      <c r="B52" s="109"/>
      <c r="C52" s="110"/>
      <c r="D52" s="111">
        <v>0</v>
      </c>
      <c r="E52" s="111">
        <v>0</v>
      </c>
      <c r="F52" s="111">
        <v>0</v>
      </c>
      <c r="G52" s="111">
        <v>0</v>
      </c>
      <c r="H52" s="112">
        <v>0</v>
      </c>
      <c r="I52" s="29">
        <f>I51+I50+I49+I48+I47+I46+I45</f>
        <v>0</v>
      </c>
      <c r="J52" s="11"/>
      <c r="K52" s="38">
        <f>х!E47</f>
        <v>0</v>
      </c>
      <c r="M52" s="28">
        <f>SUM(M45:M51)</f>
        <v>0</v>
      </c>
      <c r="N52" s="28">
        <f t="shared" ref="N52:P52" si="22">SUM(N45:N51)</f>
        <v>0</v>
      </c>
      <c r="O52" s="28">
        <f t="shared" si="22"/>
        <v>0</v>
      </c>
      <c r="P52" s="28">
        <f t="shared" si="22"/>
        <v>0</v>
      </c>
      <c r="IA52" s="12"/>
      <c r="IB52" s="6">
        <f>[1]основа!AM50</f>
        <v>42551</v>
      </c>
    </row>
    <row r="53" spans="1:236" ht="15" hidden="1" customHeight="1" x14ac:dyDescent="0.2">
      <c r="A53" s="108"/>
      <c r="B53" s="109"/>
      <c r="C53" s="110"/>
      <c r="D53" s="113"/>
      <c r="E53" s="111"/>
      <c r="F53" s="113"/>
      <c r="G53" s="113"/>
      <c r="H53" s="114"/>
      <c r="I53" s="31"/>
      <c r="J53" s="11"/>
      <c r="K53" s="38">
        <f>х!E48</f>
        <v>0</v>
      </c>
      <c r="M53" s="30"/>
      <c r="N53" s="28"/>
      <c r="O53" s="30"/>
      <c r="P53" s="30"/>
      <c r="IA53" s="12"/>
      <c r="IB53" s="6">
        <f>[1]основа!AM51</f>
        <v>42551</v>
      </c>
    </row>
    <row r="54" spans="1:236" ht="15" hidden="1" customHeight="1" x14ac:dyDescent="0.2">
      <c r="A54" s="108" t="s">
        <v>20</v>
      </c>
      <c r="B54" s="109"/>
      <c r="C54" s="110"/>
      <c r="D54" s="113"/>
      <c r="E54" s="113"/>
      <c r="F54" s="113"/>
      <c r="G54" s="113"/>
      <c r="H54" s="114"/>
      <c r="I54" s="31"/>
      <c r="J54" s="11"/>
      <c r="K54" s="38">
        <f>х!E49</f>
        <v>0</v>
      </c>
      <c r="M54" s="30"/>
      <c r="N54" s="30"/>
      <c r="O54" s="30"/>
      <c r="P54" s="30"/>
      <c r="IA54" s="12"/>
      <c r="IB54" s="6">
        <f>[1]основа!AM52</f>
        <v>42551</v>
      </c>
    </row>
    <row r="55" spans="1:236" ht="15" hidden="1" customHeight="1" x14ac:dyDescent="0.25">
      <c r="A55" s="103">
        <v>0</v>
      </c>
      <c r="B55" s="104">
        <v>0</v>
      </c>
      <c r="C55" s="105">
        <v>0</v>
      </c>
      <c r="D55" s="106">
        <v>0</v>
      </c>
      <c r="E55" s="106">
        <v>0</v>
      </c>
      <c r="F55" s="106">
        <v>0</v>
      </c>
      <c r="G55" s="106">
        <v>0</v>
      </c>
      <c r="H55" s="107">
        <v>0</v>
      </c>
      <c r="I55" s="25">
        <f>H55</f>
        <v>0</v>
      </c>
      <c r="J55" s="11"/>
      <c r="K55" s="37">
        <f t="shared" si="2"/>
        <v>0</v>
      </c>
      <c r="M55" s="24">
        <f>D55</f>
        <v>0</v>
      </c>
      <c r="N55" s="24">
        <f t="shared" ref="N55:P57" si="23">E55</f>
        <v>0</v>
      </c>
      <c r="O55" s="24">
        <f t="shared" si="23"/>
        <v>0</v>
      </c>
      <c r="P55" s="24">
        <f t="shared" si="23"/>
        <v>0</v>
      </c>
      <c r="IA55" s="12"/>
      <c r="IB55" s="6">
        <f>[1]основа!AM53</f>
        <v>42551</v>
      </c>
    </row>
    <row r="56" spans="1:236" ht="15" hidden="1" customHeight="1" x14ac:dyDescent="0.25">
      <c r="A56" s="103">
        <v>0</v>
      </c>
      <c r="B56" s="104">
        <v>0</v>
      </c>
      <c r="C56" s="105">
        <v>0</v>
      </c>
      <c r="D56" s="106">
        <v>0</v>
      </c>
      <c r="E56" s="106">
        <v>0</v>
      </c>
      <c r="F56" s="106">
        <v>0</v>
      </c>
      <c r="G56" s="106">
        <v>0</v>
      </c>
      <c r="H56" s="107">
        <v>0</v>
      </c>
      <c r="I56" s="25">
        <f t="shared" ref="I56:I57" si="24">H56</f>
        <v>0</v>
      </c>
      <c r="J56" s="11"/>
      <c r="K56" s="37">
        <f t="shared" si="2"/>
        <v>0</v>
      </c>
      <c r="M56" s="24">
        <f t="shared" ref="M56:M57" si="25">D56</f>
        <v>0</v>
      </c>
      <c r="N56" s="24">
        <f t="shared" si="23"/>
        <v>0</v>
      </c>
      <c r="O56" s="24">
        <f t="shared" si="23"/>
        <v>0</v>
      </c>
      <c r="P56" s="24">
        <f t="shared" si="23"/>
        <v>0</v>
      </c>
      <c r="IA56" s="12"/>
      <c r="IB56" s="6">
        <f>[1]основа!AM54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/>
      <c r="I57" s="25">
        <f t="shared" si="24"/>
        <v>0</v>
      </c>
      <c r="J57" s="11"/>
      <c r="K57" s="37">
        <f t="shared" si="2"/>
        <v>0</v>
      </c>
      <c r="M57" s="24">
        <f t="shared" si="25"/>
        <v>0</v>
      </c>
      <c r="N57" s="24">
        <f t="shared" si="23"/>
        <v>0</v>
      </c>
      <c r="O57" s="24">
        <f t="shared" si="23"/>
        <v>0</v>
      </c>
      <c r="P57" s="24">
        <f t="shared" si="23"/>
        <v>0</v>
      </c>
      <c r="IA57" s="12"/>
      <c r="IB57" s="6">
        <f>[1]основа!AM55</f>
        <v>42551</v>
      </c>
    </row>
    <row r="58" spans="1:236" ht="15" hidden="1" customHeight="1" x14ac:dyDescent="0.2">
      <c r="A58" s="108" t="s">
        <v>21</v>
      </c>
      <c r="B58" s="109"/>
      <c r="C58" s="110"/>
      <c r="D58" s="111">
        <v>0</v>
      </c>
      <c r="E58" s="111">
        <v>0</v>
      </c>
      <c r="F58" s="111">
        <v>0</v>
      </c>
      <c r="G58" s="111">
        <v>0</v>
      </c>
      <c r="H58" s="115">
        <v>0</v>
      </c>
      <c r="I58" s="32">
        <f>I55+I56+I57</f>
        <v>0</v>
      </c>
      <c r="J58" s="11"/>
      <c r="K58" s="38">
        <f>х!E53</f>
        <v>0</v>
      </c>
      <c r="M58" s="28">
        <f>SUM(M55:M57)</f>
        <v>0</v>
      </c>
      <c r="N58" s="28">
        <f t="shared" ref="N58:P58" si="26">SUM(N55:N57)</f>
        <v>0</v>
      </c>
      <c r="O58" s="28">
        <f t="shared" si="26"/>
        <v>0</v>
      </c>
      <c r="P58" s="28">
        <f t="shared" si="26"/>
        <v>0</v>
      </c>
      <c r="IA58" s="12"/>
      <c r="IB58" s="6">
        <f>[1]основа!AM56</f>
        <v>42551</v>
      </c>
    </row>
    <row r="59" spans="1:236" ht="15" hidden="1" customHeight="1" x14ac:dyDescent="0.2">
      <c r="A59" s="108"/>
      <c r="B59" s="109"/>
      <c r="C59" s="110"/>
      <c r="D59" s="116"/>
      <c r="E59" s="116"/>
      <c r="F59" s="116"/>
      <c r="G59" s="116"/>
      <c r="H59" s="117"/>
      <c r="I59" s="20"/>
      <c r="J59" s="11"/>
      <c r="K59" s="38">
        <f>х!E54</f>
        <v>0</v>
      </c>
      <c r="M59" s="19"/>
      <c r="N59" s="19"/>
      <c r="O59" s="19"/>
      <c r="P59" s="19"/>
      <c r="IA59" s="12"/>
      <c r="IB59" s="6">
        <f>[1]основа!AM57</f>
        <v>42551</v>
      </c>
    </row>
    <row r="60" spans="1:236" ht="15" customHeight="1" x14ac:dyDescent="0.2">
      <c r="A60" s="108" t="s">
        <v>22</v>
      </c>
      <c r="B60" s="109"/>
      <c r="C60" s="110"/>
      <c r="D60" s="111">
        <f>D18+D34</f>
        <v>45.489999999999995</v>
      </c>
      <c r="E60" s="111">
        <f t="shared" ref="E60:G60" si="27">E18+E34</f>
        <v>168.51</v>
      </c>
      <c r="F60" s="111">
        <f t="shared" si="27"/>
        <v>101.96</v>
      </c>
      <c r="G60" s="111">
        <f t="shared" si="27"/>
        <v>923.33999999999992</v>
      </c>
      <c r="H60" s="115">
        <v>44.321136170212768</v>
      </c>
      <c r="I60" s="121">
        <f>I52+I42+I34+I24+I18+I58</f>
        <v>84.5</v>
      </c>
      <c r="J60" s="11"/>
      <c r="K60" s="38">
        <f>х!E55</f>
        <v>1</v>
      </c>
      <c r="M60" s="28">
        <f>M58+M52+M42+M34+M24+M18</f>
        <v>45.489999999999995</v>
      </c>
      <c r="N60" s="28">
        <f>N58+N52+N42+N34+N24+N18</f>
        <v>168.51</v>
      </c>
      <c r="O60" s="28">
        <f>O58+O52+O42+O34+O24+O18</f>
        <v>101.96</v>
      </c>
      <c r="P60" s="28">
        <f>P58+P52+P42+P34+P24+P18</f>
        <v>923.33999999999992</v>
      </c>
      <c r="IA60" s="12"/>
      <c r="IB60" s="6">
        <f>[1]основа!AM58</f>
        <v>42551</v>
      </c>
    </row>
    <row r="61" spans="1:236" ht="15" customHeight="1" x14ac:dyDescent="0.2">
      <c r="A61" s="33"/>
      <c r="B61" s="26"/>
      <c r="C61" s="27"/>
      <c r="D61" s="34"/>
      <c r="E61" s="34"/>
      <c r="F61" s="34"/>
      <c r="G61" s="34"/>
      <c r="H61" s="34"/>
      <c r="I61" s="34"/>
      <c r="J61" s="11"/>
      <c r="K61" s="38">
        <f>х!E56</f>
        <v>1</v>
      </c>
      <c r="IA61" s="12"/>
      <c r="IB61" s="6">
        <f>[1]основа!AM59</f>
        <v>42551</v>
      </c>
    </row>
    <row r="62" spans="1:236" ht="14.25" hidden="1" customHeight="1" x14ac:dyDescent="0.2">
      <c r="K62" s="38">
        <f>х!E57</f>
        <v>0</v>
      </c>
      <c r="IA62" s="12"/>
      <c r="IB62" s="6">
        <f>[1]основа!AM60</f>
        <v>42551</v>
      </c>
    </row>
    <row r="63" spans="1:236" ht="18.75" hidden="1" x14ac:dyDescent="0.3">
      <c r="A63" s="35" t="s">
        <v>57</v>
      </c>
      <c r="K63" s="38">
        <f>х!E58</f>
        <v>0</v>
      </c>
      <c r="IA63" s="12"/>
      <c r="IB63" s="6">
        <f>[1]основа!AM70</f>
        <v>42551</v>
      </c>
    </row>
    <row r="64" spans="1:236" ht="18.75" hidden="1" x14ac:dyDescent="0.3">
      <c r="A64" s="35" t="s">
        <v>58</v>
      </c>
      <c r="K64" s="38">
        <f>х!E59</f>
        <v>0</v>
      </c>
      <c r="IA64" s="12"/>
      <c r="IB64" s="6">
        <f>[1]основа!AM71</f>
        <v>42551</v>
      </c>
    </row>
    <row r="65" spans="1:236" ht="18.75" hidden="1" x14ac:dyDescent="0.3">
      <c r="A65" s="35" t="s">
        <v>59</v>
      </c>
      <c r="K65" s="38">
        <f>х!E60</f>
        <v>0</v>
      </c>
      <c r="IA65" s="12"/>
      <c r="IB65" s="6">
        <f>[1]основа!AM72</f>
        <v>42551</v>
      </c>
    </row>
    <row r="66" spans="1:236" hidden="1" x14ac:dyDescent="0.2">
      <c r="K66" s="38">
        <f>х!E61</f>
        <v>0</v>
      </c>
      <c r="IA66" s="12"/>
      <c r="IB66" s="6">
        <f>[1]основа!AM73</f>
        <v>42551</v>
      </c>
    </row>
    <row r="67" spans="1:236" hidden="1" x14ac:dyDescent="0.2">
      <c r="K67" s="38">
        <f>х!E62</f>
        <v>0</v>
      </c>
      <c r="IA67" s="12"/>
      <c r="IB67" s="6">
        <f>[1]основа!AM74</f>
        <v>42551</v>
      </c>
    </row>
    <row r="68" spans="1:236" ht="18.75" hidden="1" x14ac:dyDescent="0.3">
      <c r="A68" s="35" t="s">
        <v>167</v>
      </c>
      <c r="K68" s="38">
        <f>х!E63</f>
        <v>0</v>
      </c>
      <c r="IA68" s="12"/>
      <c r="IB68" s="6">
        <f>[1]основа!AM75</f>
        <v>42551</v>
      </c>
    </row>
    <row r="69" spans="1:236" x14ac:dyDescent="0.2">
      <c r="IA69" s="12"/>
      <c r="IB69" s="6">
        <f>[1]основа!AM76</f>
        <v>42551</v>
      </c>
    </row>
    <row r="70" spans="1:236" x14ac:dyDescent="0.2">
      <c r="IA70" s="12"/>
      <c r="IB70" s="6">
        <f>[1]основа!AM77</f>
        <v>42551</v>
      </c>
    </row>
    <row r="71" spans="1:236" x14ac:dyDescent="0.2">
      <c r="IA71" s="12"/>
      <c r="IB71" s="6">
        <f>[1]основа!AM78</f>
        <v>42551</v>
      </c>
    </row>
    <row r="72" spans="1:236" x14ac:dyDescent="0.2">
      <c r="IA72" s="12"/>
      <c r="IB72" s="6">
        <f>[1]основа!AM79</f>
        <v>42551</v>
      </c>
    </row>
    <row r="73" spans="1:236" x14ac:dyDescent="0.2">
      <c r="IA73" s="12"/>
      <c r="IB73" s="6">
        <f>[1]основа!AM80</f>
        <v>42551</v>
      </c>
    </row>
    <row r="74" spans="1:236" x14ac:dyDescent="0.2">
      <c r="IA74" s="12"/>
      <c r="IB74" s="6">
        <f>[1]основа!AM81</f>
        <v>42551</v>
      </c>
    </row>
    <row r="75" spans="1:236" x14ac:dyDescent="0.2">
      <c r="IA75" s="12"/>
      <c r="IB75" s="6">
        <f>[1]основа!AM82</f>
        <v>42551</v>
      </c>
    </row>
    <row r="76" spans="1:236" x14ac:dyDescent="0.2">
      <c r="IA76" s="12"/>
      <c r="IB76" s="6">
        <f>[1]основа!AM83</f>
        <v>42551</v>
      </c>
    </row>
    <row r="77" spans="1:236" x14ac:dyDescent="0.2">
      <c r="IA77" s="12"/>
      <c r="IB77" s="6">
        <f>[1]основа!AM84</f>
        <v>42551</v>
      </c>
    </row>
    <row r="78" spans="1:236" x14ac:dyDescent="0.2">
      <c r="IA78" s="12"/>
      <c r="IB78" s="6">
        <f>[1]основа!AM85</f>
        <v>42551</v>
      </c>
    </row>
    <row r="79" spans="1:236" x14ac:dyDescent="0.2">
      <c r="IA79" s="12"/>
      <c r="IB79" s="6">
        <f>[1]основа!AM86</f>
        <v>42551</v>
      </c>
    </row>
    <row r="80" spans="1:236" x14ac:dyDescent="0.2">
      <c r="IA80" s="12"/>
      <c r="IB80" s="6">
        <f>[1]основа!AM87</f>
        <v>42551</v>
      </c>
    </row>
    <row r="81" spans="235:236" x14ac:dyDescent="0.2">
      <c r="IA81" s="12"/>
      <c r="IB81" s="6">
        <f>[1]основа!AM88</f>
        <v>42551</v>
      </c>
    </row>
    <row r="82" spans="235:236" x14ac:dyDescent="0.2">
      <c r="IA82" s="12"/>
      <c r="IB82" s="6">
        <f>[1]основа!AM89</f>
        <v>42551</v>
      </c>
    </row>
    <row r="83" spans="235:236" x14ac:dyDescent="0.2">
      <c r="IA83" s="12"/>
      <c r="IB83" s="6">
        <f>[1]основа!AM90</f>
        <v>42551</v>
      </c>
    </row>
    <row r="84" spans="235:236" x14ac:dyDescent="0.2">
      <c r="IA84" s="12"/>
      <c r="IB84" s="6">
        <f>[1]основа!AM91</f>
        <v>42551</v>
      </c>
    </row>
    <row r="85" spans="235:236" x14ac:dyDescent="0.2">
      <c r="IA85" s="12"/>
      <c r="IB85" s="6">
        <f>[1]основа!AM92</f>
        <v>42551</v>
      </c>
    </row>
    <row r="86" spans="235:236" x14ac:dyDescent="0.2">
      <c r="IA86" s="12"/>
      <c r="IB86" s="6">
        <f>[1]основа!AM93</f>
        <v>42551</v>
      </c>
    </row>
    <row r="87" spans="235:236" x14ac:dyDescent="0.2">
      <c r="IA87" s="12"/>
      <c r="IB87" s="6">
        <f>[1]основа!AM94</f>
        <v>42551</v>
      </c>
    </row>
    <row r="88" spans="235:236" x14ac:dyDescent="0.2">
      <c r="IA88" s="12"/>
      <c r="IB88" s="6">
        <f>[1]основа!AM95</f>
        <v>42551</v>
      </c>
    </row>
    <row r="89" spans="235:236" x14ac:dyDescent="0.2">
      <c r="IA89" s="12"/>
      <c r="IB89" s="6">
        <f>[1]основа!AM96</f>
        <v>42551</v>
      </c>
    </row>
    <row r="90" spans="235:236" x14ac:dyDescent="0.2">
      <c r="IA90" s="12"/>
      <c r="IB90" s="6">
        <f>[1]основа!AM97</f>
        <v>42551</v>
      </c>
    </row>
    <row r="91" spans="235:236" x14ac:dyDescent="0.2">
      <c r="IA91" s="12"/>
      <c r="IB91" s="6">
        <f>[1]основа!AM98</f>
        <v>42551</v>
      </c>
    </row>
    <row r="92" spans="235:236" x14ac:dyDescent="0.2">
      <c r="IA92" s="12"/>
      <c r="IB92" s="6">
        <f>[1]основа!AM99</f>
        <v>42551</v>
      </c>
    </row>
    <row r="93" spans="235:236" x14ac:dyDescent="0.2">
      <c r="IA93" s="12"/>
      <c r="IB93" s="6">
        <f>[1]основа!AM100</f>
        <v>42551</v>
      </c>
    </row>
    <row r="94" spans="235:236" x14ac:dyDescent="0.2">
      <c r="IA94" s="12"/>
      <c r="IB94" s="6">
        <f>[1]основа!AM101</f>
        <v>42551</v>
      </c>
    </row>
    <row r="95" spans="235:236" x14ac:dyDescent="0.2">
      <c r="IA95" s="12"/>
      <c r="IB95" s="6">
        <f>[1]основа!AM102</f>
        <v>42551</v>
      </c>
    </row>
    <row r="96" spans="235:236" x14ac:dyDescent="0.2">
      <c r="IA96" s="12"/>
      <c r="IB96" s="6">
        <f>[1]основа!AM103</f>
        <v>42551</v>
      </c>
    </row>
    <row r="97" spans="235:236" x14ac:dyDescent="0.2">
      <c r="IA97" s="12"/>
      <c r="IB97" s="6">
        <f>[1]основа!AM104</f>
        <v>42551</v>
      </c>
    </row>
    <row r="98" spans="235:236" x14ac:dyDescent="0.2">
      <c r="IA98" s="12"/>
      <c r="IB98" s="6">
        <f>[1]основа!AM105</f>
        <v>42551</v>
      </c>
    </row>
    <row r="99" spans="235:236" x14ac:dyDescent="0.2">
      <c r="IA99" s="12"/>
      <c r="IB99" s="6">
        <f>[1]основа!AM106</f>
        <v>42551</v>
      </c>
    </row>
    <row r="100" spans="235:236" x14ac:dyDescent="0.2">
      <c r="IA100" s="12"/>
      <c r="IB100" s="6">
        <f>[1]основа!AM107</f>
        <v>42551</v>
      </c>
    </row>
    <row r="101" spans="235:236" x14ac:dyDescent="0.2">
      <c r="IA101" s="12"/>
      <c r="IB101" s="6">
        <f>[1]основа!AM108</f>
        <v>42551</v>
      </c>
    </row>
    <row r="102" spans="235:236" x14ac:dyDescent="0.2">
      <c r="IA102" s="12"/>
      <c r="IB102" s="6">
        <f>[1]основа!AM109</f>
        <v>42551</v>
      </c>
    </row>
    <row r="103" spans="235:236" x14ac:dyDescent="0.2">
      <c r="IA103" s="12"/>
      <c r="IB103" s="6">
        <f>[1]основа!AM110</f>
        <v>42551</v>
      </c>
    </row>
    <row r="104" spans="235:236" x14ac:dyDescent="0.2">
      <c r="IA104" s="12"/>
      <c r="IB104" s="6">
        <f>[1]основа!AM111</f>
        <v>42551</v>
      </c>
    </row>
    <row r="105" spans="235:236" x14ac:dyDescent="0.2">
      <c r="IA105" s="12"/>
      <c r="IB105" s="6">
        <f>[1]основа!AM112</f>
        <v>42551</v>
      </c>
    </row>
    <row r="106" spans="235:236" x14ac:dyDescent="0.2">
      <c r="IA106" s="12"/>
      <c r="IB106" s="6">
        <f>[1]основа!AM113</f>
        <v>42551</v>
      </c>
    </row>
    <row r="107" spans="235:236" x14ac:dyDescent="0.2">
      <c r="IA107" s="12"/>
      <c r="IB107" s="6">
        <f>[1]основа!AM114</f>
        <v>42551</v>
      </c>
    </row>
    <row r="108" spans="235:236" x14ac:dyDescent="0.2">
      <c r="IA108" s="12"/>
      <c r="IB108" s="6">
        <f>[1]основа!AM115</f>
        <v>42551</v>
      </c>
    </row>
    <row r="109" spans="235:236" x14ac:dyDescent="0.2">
      <c r="IA109" s="12"/>
      <c r="IB109" s="6">
        <f>[1]основа!AM116</f>
        <v>42551</v>
      </c>
    </row>
    <row r="110" spans="235:236" x14ac:dyDescent="0.2">
      <c r="IA110" s="12"/>
      <c r="IB110" s="6">
        <f>[1]основа!AM117</f>
        <v>42551</v>
      </c>
    </row>
    <row r="111" spans="235:236" x14ac:dyDescent="0.2">
      <c r="IA111" s="12"/>
      <c r="IB111" s="6">
        <f>[1]основа!AM118</f>
        <v>42551</v>
      </c>
    </row>
    <row r="112" spans="235:236" x14ac:dyDescent="0.2">
      <c r="IA112" s="12"/>
      <c r="IB112" s="6">
        <f>[1]основа!AM119</f>
        <v>42551</v>
      </c>
    </row>
    <row r="113" spans="235:236" x14ac:dyDescent="0.2">
      <c r="IA113" s="12"/>
      <c r="IB113" s="6">
        <f>[1]основа!AM120</f>
        <v>42551</v>
      </c>
    </row>
    <row r="114" spans="235:236" x14ac:dyDescent="0.2">
      <c r="IA114" s="12"/>
      <c r="IB114" s="6">
        <f>[1]основа!AM121</f>
        <v>42551</v>
      </c>
    </row>
    <row r="115" spans="235:236" x14ac:dyDescent="0.2">
      <c r="IA115" s="12"/>
      <c r="IB115" s="6">
        <f>[1]основа!AM122</f>
        <v>42551</v>
      </c>
    </row>
    <row r="116" spans="235:236" x14ac:dyDescent="0.2">
      <c r="IA116" s="12"/>
      <c r="IB116" s="6">
        <f>[1]основа!AM123</f>
        <v>42551</v>
      </c>
    </row>
    <row r="117" spans="235:236" x14ac:dyDescent="0.2">
      <c r="IA117" s="12"/>
      <c r="IB117" s="6">
        <f>[1]основа!AM124</f>
        <v>42551</v>
      </c>
    </row>
    <row r="118" spans="235:236" x14ac:dyDescent="0.2">
      <c r="IA118" s="12"/>
      <c r="IB118" s="6">
        <f>[1]основа!AM125</f>
        <v>42551</v>
      </c>
    </row>
    <row r="119" spans="235:236" x14ac:dyDescent="0.2">
      <c r="IA119" s="12"/>
      <c r="IB119" s="6">
        <f>[1]основа!AM126</f>
        <v>42551</v>
      </c>
    </row>
    <row r="120" spans="235:236" x14ac:dyDescent="0.2">
      <c r="IA120" s="12"/>
      <c r="IB120" s="6">
        <f>[1]основа!AM127</f>
        <v>42551</v>
      </c>
    </row>
    <row r="121" spans="235:236" x14ac:dyDescent="0.2">
      <c r="IA121" s="12"/>
      <c r="IB121" s="6">
        <f>[1]основа!AM128</f>
        <v>42551</v>
      </c>
    </row>
    <row r="122" spans="235:236" x14ac:dyDescent="0.2">
      <c r="IA122" s="12"/>
      <c r="IB122" s="6">
        <f>[1]основа!AM129</f>
        <v>42551</v>
      </c>
    </row>
    <row r="123" spans="235:236" x14ac:dyDescent="0.2">
      <c r="IA123" s="12"/>
      <c r="IB123" s="6">
        <f>[1]основа!AM130</f>
        <v>42551</v>
      </c>
    </row>
    <row r="124" spans="235:236" x14ac:dyDescent="0.2">
      <c r="IA124" s="12"/>
      <c r="IB124" s="6">
        <f>[1]основа!AM131</f>
        <v>42551</v>
      </c>
    </row>
    <row r="125" spans="235:236" x14ac:dyDescent="0.2">
      <c r="IA125" s="12"/>
      <c r="IB125" s="6">
        <f>[1]основа!AM132</f>
        <v>42551</v>
      </c>
    </row>
    <row r="126" spans="235:236" x14ac:dyDescent="0.2">
      <c r="IA126" s="12"/>
      <c r="IB126" s="6">
        <f>[1]основа!AM133</f>
        <v>42551</v>
      </c>
    </row>
    <row r="127" spans="235:236" x14ac:dyDescent="0.2">
      <c r="IA127" s="12"/>
      <c r="IB127" s="6">
        <f>[1]основа!AM134</f>
        <v>42551</v>
      </c>
    </row>
    <row r="128" spans="235:236" x14ac:dyDescent="0.2">
      <c r="IA128" s="12"/>
      <c r="IB128" s="6">
        <f>[1]основа!AM135</f>
        <v>42551</v>
      </c>
    </row>
    <row r="129" spans="235:236" x14ac:dyDescent="0.2">
      <c r="IA129" s="12"/>
      <c r="IB129" s="6">
        <f>[1]основа!AM136</f>
        <v>42551</v>
      </c>
    </row>
    <row r="130" spans="235:236" x14ac:dyDescent="0.2">
      <c r="IA130" s="12"/>
      <c r="IB130" s="6">
        <f>[1]основа!AM137</f>
        <v>42551</v>
      </c>
    </row>
    <row r="131" spans="235:236" x14ac:dyDescent="0.2">
      <c r="IA131" s="12"/>
      <c r="IB131" s="6">
        <f>[1]основа!AM138</f>
        <v>42551</v>
      </c>
    </row>
    <row r="132" spans="235:236" x14ac:dyDescent="0.2">
      <c r="IA132" s="12"/>
      <c r="IB132" s="6">
        <f>[1]основа!AM139</f>
        <v>42551</v>
      </c>
    </row>
    <row r="133" spans="235:236" x14ac:dyDescent="0.2">
      <c r="IA133" s="12"/>
      <c r="IB133" s="6">
        <f>[1]основа!AM140</f>
        <v>42551</v>
      </c>
    </row>
    <row r="134" spans="235:236" x14ac:dyDescent="0.2">
      <c r="IA134" s="12"/>
      <c r="IB134" s="6">
        <f>[1]основа!AM141</f>
        <v>42551</v>
      </c>
    </row>
    <row r="135" spans="235:236" x14ac:dyDescent="0.2">
      <c r="IA135" s="12"/>
      <c r="IB135" s="6">
        <f>[1]основа!AM142</f>
        <v>42551</v>
      </c>
    </row>
    <row r="136" spans="235:236" x14ac:dyDescent="0.2">
      <c r="IA136" s="12"/>
      <c r="IB136" s="6">
        <f>[1]основа!AM143</f>
        <v>42551</v>
      </c>
    </row>
    <row r="137" spans="235:236" x14ac:dyDescent="0.2">
      <c r="IA137" s="12"/>
      <c r="IB137" s="6">
        <f>[1]основа!AM144</f>
        <v>42551</v>
      </c>
    </row>
    <row r="138" spans="235:236" x14ac:dyDescent="0.2">
      <c r="IA138" s="12"/>
      <c r="IB138" s="6">
        <f>[1]основа!AM145</f>
        <v>42551</v>
      </c>
    </row>
    <row r="139" spans="235:236" x14ac:dyDescent="0.2">
      <c r="IA139" s="12"/>
      <c r="IB139" s="6">
        <f>[1]основа!AM146</f>
        <v>42551</v>
      </c>
    </row>
    <row r="140" spans="235:236" x14ac:dyDescent="0.2">
      <c r="IA140" s="12"/>
      <c r="IB140" s="6">
        <f>[1]основа!AM147</f>
        <v>42551</v>
      </c>
    </row>
    <row r="141" spans="235:236" x14ac:dyDescent="0.2">
      <c r="IA141" s="12"/>
      <c r="IB141" s="6">
        <f>[1]основа!AM148</f>
        <v>42551</v>
      </c>
    </row>
    <row r="142" spans="235:236" x14ac:dyDescent="0.2">
      <c r="IA142" s="12"/>
      <c r="IB142" s="6">
        <f>[1]основа!AM149</f>
        <v>42551</v>
      </c>
    </row>
    <row r="143" spans="235:236" x14ac:dyDescent="0.2">
      <c r="IA143" s="12"/>
      <c r="IB143" s="6">
        <f>[1]основа!AM150</f>
        <v>42551</v>
      </c>
    </row>
    <row r="144" spans="235:236" x14ac:dyDescent="0.2">
      <c r="IA144" s="12"/>
      <c r="IB144" s="6">
        <f>[1]основа!AM151</f>
        <v>42551</v>
      </c>
    </row>
    <row r="145" spans="235:236" x14ac:dyDescent="0.2">
      <c r="IA145" s="12"/>
      <c r="IB145" s="6">
        <f>[1]основа!AM152</f>
        <v>42551</v>
      </c>
    </row>
    <row r="146" spans="235:236" x14ac:dyDescent="0.2">
      <c r="IA146" s="12"/>
      <c r="IB146" s="6">
        <f>[1]основа!AM153</f>
        <v>42551</v>
      </c>
    </row>
    <row r="147" spans="235:236" x14ac:dyDescent="0.2">
      <c r="IA147" s="12"/>
      <c r="IB147" s="6">
        <f>[1]основа!AM154</f>
        <v>42551</v>
      </c>
    </row>
    <row r="148" spans="235:236" x14ac:dyDescent="0.2">
      <c r="IA148" s="12"/>
      <c r="IB148" s="6">
        <f>[1]основа!AM155</f>
        <v>42551</v>
      </c>
    </row>
    <row r="149" spans="235:236" x14ac:dyDescent="0.2">
      <c r="IA149" s="12"/>
      <c r="IB149" s="6">
        <f>[1]основа!AM156</f>
        <v>42551</v>
      </c>
    </row>
    <row r="150" spans="235:236" x14ac:dyDescent="0.2">
      <c r="IA150" s="12"/>
      <c r="IB150" s="6">
        <f>[1]основа!AM157</f>
        <v>42551</v>
      </c>
    </row>
    <row r="151" spans="235:236" x14ac:dyDescent="0.2">
      <c r="IA151" s="12"/>
      <c r="IB151" s="6">
        <f>[1]основа!AM158</f>
        <v>42551</v>
      </c>
    </row>
    <row r="152" spans="235:236" x14ac:dyDescent="0.2">
      <c r="IA152" s="12"/>
      <c r="IB152" s="6">
        <f>[1]основа!AM159</f>
        <v>42551</v>
      </c>
    </row>
    <row r="153" spans="235:236" x14ac:dyDescent="0.2">
      <c r="IA153" s="12"/>
      <c r="IB153" s="6">
        <f>[1]основа!AM160</f>
        <v>42551</v>
      </c>
    </row>
    <row r="154" spans="235:236" x14ac:dyDescent="0.2">
      <c r="IA154" s="12"/>
      <c r="IB154" s="6">
        <f>[1]основа!AM161</f>
        <v>42551</v>
      </c>
    </row>
    <row r="155" spans="235:236" x14ac:dyDescent="0.2">
      <c r="IA155" s="12"/>
      <c r="IB155" s="6">
        <f>[1]основа!AM162</f>
        <v>42551</v>
      </c>
    </row>
    <row r="156" spans="235:236" x14ac:dyDescent="0.2">
      <c r="IA156" s="12"/>
      <c r="IB156" s="6">
        <f>[1]основа!AM163</f>
        <v>42551</v>
      </c>
    </row>
    <row r="157" spans="235:236" x14ac:dyDescent="0.2">
      <c r="IA157" s="12"/>
      <c r="IB157" s="6">
        <f>[1]основа!AM164</f>
        <v>42551</v>
      </c>
    </row>
    <row r="158" spans="235:236" x14ac:dyDescent="0.2">
      <c r="IA158" s="12"/>
      <c r="IB158" s="6">
        <f>[1]основа!AM165</f>
        <v>42551</v>
      </c>
    </row>
    <row r="159" spans="235:236" x14ac:dyDescent="0.2">
      <c r="IA159" s="12"/>
      <c r="IB159" s="6">
        <f>[1]основа!AM166</f>
        <v>42551</v>
      </c>
    </row>
    <row r="160" spans="235:236" x14ac:dyDescent="0.2">
      <c r="IA160" s="12"/>
      <c r="IB160" s="6">
        <f>[1]основа!AM167</f>
        <v>42551</v>
      </c>
    </row>
    <row r="161" spans="235:236" x14ac:dyDescent="0.2">
      <c r="IA161" s="12"/>
      <c r="IB161" s="6">
        <f>[1]основа!AM168</f>
        <v>42551</v>
      </c>
    </row>
    <row r="162" spans="235:236" x14ac:dyDescent="0.2">
      <c r="IA162" s="12"/>
      <c r="IB162" s="6">
        <f>[1]основа!AM169</f>
        <v>42551</v>
      </c>
    </row>
    <row r="163" spans="235:236" x14ac:dyDescent="0.2">
      <c r="IA163" s="12"/>
      <c r="IB163" s="6">
        <f>[1]основа!AM170</f>
        <v>42551</v>
      </c>
    </row>
    <row r="164" spans="235:236" x14ac:dyDescent="0.2">
      <c r="IA164" s="12"/>
      <c r="IB164" s="6">
        <f>[1]основа!AM171</f>
        <v>42551</v>
      </c>
    </row>
    <row r="165" spans="235:236" x14ac:dyDescent="0.2">
      <c r="IA165" s="12"/>
      <c r="IB165" s="6">
        <f>[1]основа!AM172</f>
        <v>42551</v>
      </c>
    </row>
    <row r="166" spans="235:236" x14ac:dyDescent="0.2">
      <c r="IA166" s="12"/>
      <c r="IB166" s="6">
        <f>[1]основа!AM173</f>
        <v>42551</v>
      </c>
    </row>
    <row r="167" spans="235:236" x14ac:dyDescent="0.2">
      <c r="IA167" s="12"/>
      <c r="IB167" s="6">
        <f>[1]основа!AM174</f>
        <v>42551</v>
      </c>
    </row>
    <row r="168" spans="235:236" x14ac:dyDescent="0.2">
      <c r="IA168" s="12"/>
      <c r="IB168" s="6">
        <f>[1]основа!AM175</f>
        <v>42551</v>
      </c>
    </row>
    <row r="169" spans="235:236" x14ac:dyDescent="0.2">
      <c r="IA169" s="12"/>
      <c r="IB169" s="6">
        <f>[1]основа!AM176</f>
        <v>42551</v>
      </c>
    </row>
    <row r="170" spans="235:236" x14ac:dyDescent="0.2">
      <c r="IA170" s="12"/>
      <c r="IB170" s="6">
        <f>[1]основа!AM177</f>
        <v>42551</v>
      </c>
    </row>
    <row r="171" spans="235:236" x14ac:dyDescent="0.2">
      <c r="IA171" s="12"/>
      <c r="IB171" s="6">
        <f>[1]основа!AM178</f>
        <v>42551</v>
      </c>
    </row>
    <row r="172" spans="235:236" x14ac:dyDescent="0.2">
      <c r="IA172" s="12"/>
      <c r="IB172" s="6">
        <f>[1]основа!AM179</f>
        <v>42551</v>
      </c>
    </row>
    <row r="173" spans="235:236" x14ac:dyDescent="0.2">
      <c r="IA173" s="12"/>
      <c r="IB173" s="6">
        <f>[1]основа!AM180</f>
        <v>42551</v>
      </c>
    </row>
    <row r="174" spans="235:236" x14ac:dyDescent="0.2">
      <c r="IA174" s="12"/>
      <c r="IB174" s="6">
        <f>[1]основа!AM181</f>
        <v>42551</v>
      </c>
    </row>
    <row r="175" spans="235:236" x14ac:dyDescent="0.2">
      <c r="IA175" s="12"/>
      <c r="IB175" s="6">
        <f>[1]основа!AM182</f>
        <v>42551</v>
      </c>
    </row>
    <row r="176" spans="235:236" x14ac:dyDescent="0.2">
      <c r="IA176" s="12"/>
      <c r="IB176" s="6">
        <f>[1]основа!AM183</f>
        <v>42551</v>
      </c>
    </row>
    <row r="177" spans="235:236" x14ac:dyDescent="0.2">
      <c r="IA177" s="12"/>
      <c r="IB177" s="6">
        <f>[1]основа!AM184</f>
        <v>42551</v>
      </c>
    </row>
    <row r="178" spans="235:236" x14ac:dyDescent="0.2">
      <c r="IA178" s="12"/>
      <c r="IB178" s="6">
        <f>[1]основа!AM185</f>
        <v>42551</v>
      </c>
    </row>
    <row r="179" spans="235:236" x14ac:dyDescent="0.2">
      <c r="IA179" s="12"/>
      <c r="IB179" s="6">
        <f>[1]основа!AM186</f>
        <v>42551</v>
      </c>
    </row>
    <row r="180" spans="235:236" x14ac:dyDescent="0.2">
      <c r="IA180" s="12"/>
      <c r="IB180" s="6">
        <f>[1]основа!AM187</f>
        <v>42551</v>
      </c>
    </row>
    <row r="181" spans="235:236" x14ac:dyDescent="0.2">
      <c r="IA181" s="12"/>
      <c r="IB181" s="6">
        <f>[1]основа!AM188</f>
        <v>42551</v>
      </c>
    </row>
    <row r="182" spans="235:236" x14ac:dyDescent="0.2">
      <c r="IA182" s="12"/>
      <c r="IB182" s="6">
        <f>[1]основа!AM189</f>
        <v>42551</v>
      </c>
    </row>
    <row r="183" spans="235:236" x14ac:dyDescent="0.2">
      <c r="IA183" s="12"/>
      <c r="IB183" s="6">
        <f>[1]основа!AM190</f>
        <v>42551</v>
      </c>
    </row>
    <row r="184" spans="235:236" x14ac:dyDescent="0.2">
      <c r="IA184" s="12"/>
      <c r="IB184" s="6">
        <f>[1]основа!AM191</f>
        <v>42551</v>
      </c>
    </row>
    <row r="185" spans="235:236" x14ac:dyDescent="0.2">
      <c r="IA185" s="12"/>
      <c r="IB185" s="6">
        <f>[1]основа!AM192</f>
        <v>42551</v>
      </c>
    </row>
    <row r="186" spans="235:236" x14ac:dyDescent="0.2">
      <c r="IA186" s="12"/>
      <c r="IB186" s="6">
        <f>[1]основа!AM193</f>
        <v>42551</v>
      </c>
    </row>
    <row r="187" spans="235:236" x14ac:dyDescent="0.2">
      <c r="IA187" s="12"/>
      <c r="IB187" s="6">
        <f>[1]основа!AM194</f>
        <v>42551</v>
      </c>
    </row>
    <row r="188" spans="235:236" x14ac:dyDescent="0.2">
      <c r="IA188" s="12"/>
      <c r="IB188" s="6">
        <f>[1]основа!AM195</f>
        <v>42551</v>
      </c>
    </row>
    <row r="189" spans="235:236" x14ac:dyDescent="0.2">
      <c r="IA189" s="12"/>
      <c r="IB189" s="6">
        <f>[1]основа!AM196</f>
        <v>42551</v>
      </c>
    </row>
    <row r="190" spans="235:236" x14ac:dyDescent="0.2">
      <c r="IA190" s="12"/>
      <c r="IB190" s="6">
        <f>[1]основа!AM197</f>
        <v>42551</v>
      </c>
    </row>
    <row r="191" spans="235:236" x14ac:dyDescent="0.2">
      <c r="IA191" s="12"/>
      <c r="IB191" s="6">
        <f>[1]основа!AM198</f>
        <v>42551</v>
      </c>
    </row>
    <row r="192" spans="235:236" x14ac:dyDescent="0.2">
      <c r="IA192" s="12"/>
      <c r="IB192" s="6">
        <f>[1]основа!AM199</f>
        <v>42551</v>
      </c>
    </row>
    <row r="193" spans="235:236" x14ac:dyDescent="0.2">
      <c r="IA193" s="12"/>
      <c r="IB193" s="6">
        <f>[1]основа!AM200</f>
        <v>42551</v>
      </c>
    </row>
    <row r="194" spans="235:236" x14ac:dyDescent="0.2">
      <c r="IA194" s="12"/>
      <c r="IB194" s="6">
        <f>[1]основа!AM201</f>
        <v>42551</v>
      </c>
    </row>
    <row r="195" spans="235:236" x14ac:dyDescent="0.2">
      <c r="IA195" s="12"/>
      <c r="IB195" s="6">
        <f>[1]основа!AM202</f>
        <v>42551</v>
      </c>
    </row>
    <row r="196" spans="235:236" x14ac:dyDescent="0.2">
      <c r="IA196" s="12"/>
      <c r="IB196" s="6">
        <f>[1]основа!AM203</f>
        <v>42551</v>
      </c>
    </row>
    <row r="197" spans="235:236" x14ac:dyDescent="0.2">
      <c r="IA197" s="12"/>
      <c r="IB197" s="6">
        <f>[1]основа!AM204</f>
        <v>42551</v>
      </c>
    </row>
    <row r="198" spans="235:236" x14ac:dyDescent="0.2">
      <c r="IA198" s="12"/>
      <c r="IB198" s="6">
        <f>[1]основа!AM205</f>
        <v>42551</v>
      </c>
    </row>
    <row r="199" spans="235:236" x14ac:dyDescent="0.2">
      <c r="IA199" s="12"/>
      <c r="IB199" s="6">
        <f>[1]основа!AM206</f>
        <v>42551</v>
      </c>
    </row>
    <row r="200" spans="235:236" x14ac:dyDescent="0.2">
      <c r="IA200" s="12"/>
      <c r="IB200" s="6">
        <f>[1]основа!AM207</f>
        <v>42551</v>
      </c>
    </row>
    <row r="201" spans="235:236" x14ac:dyDescent="0.2">
      <c r="IA201" s="12"/>
      <c r="IB201" s="6">
        <f>[1]основа!AM208</f>
        <v>42551</v>
      </c>
    </row>
    <row r="202" spans="235:236" x14ac:dyDescent="0.2">
      <c r="IA202" s="12"/>
      <c r="IB202" s="6">
        <f>[1]основа!AM209</f>
        <v>42551</v>
      </c>
    </row>
    <row r="203" spans="235:236" x14ac:dyDescent="0.2">
      <c r="IA203" s="12"/>
      <c r="IB203" s="6">
        <f>[1]основа!AM210</f>
        <v>42551</v>
      </c>
    </row>
    <row r="204" spans="235:236" x14ac:dyDescent="0.2">
      <c r="IA204" s="12"/>
      <c r="IB204" s="6">
        <f>[1]основа!AM211</f>
        <v>42551</v>
      </c>
    </row>
    <row r="205" spans="235:236" x14ac:dyDescent="0.2">
      <c r="IA205" s="12"/>
      <c r="IB205" s="6">
        <f>[1]основа!AM212</f>
        <v>42551</v>
      </c>
    </row>
    <row r="206" spans="235:236" x14ac:dyDescent="0.2">
      <c r="IA206" s="12"/>
      <c r="IB206" s="6">
        <f>[1]основа!AM213</f>
        <v>42551</v>
      </c>
    </row>
    <row r="207" spans="235:236" x14ac:dyDescent="0.2">
      <c r="IA207" s="12"/>
      <c r="IB207" s="6">
        <f>[1]основа!AM214</f>
        <v>42551</v>
      </c>
    </row>
    <row r="208" spans="235:236" x14ac:dyDescent="0.2">
      <c r="IA208" s="12"/>
      <c r="IB208" s="6">
        <f>[1]основа!AM215</f>
        <v>42551</v>
      </c>
    </row>
    <row r="209" spans="235:236" x14ac:dyDescent="0.2">
      <c r="IA209" s="12"/>
      <c r="IB209" s="6">
        <f>[1]основа!AM216</f>
        <v>42551</v>
      </c>
    </row>
    <row r="210" spans="235:236" x14ac:dyDescent="0.2">
      <c r="IA210" s="12"/>
      <c r="IB210" s="6">
        <f>[1]основа!AM217</f>
        <v>42551</v>
      </c>
    </row>
    <row r="211" spans="235:236" x14ac:dyDescent="0.2">
      <c r="IA211" s="12"/>
      <c r="IB211" s="6">
        <f>[1]основа!AM218</f>
        <v>42551</v>
      </c>
    </row>
    <row r="212" spans="235:236" x14ac:dyDescent="0.2">
      <c r="IA212" s="12"/>
      <c r="IB212" s="6">
        <f>[1]основа!AM219</f>
        <v>42551</v>
      </c>
    </row>
    <row r="213" spans="235:236" x14ac:dyDescent="0.2">
      <c r="IA213" s="12"/>
      <c r="IB213" s="6">
        <f>[1]основа!AM220</f>
        <v>42551</v>
      </c>
    </row>
    <row r="214" spans="235:236" x14ac:dyDescent="0.2">
      <c r="IA214" s="12"/>
      <c r="IB214" s="6">
        <f>[1]основа!AM221</f>
        <v>42551</v>
      </c>
    </row>
    <row r="215" spans="235:236" x14ac:dyDescent="0.2">
      <c r="IA215" s="12"/>
      <c r="IB215" s="6">
        <f>[1]основа!AM222</f>
        <v>42551</v>
      </c>
    </row>
    <row r="216" spans="235:236" x14ac:dyDescent="0.2">
      <c r="IA216" s="12"/>
      <c r="IB216" s="6">
        <f>[1]основа!AM223</f>
        <v>42551</v>
      </c>
    </row>
    <row r="217" spans="235:236" x14ac:dyDescent="0.2">
      <c r="IA217" s="12"/>
      <c r="IB217" s="6">
        <f>[1]основа!AM224</f>
        <v>42551</v>
      </c>
    </row>
    <row r="218" spans="235:236" x14ac:dyDescent="0.2">
      <c r="IA218" s="12"/>
      <c r="IB218" s="6">
        <f>[1]основа!AM225</f>
        <v>42551</v>
      </c>
    </row>
    <row r="219" spans="235:236" x14ac:dyDescent="0.2">
      <c r="IA219" s="12"/>
      <c r="IB219" s="6">
        <f>[1]основа!AM226</f>
        <v>42551</v>
      </c>
    </row>
    <row r="220" spans="235:236" x14ac:dyDescent="0.2">
      <c r="IA220" s="12"/>
      <c r="IB220" s="6">
        <f>[1]основа!AM227</f>
        <v>42551</v>
      </c>
    </row>
    <row r="221" spans="235:236" x14ac:dyDescent="0.2">
      <c r="IA221" s="12"/>
      <c r="IB221" s="6">
        <f>[1]основа!AM228</f>
        <v>42551</v>
      </c>
    </row>
    <row r="222" spans="235:236" x14ac:dyDescent="0.2">
      <c r="IA222" s="12"/>
      <c r="IB222" s="6">
        <f>[1]основа!AM229</f>
        <v>42551</v>
      </c>
    </row>
    <row r="223" spans="235:236" x14ac:dyDescent="0.2">
      <c r="IA223" s="12"/>
      <c r="IB223" s="6">
        <f>[1]основа!AM230</f>
        <v>42551</v>
      </c>
    </row>
    <row r="224" spans="235:236" x14ac:dyDescent="0.2">
      <c r="IA224" s="12"/>
      <c r="IB224" s="6">
        <f>[1]основа!AM231</f>
        <v>42551</v>
      </c>
    </row>
    <row r="225" spans="235:236" x14ac:dyDescent="0.2">
      <c r="IA225" s="12"/>
      <c r="IB225" s="6">
        <f>[1]основа!AM232</f>
        <v>42551</v>
      </c>
    </row>
    <row r="226" spans="235:236" x14ac:dyDescent="0.2">
      <c r="IA226" s="12"/>
      <c r="IB226" s="6">
        <f>[1]основа!AM233</f>
        <v>42551</v>
      </c>
    </row>
    <row r="227" spans="235:236" x14ac:dyDescent="0.2">
      <c r="IA227" s="12"/>
      <c r="IB227" s="6">
        <f>[1]основа!AM234</f>
        <v>42551</v>
      </c>
    </row>
    <row r="228" spans="235:236" x14ac:dyDescent="0.2">
      <c r="IA228" s="12"/>
      <c r="IB228" s="6">
        <f>[1]основа!AM235</f>
        <v>42551</v>
      </c>
    </row>
    <row r="229" spans="235:236" x14ac:dyDescent="0.2">
      <c r="IA229" s="12"/>
      <c r="IB229" s="6">
        <f>[1]основа!AM236</f>
        <v>42551</v>
      </c>
    </row>
    <row r="230" spans="235:236" x14ac:dyDescent="0.2">
      <c r="IA230" s="12"/>
      <c r="IB230" s="6">
        <f>[1]основа!AM237</f>
        <v>42551</v>
      </c>
    </row>
    <row r="231" spans="235:236" x14ac:dyDescent="0.2">
      <c r="IA231" s="12"/>
      <c r="IB231" s="6">
        <f>[1]основа!AM238</f>
        <v>42551</v>
      </c>
    </row>
    <row r="232" spans="235:236" x14ac:dyDescent="0.2">
      <c r="IA232" s="12"/>
      <c r="IB232" s="6">
        <f>[1]основа!AM239</f>
        <v>42551</v>
      </c>
    </row>
    <row r="233" spans="235:236" x14ac:dyDescent="0.2">
      <c r="IA233" s="12"/>
      <c r="IB233" s="6">
        <f>[1]основа!AM240</f>
        <v>42551</v>
      </c>
    </row>
    <row r="234" spans="235:236" x14ac:dyDescent="0.2">
      <c r="IA234" s="12"/>
      <c r="IB234" s="6">
        <f>[1]основа!AM241</f>
        <v>42551</v>
      </c>
    </row>
    <row r="235" spans="235:236" x14ac:dyDescent="0.2">
      <c r="IA235" s="12"/>
      <c r="IB235" s="6">
        <f>[1]основа!AM242</f>
        <v>42551</v>
      </c>
    </row>
    <row r="236" spans="235:236" x14ac:dyDescent="0.2">
      <c r="IA236" s="12"/>
      <c r="IB236" s="6">
        <f>[1]основа!AM243</f>
        <v>42551</v>
      </c>
    </row>
    <row r="237" spans="235:236" x14ac:dyDescent="0.2">
      <c r="IA237" s="12"/>
      <c r="IB237" s="6">
        <f>[1]основа!AM244</f>
        <v>42551</v>
      </c>
    </row>
    <row r="238" spans="235:236" x14ac:dyDescent="0.2">
      <c r="IA238" s="12"/>
      <c r="IB238" s="6">
        <f>[1]основа!AM245</f>
        <v>42551</v>
      </c>
    </row>
    <row r="239" spans="235:236" x14ac:dyDescent="0.2">
      <c r="IA239" s="12"/>
      <c r="IB239" s="6">
        <f>[1]основа!AM246</f>
        <v>42551</v>
      </c>
    </row>
    <row r="240" spans="235:236" x14ac:dyDescent="0.2">
      <c r="IA240" s="12"/>
      <c r="IB240" s="6">
        <f>[1]основа!AM247</f>
        <v>42551</v>
      </c>
    </row>
    <row r="241" spans="235:236" x14ac:dyDescent="0.2">
      <c r="IA241" s="12"/>
      <c r="IB241" s="6">
        <f>[1]основа!AM248</f>
        <v>42551</v>
      </c>
    </row>
    <row r="242" spans="235:236" x14ac:dyDescent="0.2">
      <c r="IA242" s="12"/>
      <c r="IB242" s="6">
        <f>[1]основа!AM249</f>
        <v>42551</v>
      </c>
    </row>
    <row r="243" spans="235:236" x14ac:dyDescent="0.2">
      <c r="IA243" s="12"/>
      <c r="IB243" s="6">
        <f>[1]основа!AM250</f>
        <v>42551</v>
      </c>
    </row>
    <row r="244" spans="235:236" x14ac:dyDescent="0.2">
      <c r="IA244" s="12"/>
      <c r="IB244" s="6">
        <f>[1]основа!AM251</f>
        <v>42551</v>
      </c>
    </row>
    <row r="245" spans="235:236" x14ac:dyDescent="0.2">
      <c r="IA245" s="12"/>
      <c r="IB245" s="6">
        <f>[1]основа!AM252</f>
        <v>42551</v>
      </c>
    </row>
    <row r="246" spans="235:236" x14ac:dyDescent="0.2">
      <c r="IA246" s="12"/>
      <c r="IB246" s="6">
        <f>[1]основа!AM253</f>
        <v>42551</v>
      </c>
    </row>
    <row r="247" spans="235:236" x14ac:dyDescent="0.2">
      <c r="IA247" s="12"/>
      <c r="IB247" s="6">
        <f>[1]основа!AM254</f>
        <v>42551</v>
      </c>
    </row>
    <row r="248" spans="235:236" x14ac:dyDescent="0.2">
      <c r="IA248" s="12"/>
      <c r="IB248" s="6">
        <f>[1]основа!AM255</f>
        <v>42551</v>
      </c>
    </row>
    <row r="249" spans="235:236" x14ac:dyDescent="0.2">
      <c r="IA249" s="12"/>
      <c r="IB249" s="6">
        <f>[1]основа!AM256</f>
        <v>42551</v>
      </c>
    </row>
    <row r="250" spans="235:236" x14ac:dyDescent="0.2">
      <c r="IA250" s="12"/>
      <c r="IB250" s="6">
        <f>[1]основа!AM257</f>
        <v>42551</v>
      </c>
    </row>
    <row r="251" spans="235:236" x14ac:dyDescent="0.2">
      <c r="IA251" s="12"/>
      <c r="IB251" s="6">
        <f>[1]основа!AM258</f>
        <v>42551</v>
      </c>
    </row>
    <row r="252" spans="235:236" x14ac:dyDescent="0.2">
      <c r="IA252" s="12"/>
      <c r="IB252" s="6">
        <f>[1]основа!AM259</f>
        <v>42551</v>
      </c>
    </row>
    <row r="253" spans="235:236" x14ac:dyDescent="0.2">
      <c r="IA253" s="12"/>
      <c r="IB253" s="6">
        <f>[1]основа!AM260</f>
        <v>42551</v>
      </c>
    </row>
    <row r="254" spans="235:236" x14ac:dyDescent="0.2">
      <c r="IA254" s="12"/>
      <c r="IB254" s="6">
        <f>[1]основа!AM261</f>
        <v>42551</v>
      </c>
    </row>
    <row r="255" spans="235:236" x14ac:dyDescent="0.2">
      <c r="IA255" s="12"/>
      <c r="IB255" s="6">
        <f>[1]основа!AM262</f>
        <v>42551</v>
      </c>
    </row>
    <row r="256" spans="235:236" x14ac:dyDescent="0.2">
      <c r="IA256" s="12"/>
      <c r="IB256" s="6">
        <f>[1]основа!AM263</f>
        <v>42551</v>
      </c>
    </row>
    <row r="257" spans="235:236" x14ac:dyDescent="0.2">
      <c r="IA257" s="12"/>
      <c r="IB257" s="6">
        <f>[1]основа!AM264</f>
        <v>42551</v>
      </c>
    </row>
    <row r="258" spans="235:236" x14ac:dyDescent="0.2">
      <c r="IA258" s="12"/>
      <c r="IB258" s="6">
        <f>[1]основа!AM265</f>
        <v>42551</v>
      </c>
    </row>
    <row r="259" spans="235:236" x14ac:dyDescent="0.2">
      <c r="IA259" s="12"/>
      <c r="IB259" s="6">
        <f>[1]основа!AM266</f>
        <v>42551</v>
      </c>
    </row>
    <row r="260" spans="235:236" x14ac:dyDescent="0.2">
      <c r="IA260" s="12"/>
      <c r="IB260" s="6">
        <f>[1]основа!AM267</f>
        <v>42551</v>
      </c>
    </row>
    <row r="261" spans="235:236" x14ac:dyDescent="0.2">
      <c r="IA261" s="12"/>
      <c r="IB261" s="6">
        <f>[1]основа!AM268</f>
        <v>42551</v>
      </c>
    </row>
    <row r="262" spans="235:236" x14ac:dyDescent="0.2">
      <c r="IA262" s="12"/>
      <c r="IB262" s="6">
        <f>[1]основа!AM269</f>
        <v>42551</v>
      </c>
    </row>
    <row r="263" spans="235:236" x14ac:dyDescent="0.2">
      <c r="IA263" s="12"/>
      <c r="IB263" s="6">
        <f>[1]основа!AM270</f>
        <v>42551</v>
      </c>
    </row>
    <row r="264" spans="235:236" x14ac:dyDescent="0.2">
      <c r="IA264" s="12"/>
      <c r="IB264" s="6">
        <f>[1]основа!AM271</f>
        <v>42551</v>
      </c>
    </row>
    <row r="265" spans="235:236" x14ac:dyDescent="0.2">
      <c r="IA265" s="12"/>
      <c r="IB265" s="6">
        <f>[1]основа!AM272</f>
        <v>42551</v>
      </c>
    </row>
    <row r="266" spans="235:236" x14ac:dyDescent="0.2">
      <c r="IA266" s="12"/>
      <c r="IB266" s="6">
        <f>[1]основа!AM273</f>
        <v>42551</v>
      </c>
    </row>
    <row r="267" spans="235:236" x14ac:dyDescent="0.2">
      <c r="IA267" s="12"/>
      <c r="IB267" s="6">
        <f>[1]основа!AM274</f>
        <v>42551</v>
      </c>
    </row>
    <row r="268" spans="235:236" x14ac:dyDescent="0.2">
      <c r="IA268" s="12"/>
      <c r="IB268" s="6">
        <f>[1]основа!AM275</f>
        <v>42551</v>
      </c>
    </row>
    <row r="269" spans="235:236" x14ac:dyDescent="0.2">
      <c r="IA269" s="12"/>
      <c r="IB269" s="6">
        <f>[1]основа!AM276</f>
        <v>42551</v>
      </c>
    </row>
    <row r="270" spans="235:236" x14ac:dyDescent="0.2">
      <c r="IA270" s="12"/>
      <c r="IB270" s="6">
        <f>[1]основа!AM277</f>
        <v>42551</v>
      </c>
    </row>
    <row r="271" spans="235:236" x14ac:dyDescent="0.2">
      <c r="IA271" s="12"/>
      <c r="IB271" s="6">
        <f>[1]основа!AM278</f>
        <v>42551</v>
      </c>
    </row>
    <row r="272" spans="235:236" x14ac:dyDescent="0.2">
      <c r="IA272" s="12"/>
      <c r="IB272" s="6">
        <f>[1]основа!AM279</f>
        <v>42551</v>
      </c>
    </row>
    <row r="273" spans="235:236" x14ac:dyDescent="0.2">
      <c r="IA273" s="12"/>
      <c r="IB273" s="6">
        <f>[1]основа!AM280</f>
        <v>42551</v>
      </c>
    </row>
    <row r="274" spans="235:236" x14ac:dyDescent="0.2">
      <c r="IA274" s="12"/>
      <c r="IB274" s="6">
        <f>[1]основа!AM281</f>
        <v>42551</v>
      </c>
    </row>
    <row r="275" spans="235:236" x14ac:dyDescent="0.2">
      <c r="IA275" s="12"/>
      <c r="IB275" s="6">
        <f>[1]основа!AM282</f>
        <v>42551</v>
      </c>
    </row>
    <row r="276" spans="235:236" x14ac:dyDescent="0.2">
      <c r="IA276" s="12"/>
      <c r="IB276" s="6">
        <f>[1]основа!AM283</f>
        <v>42551</v>
      </c>
    </row>
    <row r="277" spans="235:236" x14ac:dyDescent="0.2">
      <c r="IA277" s="12"/>
      <c r="IB277" s="6">
        <f>[1]основа!AM284</f>
        <v>42551</v>
      </c>
    </row>
    <row r="278" spans="235:236" x14ac:dyDescent="0.2">
      <c r="IA278" s="12"/>
      <c r="IB278" s="6">
        <f>[1]основа!AM285</f>
        <v>42551</v>
      </c>
    </row>
    <row r="279" spans="235:236" x14ac:dyDescent="0.2">
      <c r="IA279" s="12"/>
      <c r="IB279" s="6">
        <f>[1]основа!AM286</f>
        <v>42551</v>
      </c>
    </row>
    <row r="280" spans="235:236" x14ac:dyDescent="0.2">
      <c r="IA280" s="12"/>
      <c r="IB280" s="6">
        <f>[1]основа!AM287</f>
        <v>42551</v>
      </c>
    </row>
    <row r="281" spans="235:236" x14ac:dyDescent="0.2">
      <c r="IA281" s="12"/>
      <c r="IB281" s="6">
        <f>[1]основа!AM288</f>
        <v>42551</v>
      </c>
    </row>
    <row r="282" spans="235:236" x14ac:dyDescent="0.2">
      <c r="IA282" s="12"/>
      <c r="IB282" s="6">
        <f>[1]основа!AM289</f>
        <v>42551</v>
      </c>
    </row>
    <row r="283" spans="235:236" x14ac:dyDescent="0.2">
      <c r="IA283" s="12"/>
      <c r="IB283" s="6">
        <f>[1]основа!AM290</f>
        <v>42551</v>
      </c>
    </row>
    <row r="284" spans="235:236" x14ac:dyDescent="0.2">
      <c r="IA284" s="12"/>
      <c r="IB284" s="6">
        <f>[1]основа!AM291</f>
        <v>42551</v>
      </c>
    </row>
    <row r="285" spans="235:236" x14ac:dyDescent="0.2">
      <c r="IA285" s="12"/>
      <c r="IB285" s="6">
        <f>[1]основа!AM292</f>
        <v>42551</v>
      </c>
    </row>
    <row r="286" spans="235:236" x14ac:dyDescent="0.2">
      <c r="IA286" s="12"/>
      <c r="IB286" s="6">
        <f>[1]основа!AM293</f>
        <v>42551</v>
      </c>
    </row>
    <row r="287" spans="235:236" x14ac:dyDescent="0.2">
      <c r="IA287" s="12"/>
      <c r="IB287" s="6">
        <f>[1]основа!AM294</f>
        <v>42551</v>
      </c>
    </row>
    <row r="288" spans="235:236" x14ac:dyDescent="0.2">
      <c r="IA288" s="12"/>
      <c r="IB288" s="6">
        <f>[1]основа!AM295</f>
        <v>42551</v>
      </c>
    </row>
    <row r="289" spans="235:236" x14ac:dyDescent="0.2">
      <c r="IA289" s="12"/>
      <c r="IB289" s="6">
        <f>[1]основа!AM296</f>
        <v>42551</v>
      </c>
    </row>
    <row r="290" spans="235:236" x14ac:dyDescent="0.2">
      <c r="IA290" s="12"/>
      <c r="IB290" s="6">
        <f>[1]основа!AM297</f>
        <v>42551</v>
      </c>
    </row>
    <row r="291" spans="235:236" x14ac:dyDescent="0.2">
      <c r="IA291" s="12"/>
      <c r="IB291" s="6">
        <f>[1]основа!AM298</f>
        <v>42551</v>
      </c>
    </row>
    <row r="292" spans="235:236" x14ac:dyDescent="0.2">
      <c r="IA292" s="12"/>
      <c r="IB292" s="6">
        <f>[1]основа!AM299</f>
        <v>42551</v>
      </c>
    </row>
    <row r="293" spans="235:236" x14ac:dyDescent="0.2">
      <c r="IA293" s="12"/>
      <c r="IB293" s="6">
        <f>[1]основа!AM300</f>
        <v>42551</v>
      </c>
    </row>
    <row r="294" spans="235:236" x14ac:dyDescent="0.2">
      <c r="IA294" s="12"/>
      <c r="IB294" s="6">
        <f>[1]основа!AM301</f>
        <v>42551</v>
      </c>
    </row>
    <row r="295" spans="235:236" x14ac:dyDescent="0.2">
      <c r="IA295" s="12"/>
      <c r="IB295" s="6">
        <f>[1]основа!AM302</f>
        <v>42551</v>
      </c>
    </row>
    <row r="296" spans="235:236" x14ac:dyDescent="0.2">
      <c r="IA296" s="12"/>
      <c r="IB296" s="6">
        <f>[1]основа!AM303</f>
        <v>42551</v>
      </c>
    </row>
    <row r="297" spans="235:236" x14ac:dyDescent="0.2">
      <c r="IA297" s="12"/>
      <c r="IB297" s="6">
        <f>[1]основа!AM304</f>
        <v>42551</v>
      </c>
    </row>
    <row r="298" spans="235:236" x14ac:dyDescent="0.2">
      <c r="IA298" s="12"/>
      <c r="IB298" s="6">
        <f>[1]основа!AM305</f>
        <v>42551</v>
      </c>
    </row>
    <row r="299" spans="235:236" x14ac:dyDescent="0.2">
      <c r="IA299" s="12"/>
      <c r="IB299" s="6">
        <f>[1]основа!AM306</f>
        <v>42551</v>
      </c>
    </row>
  </sheetData>
  <sheetProtection formatColumns="0" autoFilter="0"/>
  <autoFilter ref="K7:K68">
    <filterColumn colId="0">
      <filters>
        <filter val="1"/>
        <filter val="Компот из смеси сухофруктов с вит.С"/>
        <filter val="Котлета мясная с соусом"/>
        <filter val="Макаронные изделия отварные"/>
        <filter val="Омлет натуральный с маслом сливочным"/>
        <filter val="Хлеб пшеничный"/>
        <filter val="Чай с сахаром и молок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15 B2:B5 B7:B15 A2:G4 C2:P68 A12:H68">
    <cfRule type="cellIs" dxfId="16764" priority="1060" operator="equal">
      <formula>0</formula>
    </cfRule>
  </conditionalFormatting>
  <conditionalFormatting sqref="A63:A65">
    <cfRule type="cellIs" dxfId="16763" priority="1056" operator="equal">
      <formula>0</formula>
    </cfRule>
  </conditionalFormatting>
  <conditionalFormatting sqref="A3:A4">
    <cfRule type="expression" dxfId="16762" priority="1051" stopIfTrue="1">
      <formula>$IT4&lt;$IS$4</formula>
    </cfRule>
  </conditionalFormatting>
  <conditionalFormatting sqref="A3:A4">
    <cfRule type="expression" dxfId="16761" priority="1050" stopIfTrue="1">
      <formula>$IT4&lt;$IS$4</formula>
    </cfRule>
  </conditionalFormatting>
  <conditionalFormatting sqref="A3:G3">
    <cfRule type="expression" dxfId="16760" priority="1049" stopIfTrue="1">
      <formula>$IT6&lt;$IS$4</formula>
    </cfRule>
  </conditionalFormatting>
  <conditionalFormatting sqref="A63:A65">
    <cfRule type="cellIs" dxfId="16759" priority="1047" operator="equal">
      <formula>0</formula>
    </cfRule>
  </conditionalFormatting>
  <conditionalFormatting sqref="A34:H36">
    <cfRule type="cellIs" dxfId="16758" priority="1042" stopIfTrue="1" operator="equal">
      <formula>0</formula>
    </cfRule>
  </conditionalFormatting>
  <conditionalFormatting sqref="A42:H44">
    <cfRule type="cellIs" dxfId="16757" priority="1041" stopIfTrue="1" operator="equal">
      <formula>0</formula>
    </cfRule>
  </conditionalFormatting>
  <conditionalFormatting sqref="A52:H54">
    <cfRule type="cellIs" dxfId="16756" priority="1040" stopIfTrue="1" operator="equal">
      <formula>0</formula>
    </cfRule>
  </conditionalFormatting>
  <conditionalFormatting sqref="A12:H14 A16:H28 A30:H60">
    <cfRule type="expression" dxfId="16755" priority="1039" stopIfTrue="1">
      <formula>$IT13&lt;$IS$2</formula>
    </cfRule>
  </conditionalFormatting>
  <conditionalFormatting sqref="A34:H36">
    <cfRule type="cellIs" dxfId="16754" priority="1034" stopIfTrue="1" operator="equal">
      <formula>0</formula>
    </cfRule>
  </conditionalFormatting>
  <conditionalFormatting sqref="A42:H44">
    <cfRule type="cellIs" dxfId="16753" priority="1033" stopIfTrue="1" operator="equal">
      <formula>0</formula>
    </cfRule>
  </conditionalFormatting>
  <conditionalFormatting sqref="A52:H54">
    <cfRule type="cellIs" dxfId="16752" priority="1032" stopIfTrue="1" operator="equal">
      <formula>0</formula>
    </cfRule>
  </conditionalFormatting>
  <conditionalFormatting sqref="A34:G36">
    <cfRule type="cellIs" dxfId="16751" priority="1018" stopIfTrue="1" operator="equal">
      <formula>0</formula>
    </cfRule>
  </conditionalFormatting>
  <conditionalFormatting sqref="A42:G44">
    <cfRule type="cellIs" dxfId="16750" priority="1017" stopIfTrue="1" operator="equal">
      <formula>0</formula>
    </cfRule>
  </conditionalFormatting>
  <conditionalFormatting sqref="A42:G44">
    <cfRule type="cellIs" dxfId="16749" priority="1016" stopIfTrue="1" operator="equal">
      <formula>0</formula>
    </cfRule>
  </conditionalFormatting>
  <conditionalFormatting sqref="A52:G54">
    <cfRule type="cellIs" dxfId="16748" priority="1015" stopIfTrue="1" operator="equal">
      <formula>0</formula>
    </cfRule>
  </conditionalFormatting>
  <conditionalFormatting sqref="A34:G34">
    <cfRule type="cellIs" dxfId="16747" priority="1011" stopIfTrue="1" operator="equal">
      <formula>0</formula>
    </cfRule>
  </conditionalFormatting>
  <conditionalFormatting sqref="A34:G34">
    <cfRule type="cellIs" dxfId="16746" priority="1010" stopIfTrue="1" operator="equal">
      <formula>0</formula>
    </cfRule>
  </conditionalFormatting>
  <conditionalFormatting sqref="H34">
    <cfRule type="cellIs" dxfId="16745" priority="1002" stopIfTrue="1" operator="equal">
      <formula>0</formula>
    </cfRule>
  </conditionalFormatting>
  <conditionalFormatting sqref="A37:H38">
    <cfRule type="cellIs" dxfId="16744" priority="1000" stopIfTrue="1" operator="equal">
      <formula>0</formula>
    </cfRule>
  </conditionalFormatting>
  <conditionalFormatting sqref="H34:H36">
    <cfRule type="cellIs" dxfId="16743" priority="993" stopIfTrue="1" operator="equal">
      <formula>0</formula>
    </cfRule>
  </conditionalFormatting>
  <conditionalFormatting sqref="H42:H44">
    <cfRule type="cellIs" dxfId="16742" priority="992" stopIfTrue="1" operator="equal">
      <formula>0</formula>
    </cfRule>
  </conditionalFormatting>
  <conditionalFormatting sqref="H42:H44">
    <cfRule type="cellIs" dxfId="16741" priority="991" stopIfTrue="1" operator="equal">
      <formula>0</formula>
    </cfRule>
  </conditionalFormatting>
  <conditionalFormatting sqref="H52:H54">
    <cfRule type="cellIs" dxfId="16740" priority="990" stopIfTrue="1" operator="equal">
      <formula>0</formula>
    </cfRule>
  </conditionalFormatting>
  <conditionalFormatting sqref="A42:G42">
    <cfRule type="cellIs" dxfId="16739" priority="988" stopIfTrue="1" operator="equal">
      <formula>0</formula>
    </cfRule>
  </conditionalFormatting>
  <conditionalFormatting sqref="A42:G42">
    <cfRule type="cellIs" dxfId="16738" priority="987" stopIfTrue="1" operator="equal">
      <formula>0</formula>
    </cfRule>
  </conditionalFormatting>
  <conditionalFormatting sqref="A42:G42">
    <cfRule type="cellIs" dxfId="16737" priority="986" stopIfTrue="1" operator="equal">
      <formula>0</formula>
    </cfRule>
  </conditionalFormatting>
  <conditionalFormatting sqref="A34:G36">
    <cfRule type="cellIs" dxfId="16736" priority="978" stopIfTrue="1" operator="equal">
      <formula>0</formula>
    </cfRule>
  </conditionalFormatting>
  <conditionalFormatting sqref="A3">
    <cfRule type="expression" dxfId="16735" priority="968" stopIfTrue="1">
      <formula>$IT4&lt;$IS$4</formula>
    </cfRule>
  </conditionalFormatting>
  <conditionalFormatting sqref="A3">
    <cfRule type="expression" dxfId="16734" priority="967" stopIfTrue="1">
      <formula>$IT4&lt;$IS$4</formula>
    </cfRule>
  </conditionalFormatting>
  <conditionalFormatting sqref="A3:G3">
    <cfRule type="expression" dxfId="16733" priority="966" stopIfTrue="1">
      <formula>$IT6&lt;$IS$4</formula>
    </cfRule>
  </conditionalFormatting>
  <conditionalFormatting sqref="A4">
    <cfRule type="expression" dxfId="16732" priority="961" stopIfTrue="1">
      <formula>$IT5&lt;$IS$4</formula>
    </cfRule>
  </conditionalFormatting>
  <conditionalFormatting sqref="A4">
    <cfRule type="expression" dxfId="16731" priority="960" stopIfTrue="1">
      <formula>$IT5&lt;$IS$4</formula>
    </cfRule>
  </conditionalFormatting>
  <conditionalFormatting sqref="A34:G36">
    <cfRule type="cellIs" dxfId="16730" priority="952" stopIfTrue="1" operator="equal">
      <formula>0</formula>
    </cfRule>
  </conditionalFormatting>
  <conditionalFormatting sqref="A42:G44">
    <cfRule type="cellIs" dxfId="16729" priority="951" stopIfTrue="1" operator="equal">
      <formula>0</formula>
    </cfRule>
  </conditionalFormatting>
  <conditionalFormatting sqref="A42:G44">
    <cfRule type="cellIs" dxfId="16728" priority="950" stopIfTrue="1" operator="equal">
      <formula>0</formula>
    </cfRule>
  </conditionalFormatting>
  <conditionalFormatting sqref="A52:G54">
    <cfRule type="cellIs" dxfId="16727" priority="949" stopIfTrue="1" operator="equal">
      <formula>0</formula>
    </cfRule>
  </conditionalFormatting>
  <conditionalFormatting sqref="A34:G36">
    <cfRule type="cellIs" dxfId="16726" priority="941" stopIfTrue="1" operator="equal">
      <formula>0</formula>
    </cfRule>
  </conditionalFormatting>
  <conditionalFormatting sqref="A42:G44">
    <cfRule type="cellIs" dxfId="16725" priority="940" stopIfTrue="1" operator="equal">
      <formula>0</formula>
    </cfRule>
  </conditionalFormatting>
  <conditionalFormatting sqref="A42:G44">
    <cfRule type="cellIs" dxfId="16724" priority="939" stopIfTrue="1" operator="equal">
      <formula>0</formula>
    </cfRule>
  </conditionalFormatting>
  <conditionalFormatting sqref="A52:G54">
    <cfRule type="cellIs" dxfId="16723" priority="938" stopIfTrue="1" operator="equal">
      <formula>0</formula>
    </cfRule>
  </conditionalFormatting>
  <conditionalFormatting sqref="A34:G36">
    <cfRule type="cellIs" dxfId="16722" priority="930" stopIfTrue="1" operator="equal">
      <formula>0</formula>
    </cfRule>
  </conditionalFormatting>
  <conditionalFormatting sqref="A42:G44">
    <cfRule type="cellIs" dxfId="16721" priority="929" stopIfTrue="1" operator="equal">
      <formula>0</formula>
    </cfRule>
  </conditionalFormatting>
  <conditionalFormatting sqref="A42:G44">
    <cfRule type="cellIs" dxfId="16720" priority="928" stopIfTrue="1" operator="equal">
      <formula>0</formula>
    </cfRule>
  </conditionalFormatting>
  <conditionalFormatting sqref="A52:G54">
    <cfRule type="cellIs" dxfId="16719" priority="927" stopIfTrue="1" operator="equal">
      <formula>0</formula>
    </cfRule>
  </conditionalFormatting>
  <conditionalFormatting sqref="D14:G14">
    <cfRule type="expression" dxfId="16718" priority="923" stopIfTrue="1">
      <formula>$IT15&lt;$IS$2</formula>
    </cfRule>
  </conditionalFormatting>
  <conditionalFormatting sqref="D14:G14">
    <cfRule type="expression" dxfId="16717" priority="921" stopIfTrue="1">
      <formula>$IT15&lt;$IS$2</formula>
    </cfRule>
  </conditionalFormatting>
  <conditionalFormatting sqref="D14:G14">
    <cfRule type="expression" dxfId="16716" priority="919" stopIfTrue="1">
      <formula>$IT15&lt;$IS$2</formula>
    </cfRule>
  </conditionalFormatting>
  <conditionalFormatting sqref="D14:G14">
    <cfRule type="expression" dxfId="16715" priority="917" stopIfTrue="1">
      <formula>$IT15&lt;$IS$2</formula>
    </cfRule>
  </conditionalFormatting>
  <conditionalFormatting sqref="D14:G14">
    <cfRule type="expression" dxfId="16714" priority="915" stopIfTrue="1">
      <formula>$IT15&lt;$IS$2</formula>
    </cfRule>
  </conditionalFormatting>
  <conditionalFormatting sqref="D14:G14">
    <cfRule type="expression" dxfId="16713" priority="912" stopIfTrue="1">
      <formula>$IT15&lt;$IS$2</formula>
    </cfRule>
  </conditionalFormatting>
  <conditionalFormatting sqref="D14:G14">
    <cfRule type="expression" dxfId="16712" priority="910" stopIfTrue="1">
      <formula>$IT15&lt;$IS$2</formula>
    </cfRule>
  </conditionalFormatting>
  <conditionalFormatting sqref="D14:G14">
    <cfRule type="expression" dxfId="16711" priority="908" stopIfTrue="1">
      <formula>$IT15&lt;$IS$2</formula>
    </cfRule>
  </conditionalFormatting>
  <conditionalFormatting sqref="D14:G14">
    <cfRule type="expression" dxfId="16710" priority="906" stopIfTrue="1">
      <formula>$IT15&lt;$IS$2</formula>
    </cfRule>
  </conditionalFormatting>
  <conditionalFormatting sqref="D14:G14">
    <cfRule type="expression" dxfId="16709" priority="904" stopIfTrue="1">
      <formula>$IT15&lt;$IS$2</formula>
    </cfRule>
  </conditionalFormatting>
  <conditionalFormatting sqref="D14:G14">
    <cfRule type="expression" dxfId="16708" priority="902" stopIfTrue="1">
      <formula>$IT15&lt;$IS$2</formula>
    </cfRule>
  </conditionalFormatting>
  <conditionalFormatting sqref="D14:G14">
    <cfRule type="expression" dxfId="16707" priority="900" stopIfTrue="1">
      <formula>$IT15&lt;$IS$2</formula>
    </cfRule>
  </conditionalFormatting>
  <conditionalFormatting sqref="D31">
    <cfRule type="cellIs" dxfId="16706" priority="873" operator="equal">
      <formula>0</formula>
    </cfRule>
  </conditionalFormatting>
  <conditionalFormatting sqref="D31">
    <cfRule type="cellIs" dxfId="16705" priority="872" operator="equal">
      <formula>0</formula>
    </cfRule>
  </conditionalFormatting>
  <conditionalFormatting sqref="D31">
    <cfRule type="cellIs" dxfId="16704" priority="871" stopIfTrue="1" operator="equal">
      <formula>0</formula>
    </cfRule>
  </conditionalFormatting>
  <conditionalFormatting sqref="D31">
    <cfRule type="cellIs" dxfId="16703" priority="869" stopIfTrue="1" operator="equal">
      <formula>0</formula>
    </cfRule>
  </conditionalFormatting>
  <conditionalFormatting sqref="D31">
    <cfRule type="cellIs" dxfId="16702" priority="867" stopIfTrue="1" operator="equal">
      <formula>0</formula>
    </cfRule>
  </conditionalFormatting>
  <conditionalFormatting sqref="D31">
    <cfRule type="cellIs" dxfId="16701" priority="865" stopIfTrue="1" operator="equal">
      <formula>0</formula>
    </cfRule>
  </conditionalFormatting>
  <conditionalFormatting sqref="D31">
    <cfRule type="cellIs" dxfId="16700" priority="863" operator="equal">
      <formula>0</formula>
    </cfRule>
  </conditionalFormatting>
  <conditionalFormatting sqref="D31">
    <cfRule type="cellIs" dxfId="16699" priority="862" stopIfTrue="1" operator="equal">
      <formula>0</formula>
    </cfRule>
  </conditionalFormatting>
  <conditionalFormatting sqref="D31">
    <cfRule type="cellIs" dxfId="16698" priority="860" stopIfTrue="1" operator="equal">
      <formula>0</formula>
    </cfRule>
  </conditionalFormatting>
  <conditionalFormatting sqref="D31">
    <cfRule type="cellIs" dxfId="16697" priority="858" stopIfTrue="1" operator="equal">
      <formula>0</formula>
    </cfRule>
  </conditionalFormatting>
  <conditionalFormatting sqref="A32">
    <cfRule type="cellIs" dxfId="16696" priority="856" operator="equal">
      <formula>0</formula>
    </cfRule>
  </conditionalFormatting>
  <conditionalFormatting sqref="A32">
    <cfRule type="cellIs" dxfId="16695" priority="855" stopIfTrue="1" operator="equal">
      <formula>0</formula>
    </cfRule>
  </conditionalFormatting>
  <conditionalFormatting sqref="A32">
    <cfRule type="cellIs" dxfId="16694" priority="853" stopIfTrue="1" operator="equal">
      <formula>0</formula>
    </cfRule>
  </conditionalFormatting>
  <conditionalFormatting sqref="A32">
    <cfRule type="cellIs" dxfId="16693" priority="851" stopIfTrue="1" operator="equal">
      <formula>0</formula>
    </cfRule>
  </conditionalFormatting>
  <conditionalFormatting sqref="A32">
    <cfRule type="cellIs" dxfId="16692" priority="849" stopIfTrue="1" operator="equal">
      <formula>0</formula>
    </cfRule>
  </conditionalFormatting>
  <conditionalFormatting sqref="A32">
    <cfRule type="cellIs" dxfId="16691" priority="847" operator="equal">
      <formula>0</formula>
    </cfRule>
  </conditionalFormatting>
  <conditionalFormatting sqref="A32">
    <cfRule type="cellIs" dxfId="16690" priority="846" stopIfTrue="1" operator="equal">
      <formula>0</formula>
    </cfRule>
  </conditionalFormatting>
  <conditionalFormatting sqref="A32">
    <cfRule type="cellIs" dxfId="16689" priority="844" stopIfTrue="1" operator="equal">
      <formula>0</formula>
    </cfRule>
  </conditionalFormatting>
  <conditionalFormatting sqref="A32">
    <cfRule type="cellIs" dxfId="16688" priority="842" stopIfTrue="1" operator="equal">
      <formula>0</formula>
    </cfRule>
  </conditionalFormatting>
  <conditionalFormatting sqref="A32">
    <cfRule type="cellIs" dxfId="16687" priority="840" stopIfTrue="1" operator="equal">
      <formula>0</formula>
    </cfRule>
  </conditionalFormatting>
  <conditionalFormatting sqref="A32">
    <cfRule type="cellIs" dxfId="16686" priority="838" stopIfTrue="1" operator="equal">
      <formula>0</formula>
    </cfRule>
  </conditionalFormatting>
  <conditionalFormatting sqref="A32">
    <cfRule type="cellIs" dxfId="16685" priority="836" stopIfTrue="1" operator="equal">
      <formula>0</formula>
    </cfRule>
  </conditionalFormatting>
  <conditionalFormatting sqref="A32">
    <cfRule type="cellIs" dxfId="16684" priority="834" stopIfTrue="1" operator="equal">
      <formula>0</formula>
    </cfRule>
  </conditionalFormatting>
  <conditionalFormatting sqref="D32:G32">
    <cfRule type="cellIs" dxfId="16683" priority="794" operator="equal">
      <formula>0</formula>
    </cfRule>
  </conditionalFormatting>
  <conditionalFormatting sqref="D32:G32">
    <cfRule type="cellIs" dxfId="16682" priority="793" stopIfTrue="1" operator="equal">
      <formula>0</formula>
    </cfRule>
  </conditionalFormatting>
  <conditionalFormatting sqref="D32:G32">
    <cfRule type="cellIs" dxfId="16681" priority="791" stopIfTrue="1" operator="equal">
      <formula>0</formula>
    </cfRule>
  </conditionalFormatting>
  <conditionalFormatting sqref="D32:G32">
    <cfRule type="cellIs" dxfId="16680" priority="789" stopIfTrue="1" operator="equal">
      <formula>0</formula>
    </cfRule>
  </conditionalFormatting>
  <conditionalFormatting sqref="D32:G32">
    <cfRule type="cellIs" dxfId="16679" priority="787" stopIfTrue="1" operator="equal">
      <formula>0</formula>
    </cfRule>
  </conditionalFormatting>
  <conditionalFormatting sqref="D32:G32">
    <cfRule type="cellIs" dxfId="16678" priority="785" operator="equal">
      <formula>0</formula>
    </cfRule>
  </conditionalFormatting>
  <conditionalFormatting sqref="D32:G32">
    <cfRule type="cellIs" dxfId="16677" priority="784" operator="equal">
      <formula>0</formula>
    </cfRule>
  </conditionalFormatting>
  <conditionalFormatting sqref="D32:G32">
    <cfRule type="cellIs" dxfId="16676" priority="783" stopIfTrue="1" operator="equal">
      <formula>0</formula>
    </cfRule>
  </conditionalFormatting>
  <conditionalFormatting sqref="D32:G32">
    <cfRule type="cellIs" dxfId="16675" priority="781" stopIfTrue="1" operator="equal">
      <formula>0</formula>
    </cfRule>
  </conditionalFormatting>
  <conditionalFormatting sqref="D32:G32">
    <cfRule type="cellIs" dxfId="16674" priority="779" stopIfTrue="1" operator="equal">
      <formula>0</formula>
    </cfRule>
  </conditionalFormatting>
  <conditionalFormatting sqref="D32:G32">
    <cfRule type="cellIs" dxfId="16673" priority="777" stopIfTrue="1" operator="equal">
      <formula>0</formula>
    </cfRule>
  </conditionalFormatting>
  <conditionalFormatting sqref="D32:G32">
    <cfRule type="cellIs" dxfId="16672" priority="775" operator="equal">
      <formula>0</formula>
    </cfRule>
  </conditionalFormatting>
  <conditionalFormatting sqref="D32:G32">
    <cfRule type="cellIs" dxfId="16671" priority="774" stopIfTrue="1" operator="equal">
      <formula>0</formula>
    </cfRule>
  </conditionalFormatting>
  <conditionalFormatting sqref="D32:G32">
    <cfRule type="cellIs" dxfId="16670" priority="772" stopIfTrue="1" operator="equal">
      <formula>0</formula>
    </cfRule>
  </conditionalFormatting>
  <conditionalFormatting sqref="D32:G32">
    <cfRule type="cellIs" dxfId="16669" priority="770" stopIfTrue="1" operator="equal">
      <formula>0</formula>
    </cfRule>
  </conditionalFormatting>
  <conditionalFormatting sqref="D32:G32">
    <cfRule type="cellIs" dxfId="16668" priority="768" stopIfTrue="1" operator="equal">
      <formula>0</formula>
    </cfRule>
  </conditionalFormatting>
  <conditionalFormatting sqref="D32:G32">
    <cfRule type="cellIs" dxfId="16667" priority="766" stopIfTrue="1" operator="equal">
      <formula>0</formula>
    </cfRule>
  </conditionalFormatting>
  <conditionalFormatting sqref="D32:G32">
    <cfRule type="cellIs" dxfId="16666" priority="764" stopIfTrue="1" operator="equal">
      <formula>0</formula>
    </cfRule>
  </conditionalFormatting>
  <conditionalFormatting sqref="A34:H36">
    <cfRule type="cellIs" dxfId="16665" priority="757" stopIfTrue="1" operator="equal">
      <formula>0</formula>
    </cfRule>
  </conditionalFormatting>
  <conditionalFormatting sqref="A42:H44">
    <cfRule type="cellIs" dxfId="16664" priority="756" stopIfTrue="1" operator="equal">
      <formula>0</formula>
    </cfRule>
  </conditionalFormatting>
  <conditionalFormatting sqref="A42:H44">
    <cfRule type="cellIs" dxfId="16663" priority="755" stopIfTrue="1" operator="equal">
      <formula>0</formula>
    </cfRule>
  </conditionalFormatting>
  <conditionalFormatting sqref="A52:H54">
    <cfRule type="cellIs" dxfId="16662" priority="754" stopIfTrue="1" operator="equal">
      <formula>0</formula>
    </cfRule>
  </conditionalFormatting>
  <conditionalFormatting sqref="A34:H36">
    <cfRule type="cellIs" dxfId="16661" priority="747" stopIfTrue="1" operator="equal">
      <formula>0</formula>
    </cfRule>
  </conditionalFormatting>
  <conditionalFormatting sqref="A42:H44">
    <cfRule type="cellIs" dxfId="16660" priority="746" stopIfTrue="1" operator="equal">
      <formula>0</formula>
    </cfRule>
  </conditionalFormatting>
  <conditionalFormatting sqref="A42:H44">
    <cfRule type="cellIs" dxfId="16659" priority="745" stopIfTrue="1" operator="equal">
      <formula>0</formula>
    </cfRule>
  </conditionalFormatting>
  <conditionalFormatting sqref="A52:H54">
    <cfRule type="cellIs" dxfId="16658" priority="744" stopIfTrue="1" operator="equal">
      <formula>0</formula>
    </cfRule>
  </conditionalFormatting>
  <conditionalFormatting sqref="A34:H36">
    <cfRule type="cellIs" dxfId="16657" priority="737" stopIfTrue="1" operator="equal">
      <formula>0</formula>
    </cfRule>
  </conditionalFormatting>
  <conditionalFormatting sqref="A42:H44">
    <cfRule type="cellIs" dxfId="16656" priority="736" stopIfTrue="1" operator="equal">
      <formula>0</formula>
    </cfRule>
  </conditionalFormatting>
  <conditionalFormatting sqref="A42:H44">
    <cfRule type="cellIs" dxfId="16655" priority="735" stopIfTrue="1" operator="equal">
      <formula>0</formula>
    </cfRule>
  </conditionalFormatting>
  <conditionalFormatting sqref="A52:H54">
    <cfRule type="cellIs" dxfId="16654" priority="734" stopIfTrue="1" operator="equal">
      <formula>0</formula>
    </cfRule>
  </conditionalFormatting>
  <conditionalFormatting sqref="A12:H12 A30:H31">
    <cfRule type="expression" dxfId="16653" priority="731" stopIfTrue="1">
      <formula>$IW13&lt;$IV$2</formula>
    </cfRule>
  </conditionalFormatting>
  <conditionalFormatting sqref="A14:H14">
    <cfRule type="expression" dxfId="16652" priority="729" stopIfTrue="1">
      <formula>$IW15&lt;$IV$2</formula>
    </cfRule>
  </conditionalFormatting>
  <conditionalFormatting sqref="A31:H31">
    <cfRule type="cellIs" dxfId="16651" priority="726" stopIfTrue="1" operator="equal">
      <formula>0</formula>
    </cfRule>
  </conditionalFormatting>
  <conditionalFormatting sqref="H34">
    <cfRule type="cellIs" dxfId="16650" priority="706" operator="equal">
      <formula>0</formula>
    </cfRule>
  </conditionalFormatting>
  <conditionalFormatting sqref="H34">
    <cfRule type="cellIs" dxfId="16649" priority="705" operator="equal">
      <formula>0</formula>
    </cfRule>
  </conditionalFormatting>
  <conditionalFormatting sqref="H34">
    <cfRule type="cellIs" dxfId="16648" priority="704" operator="equal">
      <formula>0</formula>
    </cfRule>
  </conditionalFormatting>
  <conditionalFormatting sqref="H34">
    <cfRule type="cellIs" dxfId="16647" priority="703" stopIfTrue="1" operator="equal">
      <formula>0</formula>
    </cfRule>
  </conditionalFormatting>
  <conditionalFormatting sqref="H34">
    <cfRule type="cellIs" dxfId="16646" priority="702" stopIfTrue="1" operator="equal">
      <formula>0</formula>
    </cfRule>
  </conditionalFormatting>
  <conditionalFormatting sqref="H34">
    <cfRule type="cellIs" dxfId="16645" priority="700" stopIfTrue="1" operator="equal">
      <formula>0</formula>
    </cfRule>
  </conditionalFormatting>
  <conditionalFormatting sqref="H34">
    <cfRule type="cellIs" dxfId="16644" priority="699" stopIfTrue="1" operator="equal">
      <formula>0</formula>
    </cfRule>
  </conditionalFormatting>
  <conditionalFormatting sqref="H34">
    <cfRule type="cellIs" dxfId="16643" priority="697" stopIfTrue="1" operator="equal">
      <formula>0</formula>
    </cfRule>
  </conditionalFormatting>
  <conditionalFormatting sqref="H34">
    <cfRule type="cellIs" dxfId="16642" priority="696" stopIfTrue="1" operator="equal">
      <formula>0</formula>
    </cfRule>
  </conditionalFormatting>
  <conditionalFormatting sqref="H34">
    <cfRule type="cellIs" dxfId="16641" priority="694" stopIfTrue="1" operator="equal">
      <formula>0</formula>
    </cfRule>
  </conditionalFormatting>
  <conditionalFormatting sqref="H34">
    <cfRule type="cellIs" dxfId="16640" priority="693" stopIfTrue="1" operator="equal">
      <formula>0</formula>
    </cfRule>
  </conditionalFormatting>
  <conditionalFormatting sqref="H34">
    <cfRule type="cellIs" dxfId="16639" priority="691" operator="equal">
      <formula>0</formula>
    </cfRule>
  </conditionalFormatting>
  <conditionalFormatting sqref="H60">
    <cfRule type="cellIs" dxfId="16638" priority="690" operator="equal">
      <formula>0</formula>
    </cfRule>
  </conditionalFormatting>
  <conditionalFormatting sqref="H60">
    <cfRule type="cellIs" dxfId="16637" priority="689" operator="equal">
      <formula>0</formula>
    </cfRule>
  </conditionalFormatting>
  <conditionalFormatting sqref="H60">
    <cfRule type="cellIs" dxfId="16636" priority="688" operator="equal">
      <formula>0</formula>
    </cfRule>
  </conditionalFormatting>
  <conditionalFormatting sqref="H60">
    <cfRule type="cellIs" dxfId="16635" priority="684" operator="equal">
      <formula>0</formula>
    </cfRule>
  </conditionalFormatting>
  <conditionalFormatting sqref="A30:H30">
    <cfRule type="cellIs" dxfId="16634" priority="677" stopIfTrue="1" operator="equal">
      <formula>0</formula>
    </cfRule>
  </conditionalFormatting>
  <conditionalFormatting sqref="A34:H36">
    <cfRule type="cellIs" dxfId="16633" priority="670" stopIfTrue="1" operator="equal">
      <formula>0</formula>
    </cfRule>
  </conditionalFormatting>
  <conditionalFormatting sqref="A42:H44">
    <cfRule type="cellIs" dxfId="16632" priority="669" stopIfTrue="1" operator="equal">
      <formula>0</formula>
    </cfRule>
  </conditionalFormatting>
  <conditionalFormatting sqref="A42:H44">
    <cfRule type="cellIs" dxfId="16631" priority="668" stopIfTrue="1" operator="equal">
      <formula>0</formula>
    </cfRule>
  </conditionalFormatting>
  <conditionalFormatting sqref="A52:H54">
    <cfRule type="cellIs" dxfId="16630" priority="667" stopIfTrue="1" operator="equal">
      <formula>0</formula>
    </cfRule>
  </conditionalFormatting>
  <conditionalFormatting sqref="A34:H36">
    <cfRule type="cellIs" dxfId="16629" priority="660" stopIfTrue="1" operator="equal">
      <formula>0</formula>
    </cfRule>
  </conditionalFormatting>
  <conditionalFormatting sqref="A42:H44">
    <cfRule type="cellIs" dxfId="16628" priority="659" stopIfTrue="1" operator="equal">
      <formula>0</formula>
    </cfRule>
  </conditionalFormatting>
  <conditionalFormatting sqref="A42:H44">
    <cfRule type="cellIs" dxfId="16627" priority="658" stopIfTrue="1" operator="equal">
      <formula>0</formula>
    </cfRule>
  </conditionalFormatting>
  <conditionalFormatting sqref="A52:H54">
    <cfRule type="cellIs" dxfId="16626" priority="657" stopIfTrue="1" operator="equal">
      <formula>0</formula>
    </cfRule>
  </conditionalFormatting>
  <conditionalFormatting sqref="I31">
    <cfRule type="cellIs" dxfId="16625" priority="654" operator="equal">
      <formula>0</formula>
    </cfRule>
  </conditionalFormatting>
  <conditionalFormatting sqref="I30">
    <cfRule type="cellIs" dxfId="16624" priority="652" operator="equal">
      <formula>0</formula>
    </cfRule>
  </conditionalFormatting>
  <conditionalFormatting sqref="A34:H36">
    <cfRule type="cellIs" dxfId="16623" priority="646" stopIfTrue="1" operator="equal">
      <formula>0</formula>
    </cfRule>
  </conditionalFormatting>
  <conditionalFormatting sqref="A42:H44">
    <cfRule type="cellIs" dxfId="16622" priority="645" stopIfTrue="1" operator="equal">
      <formula>0</formula>
    </cfRule>
  </conditionalFormatting>
  <conditionalFormatting sqref="A42:H44">
    <cfRule type="cellIs" dxfId="16621" priority="644" stopIfTrue="1" operator="equal">
      <formula>0</formula>
    </cfRule>
  </conditionalFormatting>
  <conditionalFormatting sqref="A52:H54">
    <cfRule type="cellIs" dxfId="16620" priority="643" stopIfTrue="1" operator="equal">
      <formula>0</formula>
    </cfRule>
  </conditionalFormatting>
  <conditionalFormatting sqref="A29:H29 A15:H15">
    <cfRule type="expression" dxfId="16619" priority="1081" stopIfTrue="1">
      <formula>#REF!&lt;$IS$2</formula>
    </cfRule>
  </conditionalFormatting>
  <conditionalFormatting sqref="A29:H29 A15:H15">
    <cfRule type="expression" dxfId="16618" priority="1240" stopIfTrue="1">
      <formula>#REF!&lt;$IV$2</formula>
    </cfRule>
  </conditionalFormatting>
  <conditionalFormatting sqref="A14">
    <cfRule type="expression" dxfId="16617" priority="588" stopIfTrue="1">
      <formula>$IT15&lt;$IS$2</formula>
    </cfRule>
  </conditionalFormatting>
  <conditionalFormatting sqref="A14">
    <cfRule type="expression" dxfId="16616" priority="586" stopIfTrue="1">
      <formula>$IT15&lt;$IS$2</formula>
    </cfRule>
  </conditionalFormatting>
  <conditionalFormatting sqref="A14">
    <cfRule type="expression" dxfId="16615" priority="584" stopIfTrue="1">
      <formula>$IT15&lt;$IS$2</formula>
    </cfRule>
  </conditionalFormatting>
  <conditionalFormatting sqref="A14">
    <cfRule type="expression" dxfId="16614" priority="582" stopIfTrue="1">
      <formula>$IT15&lt;$IS$2</formula>
    </cfRule>
  </conditionalFormatting>
  <conditionalFormatting sqref="A14">
    <cfRule type="expression" dxfId="16613" priority="578" stopIfTrue="1">
      <formula>$IT15&lt;$IS$2</formula>
    </cfRule>
  </conditionalFormatting>
  <conditionalFormatting sqref="A14">
    <cfRule type="expression" dxfId="16612" priority="576" stopIfTrue="1">
      <formula>$IT15&lt;$IS$2</formula>
    </cfRule>
  </conditionalFormatting>
  <conditionalFormatting sqref="A14">
    <cfRule type="expression" dxfId="16611" priority="574" stopIfTrue="1">
      <formula>$IT15&lt;$IS$2</formula>
    </cfRule>
  </conditionalFormatting>
  <conditionalFormatting sqref="A14">
    <cfRule type="expression" dxfId="16610" priority="572" stopIfTrue="1">
      <formula>$IT15&lt;$IS$2</formula>
    </cfRule>
  </conditionalFormatting>
  <conditionalFormatting sqref="A14">
    <cfRule type="expression" dxfId="16609" priority="570" stopIfTrue="1">
      <formula>$IT15&lt;$IS$2</formula>
    </cfRule>
  </conditionalFormatting>
  <conditionalFormatting sqref="A14">
    <cfRule type="expression" dxfId="16608" priority="567" stopIfTrue="1">
      <formula>$IT15&lt;$IS$2</formula>
    </cfRule>
  </conditionalFormatting>
  <conditionalFormatting sqref="A14">
    <cfRule type="expression" dxfId="16607" priority="565" stopIfTrue="1">
      <formula>$IT15&lt;$IS$2</formula>
    </cfRule>
  </conditionalFormatting>
  <conditionalFormatting sqref="A14">
    <cfRule type="expression" dxfId="16606" priority="563" stopIfTrue="1">
      <formula>$IT15&lt;$IS$2</formula>
    </cfRule>
  </conditionalFormatting>
  <conditionalFormatting sqref="A14">
    <cfRule type="expression" dxfId="16605" priority="561" stopIfTrue="1">
      <formula>$IT15&lt;$IS$2</formula>
    </cfRule>
  </conditionalFormatting>
  <conditionalFormatting sqref="A14">
    <cfRule type="expression" dxfId="16604" priority="559" stopIfTrue="1">
      <formula>$IT15&lt;$IS$2</formula>
    </cfRule>
  </conditionalFormatting>
  <conditionalFormatting sqref="A14">
    <cfRule type="expression" dxfId="16603" priority="557" stopIfTrue="1">
      <formula>$IT15&lt;$IS$2</formula>
    </cfRule>
  </conditionalFormatting>
  <conditionalFormatting sqref="A14">
    <cfRule type="expression" dxfId="16602" priority="555" stopIfTrue="1">
      <formula>$IT15&lt;$IS$2</formula>
    </cfRule>
  </conditionalFormatting>
  <conditionalFormatting sqref="A14">
    <cfRule type="expression" dxfId="16601" priority="553" stopIfTrue="1">
      <formula>$IT15&lt;$IS$2</formula>
    </cfRule>
  </conditionalFormatting>
  <conditionalFormatting sqref="A14">
    <cfRule type="expression" dxfId="16600" priority="551" stopIfTrue="1">
      <formula>$IT15&lt;$IS$2</formula>
    </cfRule>
  </conditionalFormatting>
  <conditionalFormatting sqref="A14">
    <cfRule type="expression" dxfId="16599" priority="549" stopIfTrue="1">
      <formula>$IT15&lt;$IS$2</formula>
    </cfRule>
  </conditionalFormatting>
  <conditionalFormatting sqref="A14">
    <cfRule type="expression" dxfId="16598" priority="547" stopIfTrue="1">
      <formula>$IT15&lt;$IS$2</formula>
    </cfRule>
  </conditionalFormatting>
  <conditionalFormatting sqref="A14">
    <cfRule type="expression" dxfId="16597" priority="545" stopIfTrue="1">
      <formula>$IW15&lt;$IV$2</formula>
    </cfRule>
  </conditionalFormatting>
  <conditionalFormatting sqref="A14">
    <cfRule type="expression" dxfId="16596" priority="543" stopIfTrue="1">
      <formula>$IT15&lt;$IS$2</formula>
    </cfRule>
  </conditionalFormatting>
  <conditionalFormatting sqref="A14">
    <cfRule type="expression" dxfId="16595" priority="541" stopIfTrue="1">
      <formula>$IT15&lt;$IS$2</formula>
    </cfRule>
  </conditionalFormatting>
  <conditionalFormatting sqref="A14">
    <cfRule type="expression" dxfId="16594" priority="539" stopIfTrue="1">
      <formula>$IT15&lt;$IS$2</formula>
    </cfRule>
  </conditionalFormatting>
  <conditionalFormatting sqref="C14:G14">
    <cfRule type="expression" dxfId="16593" priority="536" stopIfTrue="1">
      <formula>$IT15&lt;$IS$2</formula>
    </cfRule>
  </conditionalFormatting>
  <conditionalFormatting sqref="C14:G14">
    <cfRule type="expression" dxfId="16592" priority="534" stopIfTrue="1">
      <formula>$IT15&lt;$IS$2</formula>
    </cfRule>
  </conditionalFormatting>
  <conditionalFormatting sqref="C14:G14">
    <cfRule type="expression" dxfId="16591" priority="532" stopIfTrue="1">
      <formula>$IT15&lt;$IS$2</formula>
    </cfRule>
  </conditionalFormatting>
  <conditionalFormatting sqref="C14:G14">
    <cfRule type="expression" dxfId="16590" priority="530" stopIfTrue="1">
      <formula>$IT15&lt;$IS$2</formula>
    </cfRule>
  </conditionalFormatting>
  <conditionalFormatting sqref="C14:G14">
    <cfRule type="expression" dxfId="16589" priority="526" stopIfTrue="1">
      <formula>$IT15&lt;$IS$2</formula>
    </cfRule>
  </conditionalFormatting>
  <conditionalFormatting sqref="C14:G14">
    <cfRule type="expression" dxfId="16588" priority="524" stopIfTrue="1">
      <formula>$IT15&lt;$IS$2</formula>
    </cfRule>
  </conditionalFormatting>
  <conditionalFormatting sqref="C14:G14">
    <cfRule type="expression" dxfId="16587" priority="522" stopIfTrue="1">
      <formula>$IT15&lt;$IS$2</formula>
    </cfRule>
  </conditionalFormatting>
  <conditionalFormatting sqref="C14:G14">
    <cfRule type="expression" dxfId="16586" priority="520" stopIfTrue="1">
      <formula>$IT15&lt;$IS$2</formula>
    </cfRule>
  </conditionalFormatting>
  <conditionalFormatting sqref="C14:G14">
    <cfRule type="expression" dxfId="16585" priority="518" stopIfTrue="1">
      <formula>$IT15&lt;$IS$2</formula>
    </cfRule>
  </conditionalFormatting>
  <conditionalFormatting sqref="C14:G14">
    <cfRule type="expression" dxfId="16584" priority="515" stopIfTrue="1">
      <formula>$IT15&lt;$IS$2</formula>
    </cfRule>
  </conditionalFormatting>
  <conditionalFormatting sqref="C14:G14">
    <cfRule type="expression" dxfId="16583" priority="513" stopIfTrue="1">
      <formula>$IT15&lt;$IS$2</formula>
    </cfRule>
  </conditionalFormatting>
  <conditionalFormatting sqref="C14:G14">
    <cfRule type="expression" dxfId="16582" priority="511" stopIfTrue="1">
      <formula>$IT15&lt;$IS$2</formula>
    </cfRule>
  </conditionalFormatting>
  <conditionalFormatting sqref="C14:G14">
    <cfRule type="expression" dxfId="16581" priority="509" stopIfTrue="1">
      <formula>$IT15&lt;$IS$2</formula>
    </cfRule>
  </conditionalFormatting>
  <conditionalFormatting sqref="C14:G14">
    <cfRule type="expression" dxfId="16580" priority="507" stopIfTrue="1">
      <formula>$IT15&lt;$IS$2</formula>
    </cfRule>
  </conditionalFormatting>
  <conditionalFormatting sqref="C14:G14">
    <cfRule type="expression" dxfId="16579" priority="505" stopIfTrue="1">
      <formula>$IT15&lt;$IS$2</formula>
    </cfRule>
  </conditionalFormatting>
  <conditionalFormatting sqref="C14:G14">
    <cfRule type="expression" dxfId="16578" priority="503" stopIfTrue="1">
      <formula>$IT15&lt;$IS$2</formula>
    </cfRule>
  </conditionalFormatting>
  <conditionalFormatting sqref="C14:G14">
    <cfRule type="expression" dxfId="16577" priority="501" stopIfTrue="1">
      <formula>$IT15&lt;$IS$2</formula>
    </cfRule>
  </conditionalFormatting>
  <conditionalFormatting sqref="C14:G14">
    <cfRule type="expression" dxfId="16576" priority="499" stopIfTrue="1">
      <formula>$IT15&lt;$IS$2</formula>
    </cfRule>
  </conditionalFormatting>
  <conditionalFormatting sqref="C14:G14">
    <cfRule type="expression" dxfId="16575" priority="497" stopIfTrue="1">
      <formula>$IT15&lt;$IS$2</formula>
    </cfRule>
  </conditionalFormatting>
  <conditionalFormatting sqref="C14:G14">
    <cfRule type="expression" dxfId="16574" priority="495" stopIfTrue="1">
      <formula>$IT15&lt;$IS$2</formula>
    </cfRule>
  </conditionalFormatting>
  <conditionalFormatting sqref="C14:G14">
    <cfRule type="expression" dxfId="16573" priority="493" stopIfTrue="1">
      <formula>$IW15&lt;$IV$2</formula>
    </cfRule>
  </conditionalFormatting>
  <conditionalFormatting sqref="C14:G14">
    <cfRule type="expression" dxfId="16572" priority="491" stopIfTrue="1">
      <formula>$IT15&lt;$IS$2</formula>
    </cfRule>
  </conditionalFormatting>
  <conditionalFormatting sqref="C14:G14">
    <cfRule type="expression" dxfId="16571" priority="489" stopIfTrue="1">
      <formula>$IT15&lt;$IS$2</formula>
    </cfRule>
  </conditionalFormatting>
  <conditionalFormatting sqref="C14:G14">
    <cfRule type="expression" dxfId="16570" priority="487" stopIfTrue="1">
      <formula>$IT15&lt;$IS$2</formula>
    </cfRule>
  </conditionalFormatting>
  <conditionalFormatting sqref="C15:G15">
    <cfRule type="expression" dxfId="16569" priority="483" stopIfTrue="1">
      <formula>$IT16&lt;$IS$2</formula>
    </cfRule>
  </conditionalFormatting>
  <conditionalFormatting sqref="C15:G15">
    <cfRule type="expression" dxfId="16568" priority="481" stopIfTrue="1">
      <formula>$IT16&lt;$IS$2</formula>
    </cfRule>
  </conditionalFormatting>
  <conditionalFormatting sqref="C15:G15">
    <cfRule type="expression" dxfId="16567" priority="479" stopIfTrue="1">
      <formula>$IT16&lt;$IS$2</formula>
    </cfRule>
  </conditionalFormatting>
  <conditionalFormatting sqref="C15:G15">
    <cfRule type="expression" dxfId="16566" priority="477" stopIfTrue="1">
      <formula>$IT16&lt;$IS$2</formula>
    </cfRule>
  </conditionalFormatting>
  <conditionalFormatting sqref="C15:G15">
    <cfRule type="expression" dxfId="16565" priority="475" stopIfTrue="1">
      <formula>$IT16&lt;$IS$2</formula>
    </cfRule>
  </conditionalFormatting>
  <conditionalFormatting sqref="C15:G15">
    <cfRule type="expression" dxfId="16564" priority="472" stopIfTrue="1">
      <formula>$IT16&lt;$IS$2</formula>
    </cfRule>
  </conditionalFormatting>
  <conditionalFormatting sqref="C15:G15">
    <cfRule type="expression" dxfId="16563" priority="470" stopIfTrue="1">
      <formula>$IT16&lt;$IS$2</formula>
    </cfRule>
  </conditionalFormatting>
  <conditionalFormatting sqref="C15:G15">
    <cfRule type="expression" dxfId="16562" priority="468" stopIfTrue="1">
      <formula>$IT16&lt;$IS$2</formula>
    </cfRule>
  </conditionalFormatting>
  <conditionalFormatting sqref="C15:G15">
    <cfRule type="expression" dxfId="16561" priority="466" stopIfTrue="1">
      <formula>$IT16&lt;$IS$2</formula>
    </cfRule>
  </conditionalFormatting>
  <conditionalFormatting sqref="C15:G15">
    <cfRule type="expression" dxfId="16560" priority="464" stopIfTrue="1">
      <formula>$IT16&lt;$IS$2</formula>
    </cfRule>
  </conditionalFormatting>
  <conditionalFormatting sqref="C15:G15">
    <cfRule type="expression" dxfId="16559" priority="462" stopIfTrue="1">
      <formula>$IT16&lt;$IS$2</formula>
    </cfRule>
  </conditionalFormatting>
  <conditionalFormatting sqref="C15:G15">
    <cfRule type="expression" dxfId="16558" priority="460" stopIfTrue="1">
      <formula>$IW16&lt;$IV$2</formula>
    </cfRule>
  </conditionalFormatting>
  <conditionalFormatting sqref="C15:G15">
    <cfRule type="expression" dxfId="16557" priority="456" stopIfTrue="1">
      <formula>$IT16&lt;$IS$2</formula>
    </cfRule>
  </conditionalFormatting>
  <conditionalFormatting sqref="C15:G15">
    <cfRule type="expression" dxfId="16556" priority="454" stopIfTrue="1">
      <formula>$IT16&lt;$IS$2</formula>
    </cfRule>
  </conditionalFormatting>
  <conditionalFormatting sqref="C15:G15">
    <cfRule type="expression" dxfId="16555" priority="452" stopIfTrue="1">
      <formula>$IT16&lt;$IS$2</formula>
    </cfRule>
  </conditionalFormatting>
  <conditionalFormatting sqref="C15:G15">
    <cfRule type="expression" dxfId="16554" priority="450" stopIfTrue="1">
      <formula>$IT16&lt;$IS$2</formula>
    </cfRule>
  </conditionalFormatting>
  <conditionalFormatting sqref="C15:G15">
    <cfRule type="expression" dxfId="16553" priority="448" stopIfTrue="1">
      <formula>$IT16&lt;$IS$2</formula>
    </cfRule>
  </conditionalFormatting>
  <conditionalFormatting sqref="C15:G15">
    <cfRule type="expression" dxfId="16552" priority="445" stopIfTrue="1">
      <formula>$IT16&lt;$IS$2</formula>
    </cfRule>
  </conditionalFormatting>
  <conditionalFormatting sqref="C15:G15">
    <cfRule type="expression" dxfId="16551" priority="443" stopIfTrue="1">
      <formula>$IT16&lt;$IS$2</formula>
    </cfRule>
  </conditionalFormatting>
  <conditionalFormatting sqref="C15:G15">
    <cfRule type="expression" dxfId="16550" priority="441" stopIfTrue="1">
      <formula>$IT16&lt;$IS$2</formula>
    </cfRule>
  </conditionalFormatting>
  <conditionalFormatting sqref="C15:G15">
    <cfRule type="expression" dxfId="16549" priority="439" stopIfTrue="1">
      <formula>$IT16&lt;$IS$2</formula>
    </cfRule>
  </conditionalFormatting>
  <conditionalFormatting sqref="C15:G15">
    <cfRule type="expression" dxfId="16548" priority="437" stopIfTrue="1">
      <formula>$IT16&lt;$IS$2</formula>
    </cfRule>
  </conditionalFormatting>
  <conditionalFormatting sqref="C15:G15">
    <cfRule type="expression" dxfId="16547" priority="435" stopIfTrue="1">
      <formula>$IT16&lt;$IS$2</formula>
    </cfRule>
  </conditionalFormatting>
  <conditionalFormatting sqref="C15:G15">
    <cfRule type="expression" dxfId="16546" priority="433" stopIfTrue="1">
      <formula>$IW16&lt;$IV$2</formula>
    </cfRule>
  </conditionalFormatting>
  <conditionalFormatting sqref="C15:G15">
    <cfRule type="expression" dxfId="16545" priority="431" stopIfTrue="1">
      <formula>$IT16&lt;$IS$2</formula>
    </cfRule>
  </conditionalFormatting>
  <conditionalFormatting sqref="C15:G15">
    <cfRule type="expression" dxfId="16544" priority="429" stopIfTrue="1">
      <formula>$IT16&lt;$IS$2</formula>
    </cfRule>
  </conditionalFormatting>
  <conditionalFormatting sqref="C15:G15">
    <cfRule type="expression" dxfId="16543" priority="427" stopIfTrue="1">
      <formula>$IT16&lt;$IS$2</formula>
    </cfRule>
  </conditionalFormatting>
  <conditionalFormatting sqref="C15:G15">
    <cfRule type="expression" dxfId="16542" priority="425" stopIfTrue="1">
      <formula>$IT16&lt;$IS$2</formula>
    </cfRule>
  </conditionalFormatting>
  <conditionalFormatting sqref="C15:G15">
    <cfRule type="expression" dxfId="16541" priority="424" stopIfTrue="1">
      <formula>$IT16&lt;$IS$2</formula>
    </cfRule>
  </conditionalFormatting>
  <conditionalFormatting sqref="C15:G15">
    <cfRule type="expression" dxfId="16540" priority="423" stopIfTrue="1">
      <formula>$IT16&lt;$IS$2</formula>
    </cfRule>
  </conditionalFormatting>
  <conditionalFormatting sqref="C15:G15">
    <cfRule type="expression" dxfId="16539" priority="422" stopIfTrue="1">
      <formula>$IT16&lt;$IS$2</formula>
    </cfRule>
  </conditionalFormatting>
  <conditionalFormatting sqref="C15:G15">
    <cfRule type="expression" dxfId="16538" priority="421" stopIfTrue="1">
      <formula>$IT16&lt;$IS$2</formula>
    </cfRule>
  </conditionalFormatting>
  <conditionalFormatting sqref="C15:G15">
    <cfRule type="expression" dxfId="16537" priority="420" stopIfTrue="1">
      <formula>$IT16&lt;$IS$2</formula>
    </cfRule>
  </conditionalFormatting>
  <conditionalFormatting sqref="C15:G15">
    <cfRule type="expression" dxfId="16536" priority="419" stopIfTrue="1">
      <formula>$IT16&lt;$IS$2</formula>
    </cfRule>
  </conditionalFormatting>
  <conditionalFormatting sqref="C15:G15">
    <cfRule type="expression" dxfId="16535" priority="418" stopIfTrue="1">
      <formula>$IT16&lt;$IS$2</formula>
    </cfRule>
  </conditionalFormatting>
  <conditionalFormatting sqref="C15:G15">
    <cfRule type="expression" dxfId="16534" priority="417" stopIfTrue="1">
      <formula>$IT16&lt;$IS$2</formula>
    </cfRule>
  </conditionalFormatting>
  <conditionalFormatting sqref="C15:G15">
    <cfRule type="expression" dxfId="16533" priority="416" stopIfTrue="1">
      <formula>$IT16&lt;$IS$2</formula>
    </cfRule>
  </conditionalFormatting>
  <conditionalFormatting sqref="C15:G15">
    <cfRule type="expression" dxfId="16532" priority="415" stopIfTrue="1">
      <formula>$IT16&lt;$IS$2</formula>
    </cfRule>
  </conditionalFormatting>
  <conditionalFormatting sqref="C15:G15">
    <cfRule type="expression" dxfId="16531" priority="414" stopIfTrue="1">
      <formula>$IT16&lt;$IS$2</formula>
    </cfRule>
  </conditionalFormatting>
  <conditionalFormatting sqref="C15:G15">
    <cfRule type="expression" dxfId="16530" priority="413" stopIfTrue="1">
      <formula>$IT16&lt;$IS$2</formula>
    </cfRule>
  </conditionalFormatting>
  <conditionalFormatting sqref="C15:G15">
    <cfRule type="expression" dxfId="16529" priority="412" stopIfTrue="1">
      <formula>$IT16&lt;$IS$2</formula>
    </cfRule>
  </conditionalFormatting>
  <conditionalFormatting sqref="C15:G15">
    <cfRule type="expression" dxfId="16528" priority="411" stopIfTrue="1">
      <formula>$IT16&lt;$IS$2</formula>
    </cfRule>
  </conditionalFormatting>
  <conditionalFormatting sqref="C15:G15">
    <cfRule type="expression" dxfId="16527" priority="410" stopIfTrue="1">
      <formula>$IT16&lt;$IS$2</formula>
    </cfRule>
  </conditionalFormatting>
  <conditionalFormatting sqref="C15:G15">
    <cfRule type="expression" dxfId="16526" priority="409" stopIfTrue="1">
      <formula>$IT16&lt;$IS$2</formula>
    </cfRule>
  </conditionalFormatting>
  <conditionalFormatting sqref="C15:G15">
    <cfRule type="expression" dxfId="16525" priority="408" stopIfTrue="1">
      <formula>$IW16&lt;$IV$2</formula>
    </cfRule>
  </conditionalFormatting>
  <conditionalFormatting sqref="C15:G15">
    <cfRule type="expression" dxfId="16524" priority="407" stopIfTrue="1">
      <formula>$IW16&lt;$IV$2</formula>
    </cfRule>
  </conditionalFormatting>
  <conditionalFormatting sqref="C15:G15">
    <cfRule type="expression" dxfId="16523" priority="406" stopIfTrue="1">
      <formula>$IT16&lt;$IS$2</formula>
    </cfRule>
  </conditionalFormatting>
  <conditionalFormatting sqref="C15:G15">
    <cfRule type="expression" dxfId="16522" priority="405" stopIfTrue="1">
      <formula>$IT16&lt;$IS$2</formula>
    </cfRule>
  </conditionalFormatting>
  <conditionalFormatting sqref="C15:G15">
    <cfRule type="expression" dxfId="16521" priority="404" stopIfTrue="1">
      <formula>$IT16&lt;$IS$2</formula>
    </cfRule>
  </conditionalFormatting>
  <conditionalFormatting sqref="A29">
    <cfRule type="cellIs" dxfId="16520" priority="403" operator="equal">
      <formula>0</formula>
    </cfRule>
  </conditionalFormatting>
  <conditionalFormatting sqref="A29">
    <cfRule type="cellIs" dxfId="16519" priority="402" stopIfTrue="1" operator="equal">
      <formula>0</formula>
    </cfRule>
  </conditionalFormatting>
  <conditionalFormatting sqref="A29">
    <cfRule type="expression" dxfId="16518" priority="401" stopIfTrue="1">
      <formula>$IT30&lt;$IS$2</formula>
    </cfRule>
  </conditionalFormatting>
  <conditionalFormatting sqref="A29">
    <cfRule type="cellIs" dxfId="16517" priority="400" stopIfTrue="1" operator="equal">
      <formula>0</formula>
    </cfRule>
  </conditionalFormatting>
  <conditionalFormatting sqref="A29">
    <cfRule type="expression" dxfId="16516" priority="399" stopIfTrue="1">
      <formula>$IT30&lt;$IS$2</formula>
    </cfRule>
  </conditionalFormatting>
  <conditionalFormatting sqref="A29">
    <cfRule type="cellIs" dxfId="16515" priority="398" stopIfTrue="1" operator="equal">
      <formula>0</formula>
    </cfRule>
  </conditionalFormatting>
  <conditionalFormatting sqref="A29">
    <cfRule type="expression" dxfId="16514" priority="397" stopIfTrue="1">
      <formula>$IT30&lt;$IS$2</formula>
    </cfRule>
  </conditionalFormatting>
  <conditionalFormatting sqref="A29">
    <cfRule type="cellIs" dxfId="16513" priority="396" stopIfTrue="1" operator="equal">
      <formula>0</formula>
    </cfRule>
  </conditionalFormatting>
  <conditionalFormatting sqref="A29">
    <cfRule type="expression" dxfId="16512" priority="395" stopIfTrue="1">
      <formula>$IT30&lt;$IS$2</formula>
    </cfRule>
  </conditionalFormatting>
  <conditionalFormatting sqref="A29">
    <cfRule type="cellIs" dxfId="16511" priority="394" operator="equal">
      <formula>0</formula>
    </cfRule>
  </conditionalFormatting>
  <conditionalFormatting sqref="A29">
    <cfRule type="cellIs" dxfId="16510" priority="393" operator="equal">
      <formula>0</formula>
    </cfRule>
  </conditionalFormatting>
  <conditionalFormatting sqref="A29">
    <cfRule type="cellIs" dxfId="16509" priority="392" stopIfTrue="1" operator="equal">
      <formula>0</formula>
    </cfRule>
  </conditionalFormatting>
  <conditionalFormatting sqref="A29">
    <cfRule type="expression" dxfId="16508" priority="391" stopIfTrue="1">
      <formula>$IT30&lt;$IS$2</formula>
    </cfRule>
  </conditionalFormatting>
  <conditionalFormatting sqref="A29">
    <cfRule type="cellIs" dxfId="16507" priority="390" stopIfTrue="1" operator="equal">
      <formula>0</formula>
    </cfRule>
  </conditionalFormatting>
  <conditionalFormatting sqref="A29">
    <cfRule type="expression" dxfId="16506" priority="389" stopIfTrue="1">
      <formula>$IT30&lt;$IS$2</formula>
    </cfRule>
  </conditionalFormatting>
  <conditionalFormatting sqref="A29">
    <cfRule type="expression" dxfId="16505" priority="388" stopIfTrue="1">
      <formula>$IT30&lt;$IS$2</formula>
    </cfRule>
  </conditionalFormatting>
  <conditionalFormatting sqref="A29">
    <cfRule type="cellIs" dxfId="16504" priority="387" stopIfTrue="1" operator="equal">
      <formula>0</formula>
    </cfRule>
  </conditionalFormatting>
  <conditionalFormatting sqref="A29">
    <cfRule type="expression" dxfId="16503" priority="386" stopIfTrue="1">
      <formula>$IT30&lt;$IS$2</formula>
    </cfRule>
  </conditionalFormatting>
  <conditionalFormatting sqref="A29">
    <cfRule type="cellIs" dxfId="16502" priority="385" stopIfTrue="1" operator="equal">
      <formula>0</formula>
    </cfRule>
  </conditionalFormatting>
  <conditionalFormatting sqref="A29">
    <cfRule type="expression" dxfId="16501" priority="384" stopIfTrue="1">
      <formula>$IT30&lt;$IS$2</formula>
    </cfRule>
  </conditionalFormatting>
  <conditionalFormatting sqref="A29">
    <cfRule type="cellIs" dxfId="16500" priority="383" operator="equal">
      <formula>0</formula>
    </cfRule>
  </conditionalFormatting>
  <conditionalFormatting sqref="A29">
    <cfRule type="cellIs" dxfId="16499" priority="382" stopIfTrue="1" operator="equal">
      <formula>0</formula>
    </cfRule>
  </conditionalFormatting>
  <conditionalFormatting sqref="A29">
    <cfRule type="expression" dxfId="16498" priority="381" stopIfTrue="1">
      <formula>$IT30&lt;$IS$2</formula>
    </cfRule>
  </conditionalFormatting>
  <conditionalFormatting sqref="A29">
    <cfRule type="cellIs" dxfId="16497" priority="380" stopIfTrue="1" operator="equal">
      <formula>0</formula>
    </cfRule>
  </conditionalFormatting>
  <conditionalFormatting sqref="A29">
    <cfRule type="expression" dxfId="16496" priority="379" stopIfTrue="1">
      <formula>$IT30&lt;$IS$2</formula>
    </cfRule>
  </conditionalFormatting>
  <conditionalFormatting sqref="A29">
    <cfRule type="cellIs" dxfId="16495" priority="378" stopIfTrue="1" operator="equal">
      <formula>0</formula>
    </cfRule>
  </conditionalFormatting>
  <conditionalFormatting sqref="A29">
    <cfRule type="expression" dxfId="16494" priority="377" stopIfTrue="1">
      <formula>$IT30&lt;$IS$2</formula>
    </cfRule>
  </conditionalFormatting>
  <conditionalFormatting sqref="A29">
    <cfRule type="cellIs" dxfId="16493" priority="376" stopIfTrue="1" operator="equal">
      <formula>0</formula>
    </cfRule>
  </conditionalFormatting>
  <conditionalFormatting sqref="A29">
    <cfRule type="expression" dxfId="16492" priority="375" stopIfTrue="1">
      <formula>$IT30&lt;$IS$2</formula>
    </cfRule>
  </conditionalFormatting>
  <conditionalFormatting sqref="A29">
    <cfRule type="cellIs" dxfId="16491" priority="374" stopIfTrue="1" operator="equal">
      <formula>0</formula>
    </cfRule>
  </conditionalFormatting>
  <conditionalFormatting sqref="A29">
    <cfRule type="expression" dxfId="16490" priority="373" stopIfTrue="1">
      <formula>$IT30&lt;$IS$2</formula>
    </cfRule>
  </conditionalFormatting>
  <conditionalFormatting sqref="A29">
    <cfRule type="cellIs" dxfId="16489" priority="372" stopIfTrue="1" operator="equal">
      <formula>0</formula>
    </cfRule>
  </conditionalFormatting>
  <conditionalFormatting sqref="A29">
    <cfRule type="expression" dxfId="16488" priority="371" stopIfTrue="1">
      <formula>$IT30&lt;$IS$2</formula>
    </cfRule>
  </conditionalFormatting>
  <conditionalFormatting sqref="A29">
    <cfRule type="cellIs" dxfId="16487" priority="370" stopIfTrue="1" operator="equal">
      <formula>0</formula>
    </cfRule>
  </conditionalFormatting>
  <conditionalFormatting sqref="A29">
    <cfRule type="expression" dxfId="16486" priority="369" stopIfTrue="1">
      <formula>$IT30&lt;$IS$2</formula>
    </cfRule>
  </conditionalFormatting>
  <conditionalFormatting sqref="A29">
    <cfRule type="cellIs" dxfId="16485" priority="368" stopIfTrue="1" operator="equal">
      <formula>0</formula>
    </cfRule>
  </conditionalFormatting>
  <conditionalFormatting sqref="A29">
    <cfRule type="expression" dxfId="16484" priority="367" stopIfTrue="1">
      <formula>$IT30&lt;$IS$2</formula>
    </cfRule>
  </conditionalFormatting>
  <conditionalFormatting sqref="A29">
    <cfRule type="cellIs" dxfId="16483" priority="366" stopIfTrue="1" operator="equal">
      <formula>0</formula>
    </cfRule>
  </conditionalFormatting>
  <conditionalFormatting sqref="A29">
    <cfRule type="expression" dxfId="16482" priority="365" stopIfTrue="1">
      <formula>$IT30&lt;$IS$2</formula>
    </cfRule>
  </conditionalFormatting>
  <conditionalFormatting sqref="A29">
    <cfRule type="cellIs" dxfId="16481" priority="364" stopIfTrue="1" operator="equal">
      <formula>0</formula>
    </cfRule>
  </conditionalFormatting>
  <conditionalFormatting sqref="A29">
    <cfRule type="expression" dxfId="16480" priority="363" stopIfTrue="1">
      <formula>$IT30&lt;$IS$2</formula>
    </cfRule>
  </conditionalFormatting>
  <conditionalFormatting sqref="A29">
    <cfRule type="cellIs" dxfId="16479" priority="362" stopIfTrue="1" operator="equal">
      <formula>0</formula>
    </cfRule>
  </conditionalFormatting>
  <conditionalFormatting sqref="A29">
    <cfRule type="expression" dxfId="16478" priority="361" stopIfTrue="1">
      <formula>$IT30&lt;$IS$2</formula>
    </cfRule>
  </conditionalFormatting>
  <conditionalFormatting sqref="A29">
    <cfRule type="cellIs" dxfId="16477" priority="360" stopIfTrue="1" operator="equal">
      <formula>0</formula>
    </cfRule>
  </conditionalFormatting>
  <conditionalFormatting sqref="A29">
    <cfRule type="expression" dxfId="16476" priority="359" stopIfTrue="1">
      <formula>$IW30&lt;$IV$2</formula>
    </cfRule>
  </conditionalFormatting>
  <conditionalFormatting sqref="A29">
    <cfRule type="cellIs" dxfId="16475" priority="358" stopIfTrue="1" operator="equal">
      <formula>0</formula>
    </cfRule>
  </conditionalFormatting>
  <conditionalFormatting sqref="A29">
    <cfRule type="expression" dxfId="16474" priority="357" stopIfTrue="1">
      <formula>$IW30&lt;$IV$2</formula>
    </cfRule>
  </conditionalFormatting>
  <conditionalFormatting sqref="A29">
    <cfRule type="cellIs" dxfId="16473" priority="356" stopIfTrue="1" operator="equal">
      <formula>0</formula>
    </cfRule>
  </conditionalFormatting>
  <conditionalFormatting sqref="A29">
    <cfRule type="expression" dxfId="16472" priority="355" stopIfTrue="1">
      <formula>$IT30&lt;$IS$2</formula>
    </cfRule>
  </conditionalFormatting>
  <conditionalFormatting sqref="A29">
    <cfRule type="cellIs" dxfId="16471" priority="354" stopIfTrue="1" operator="equal">
      <formula>0</formula>
    </cfRule>
  </conditionalFormatting>
  <conditionalFormatting sqref="A29">
    <cfRule type="expression" dxfId="16470" priority="353" stopIfTrue="1">
      <formula>$IT30&lt;$IS$2</formula>
    </cfRule>
  </conditionalFormatting>
  <conditionalFormatting sqref="A29">
    <cfRule type="cellIs" dxfId="16469" priority="352" stopIfTrue="1" operator="equal">
      <formula>0</formula>
    </cfRule>
  </conditionalFormatting>
  <conditionalFormatting sqref="A29">
    <cfRule type="expression" dxfId="16468" priority="351" stopIfTrue="1">
      <formula>$IT30&lt;$IS$2</formula>
    </cfRule>
  </conditionalFormatting>
  <conditionalFormatting sqref="A29">
    <cfRule type="cellIs" dxfId="16467" priority="350" operator="equal">
      <formula>0</formula>
    </cfRule>
  </conditionalFormatting>
  <conditionalFormatting sqref="A29">
    <cfRule type="expression" dxfId="16466" priority="349" stopIfTrue="1">
      <formula>$IT30&lt;$IS$2</formula>
    </cfRule>
  </conditionalFormatting>
  <conditionalFormatting sqref="A29">
    <cfRule type="expression" dxfId="16465" priority="348" stopIfTrue="1">
      <formula>$IT30&lt;$IS$2</formula>
    </cfRule>
  </conditionalFormatting>
  <conditionalFormatting sqref="A29">
    <cfRule type="expression" dxfId="16464" priority="347" stopIfTrue="1">
      <formula>$IT30&lt;$IS$2</formula>
    </cfRule>
  </conditionalFormatting>
  <conditionalFormatting sqref="A29">
    <cfRule type="expression" dxfId="16463" priority="346" stopIfTrue="1">
      <formula>$IT30&lt;$IS$2</formula>
    </cfRule>
  </conditionalFormatting>
  <conditionalFormatting sqref="A29">
    <cfRule type="expression" dxfId="16462" priority="345" stopIfTrue="1">
      <formula>$IT30&lt;$IS$2</formula>
    </cfRule>
  </conditionalFormatting>
  <conditionalFormatting sqref="A29">
    <cfRule type="expression" dxfId="16461" priority="344" stopIfTrue="1">
      <formula>$IT30&lt;$IS$2</formula>
    </cfRule>
  </conditionalFormatting>
  <conditionalFormatting sqref="A29">
    <cfRule type="expression" dxfId="16460" priority="343" stopIfTrue="1">
      <formula>$IT30&lt;$IS$2</formula>
    </cfRule>
  </conditionalFormatting>
  <conditionalFormatting sqref="A29">
    <cfRule type="expression" dxfId="16459" priority="342" stopIfTrue="1">
      <formula>$IT30&lt;$IS$2</formula>
    </cfRule>
  </conditionalFormatting>
  <conditionalFormatting sqref="A29">
    <cfRule type="expression" dxfId="16458" priority="341" stopIfTrue="1">
      <formula>$IT30&lt;$IS$2</formula>
    </cfRule>
  </conditionalFormatting>
  <conditionalFormatting sqref="A29">
    <cfRule type="expression" dxfId="16457" priority="340" stopIfTrue="1">
      <formula>$IT30&lt;$IS$2</formula>
    </cfRule>
  </conditionalFormatting>
  <conditionalFormatting sqref="A29">
    <cfRule type="expression" dxfId="16456" priority="339" stopIfTrue="1">
      <formula>$IT30&lt;$IS$2</formula>
    </cfRule>
  </conditionalFormatting>
  <conditionalFormatting sqref="A29">
    <cfRule type="expression" dxfId="16455" priority="338" stopIfTrue="1">
      <formula>$IT30&lt;$IS$2</formula>
    </cfRule>
  </conditionalFormatting>
  <conditionalFormatting sqref="A29">
    <cfRule type="expression" dxfId="16454" priority="337" stopIfTrue="1">
      <formula>$IT30&lt;$IS$2</formula>
    </cfRule>
  </conditionalFormatting>
  <conditionalFormatting sqref="A29">
    <cfRule type="expression" dxfId="16453" priority="336" stopIfTrue="1">
      <formula>$IT30&lt;$IS$2</formula>
    </cfRule>
  </conditionalFormatting>
  <conditionalFormatting sqref="A29">
    <cfRule type="expression" dxfId="16452" priority="335" stopIfTrue="1">
      <formula>$IT30&lt;$IS$2</formula>
    </cfRule>
  </conditionalFormatting>
  <conditionalFormatting sqref="A29">
    <cfRule type="expression" dxfId="16451" priority="334" stopIfTrue="1">
      <formula>$IT30&lt;$IS$2</formula>
    </cfRule>
  </conditionalFormatting>
  <conditionalFormatting sqref="A29">
    <cfRule type="expression" dxfId="16450" priority="333" stopIfTrue="1">
      <formula>$IT30&lt;$IS$2</formula>
    </cfRule>
  </conditionalFormatting>
  <conditionalFormatting sqref="A29">
    <cfRule type="expression" dxfId="16449" priority="332" stopIfTrue="1">
      <formula>$IW30&lt;$IV$2</formula>
    </cfRule>
  </conditionalFormatting>
  <conditionalFormatting sqref="A29">
    <cfRule type="expression" dxfId="16448" priority="331" stopIfTrue="1">
      <formula>$IT30&lt;$IS$2</formula>
    </cfRule>
  </conditionalFormatting>
  <conditionalFormatting sqref="A29">
    <cfRule type="expression" dxfId="16447" priority="330" stopIfTrue="1">
      <formula>$IT30&lt;$IS$2</formula>
    </cfRule>
  </conditionalFormatting>
  <conditionalFormatting sqref="A29">
    <cfRule type="expression" dxfId="16446" priority="329" stopIfTrue="1">
      <formula>$IT30&lt;$IS$2</formula>
    </cfRule>
  </conditionalFormatting>
  <conditionalFormatting sqref="C29:G29">
    <cfRule type="cellIs" dxfId="16445" priority="328" operator="equal">
      <formula>0</formula>
    </cfRule>
  </conditionalFormatting>
  <conditionalFormatting sqref="C29:G29">
    <cfRule type="cellIs" dxfId="16444" priority="327" stopIfTrue="1" operator="equal">
      <formula>0</formula>
    </cfRule>
  </conditionalFormatting>
  <conditionalFormatting sqref="C29:G29">
    <cfRule type="expression" dxfId="16443" priority="326" stopIfTrue="1">
      <formula>$IT30&lt;$IS$2</formula>
    </cfRule>
  </conditionalFormatting>
  <conditionalFormatting sqref="C29:G29">
    <cfRule type="cellIs" dxfId="16442" priority="325" stopIfTrue="1" operator="equal">
      <formula>0</formula>
    </cfRule>
  </conditionalFormatting>
  <conditionalFormatting sqref="C29:G29">
    <cfRule type="expression" dxfId="16441" priority="324" stopIfTrue="1">
      <formula>$IT30&lt;$IS$2</formula>
    </cfRule>
  </conditionalFormatting>
  <conditionalFormatting sqref="C29:G29">
    <cfRule type="cellIs" dxfId="16440" priority="323" stopIfTrue="1" operator="equal">
      <formula>0</formula>
    </cfRule>
  </conditionalFormatting>
  <conditionalFormatting sqref="C29:G29">
    <cfRule type="expression" dxfId="16439" priority="322" stopIfTrue="1">
      <formula>$IT30&lt;$IS$2</formula>
    </cfRule>
  </conditionalFormatting>
  <conditionalFormatting sqref="C29:G29">
    <cfRule type="cellIs" dxfId="16438" priority="321" stopIfTrue="1" operator="equal">
      <formula>0</formula>
    </cfRule>
  </conditionalFormatting>
  <conditionalFormatting sqref="C29:G29">
    <cfRule type="expression" dxfId="16437" priority="320" stopIfTrue="1">
      <formula>$IT30&lt;$IS$2</formula>
    </cfRule>
  </conditionalFormatting>
  <conditionalFormatting sqref="C29:G29">
    <cfRule type="cellIs" dxfId="16436" priority="319" operator="equal">
      <formula>0</formula>
    </cfRule>
  </conditionalFormatting>
  <conditionalFormatting sqref="C29:G29">
    <cfRule type="cellIs" dxfId="16435" priority="318" operator="equal">
      <formula>0</formula>
    </cfRule>
  </conditionalFormatting>
  <conditionalFormatting sqref="C29:G29">
    <cfRule type="cellIs" dxfId="16434" priority="317" stopIfTrue="1" operator="equal">
      <formula>0</formula>
    </cfRule>
  </conditionalFormatting>
  <conditionalFormatting sqref="C29:G29">
    <cfRule type="expression" dxfId="16433" priority="316" stopIfTrue="1">
      <formula>$IT30&lt;$IS$2</formula>
    </cfRule>
  </conditionalFormatting>
  <conditionalFormatting sqref="C29:G29">
    <cfRule type="cellIs" dxfId="16432" priority="315" stopIfTrue="1" operator="equal">
      <formula>0</formula>
    </cfRule>
  </conditionalFormatting>
  <conditionalFormatting sqref="C29:G29">
    <cfRule type="expression" dxfId="16431" priority="314" stopIfTrue="1">
      <formula>$IT30&lt;$IS$2</formula>
    </cfRule>
  </conditionalFormatting>
  <conditionalFormatting sqref="C29:G29">
    <cfRule type="expression" dxfId="16430" priority="313" stopIfTrue="1">
      <formula>$IT30&lt;$IS$2</formula>
    </cfRule>
  </conditionalFormatting>
  <conditionalFormatting sqref="C29:G29">
    <cfRule type="cellIs" dxfId="16429" priority="312" stopIfTrue="1" operator="equal">
      <formula>0</formula>
    </cfRule>
  </conditionalFormatting>
  <conditionalFormatting sqref="C29:G29">
    <cfRule type="expression" dxfId="16428" priority="311" stopIfTrue="1">
      <formula>$IT30&lt;$IS$2</formula>
    </cfRule>
  </conditionalFormatting>
  <conditionalFormatting sqref="C29:G29">
    <cfRule type="cellIs" dxfId="16427" priority="310" stopIfTrue="1" operator="equal">
      <formula>0</formula>
    </cfRule>
  </conditionalFormatting>
  <conditionalFormatting sqref="C29:G29">
    <cfRule type="expression" dxfId="16426" priority="309" stopIfTrue="1">
      <formula>$IT30&lt;$IS$2</formula>
    </cfRule>
  </conditionalFormatting>
  <conditionalFormatting sqref="C29:G29">
    <cfRule type="cellIs" dxfId="16425" priority="308" operator="equal">
      <formula>0</formula>
    </cfRule>
  </conditionalFormatting>
  <conditionalFormatting sqref="C29:G29">
    <cfRule type="cellIs" dxfId="16424" priority="307" stopIfTrue="1" operator="equal">
      <formula>0</formula>
    </cfRule>
  </conditionalFormatting>
  <conditionalFormatting sqref="C29:G29">
    <cfRule type="expression" dxfId="16423" priority="306" stopIfTrue="1">
      <formula>$IT30&lt;$IS$2</formula>
    </cfRule>
  </conditionalFormatting>
  <conditionalFormatting sqref="C29:G29">
    <cfRule type="cellIs" dxfId="16422" priority="305" stopIfTrue="1" operator="equal">
      <formula>0</formula>
    </cfRule>
  </conditionalFormatting>
  <conditionalFormatting sqref="C29:G29">
    <cfRule type="expression" dxfId="16421" priority="304" stopIfTrue="1">
      <formula>$IT30&lt;$IS$2</formula>
    </cfRule>
  </conditionalFormatting>
  <conditionalFormatting sqref="C29:G29">
    <cfRule type="cellIs" dxfId="16420" priority="303" stopIfTrue="1" operator="equal">
      <formula>0</formula>
    </cfRule>
  </conditionalFormatting>
  <conditionalFormatting sqref="C29:G29">
    <cfRule type="expression" dxfId="16419" priority="302" stopIfTrue="1">
      <formula>$IT30&lt;$IS$2</formula>
    </cfRule>
  </conditionalFormatting>
  <conditionalFormatting sqref="C29:G29">
    <cfRule type="cellIs" dxfId="16418" priority="301" stopIfTrue="1" operator="equal">
      <formula>0</formula>
    </cfRule>
  </conditionalFormatting>
  <conditionalFormatting sqref="C29:G29">
    <cfRule type="expression" dxfId="16417" priority="300" stopIfTrue="1">
      <formula>$IT30&lt;$IS$2</formula>
    </cfRule>
  </conditionalFormatting>
  <conditionalFormatting sqref="C29:G29">
    <cfRule type="cellIs" dxfId="16416" priority="299" stopIfTrue="1" operator="equal">
      <formula>0</formula>
    </cfRule>
  </conditionalFormatting>
  <conditionalFormatting sqref="C29:G29">
    <cfRule type="expression" dxfId="16415" priority="298" stopIfTrue="1">
      <formula>$IT30&lt;$IS$2</formula>
    </cfRule>
  </conditionalFormatting>
  <conditionalFormatting sqref="C29:G29">
    <cfRule type="cellIs" dxfId="16414" priority="297" stopIfTrue="1" operator="equal">
      <formula>0</formula>
    </cfRule>
  </conditionalFormatting>
  <conditionalFormatting sqref="C29:G29">
    <cfRule type="expression" dxfId="16413" priority="296" stopIfTrue="1">
      <formula>$IT30&lt;$IS$2</formula>
    </cfRule>
  </conditionalFormatting>
  <conditionalFormatting sqref="C29:G29">
    <cfRule type="cellIs" dxfId="16412" priority="295" stopIfTrue="1" operator="equal">
      <formula>0</formula>
    </cfRule>
  </conditionalFormatting>
  <conditionalFormatting sqref="C29:G29">
    <cfRule type="expression" dxfId="16411" priority="294" stopIfTrue="1">
      <formula>$IT30&lt;$IS$2</formula>
    </cfRule>
  </conditionalFormatting>
  <conditionalFormatting sqref="C29:G29">
    <cfRule type="cellIs" dxfId="16410" priority="293" stopIfTrue="1" operator="equal">
      <formula>0</formula>
    </cfRule>
  </conditionalFormatting>
  <conditionalFormatting sqref="C29:G29">
    <cfRule type="expression" dxfId="16409" priority="292" stopIfTrue="1">
      <formula>$IT30&lt;$IS$2</formula>
    </cfRule>
  </conditionalFormatting>
  <conditionalFormatting sqref="C29:G29">
    <cfRule type="cellIs" dxfId="16408" priority="291" stopIfTrue="1" operator="equal">
      <formula>0</formula>
    </cfRule>
  </conditionalFormatting>
  <conditionalFormatting sqref="C29:G29">
    <cfRule type="expression" dxfId="16407" priority="290" stopIfTrue="1">
      <formula>$IT30&lt;$IS$2</formula>
    </cfRule>
  </conditionalFormatting>
  <conditionalFormatting sqref="C29:G29">
    <cfRule type="cellIs" dxfId="16406" priority="289" stopIfTrue="1" operator="equal">
      <formula>0</formula>
    </cfRule>
  </conditionalFormatting>
  <conditionalFormatting sqref="C29:G29">
    <cfRule type="expression" dxfId="16405" priority="288" stopIfTrue="1">
      <formula>$IT30&lt;$IS$2</formula>
    </cfRule>
  </conditionalFormatting>
  <conditionalFormatting sqref="C29:G29">
    <cfRule type="cellIs" dxfId="16404" priority="287" stopIfTrue="1" operator="equal">
      <formula>0</formula>
    </cfRule>
  </conditionalFormatting>
  <conditionalFormatting sqref="C29:G29">
    <cfRule type="expression" dxfId="16403" priority="286" stopIfTrue="1">
      <formula>$IT30&lt;$IS$2</formula>
    </cfRule>
  </conditionalFormatting>
  <conditionalFormatting sqref="C29:G29">
    <cfRule type="cellIs" dxfId="16402" priority="285" stopIfTrue="1" operator="equal">
      <formula>0</formula>
    </cfRule>
  </conditionalFormatting>
  <conditionalFormatting sqref="C29:G29">
    <cfRule type="expression" dxfId="16401" priority="284" stopIfTrue="1">
      <formula>$IW30&lt;$IV$2</formula>
    </cfRule>
  </conditionalFormatting>
  <conditionalFormatting sqref="C29:G29">
    <cfRule type="cellIs" dxfId="16400" priority="283" stopIfTrue="1" operator="equal">
      <formula>0</formula>
    </cfRule>
  </conditionalFormatting>
  <conditionalFormatting sqref="C29:G29">
    <cfRule type="expression" dxfId="16399" priority="282" stopIfTrue="1">
      <formula>$IW30&lt;$IV$2</formula>
    </cfRule>
  </conditionalFormatting>
  <conditionalFormatting sqref="C29:G29">
    <cfRule type="cellIs" dxfId="16398" priority="281" stopIfTrue="1" operator="equal">
      <formula>0</formula>
    </cfRule>
  </conditionalFormatting>
  <conditionalFormatting sqref="C29:G29">
    <cfRule type="expression" dxfId="16397" priority="280" stopIfTrue="1">
      <formula>$IT30&lt;$IS$2</formula>
    </cfRule>
  </conditionalFormatting>
  <conditionalFormatting sqref="C29:G29">
    <cfRule type="cellIs" dxfId="16396" priority="279" stopIfTrue="1" operator="equal">
      <formula>0</formula>
    </cfRule>
  </conditionalFormatting>
  <conditionalFormatting sqref="C29:G29">
    <cfRule type="expression" dxfId="16395" priority="278" stopIfTrue="1">
      <formula>$IT30&lt;$IS$2</formula>
    </cfRule>
  </conditionalFormatting>
  <conditionalFormatting sqref="C29:G29">
    <cfRule type="cellIs" dxfId="16394" priority="277" stopIfTrue="1" operator="equal">
      <formula>0</formula>
    </cfRule>
  </conditionalFormatting>
  <conditionalFormatting sqref="C29:G29">
    <cfRule type="expression" dxfId="16393" priority="276" stopIfTrue="1">
      <formula>$IT30&lt;$IS$2</formula>
    </cfRule>
  </conditionalFormatting>
  <conditionalFormatting sqref="D29:G29">
    <cfRule type="cellIs" dxfId="16392" priority="275" operator="equal">
      <formula>0</formula>
    </cfRule>
  </conditionalFormatting>
  <conditionalFormatting sqref="D29:G29">
    <cfRule type="cellIs" dxfId="16391" priority="274" operator="equal">
      <formula>0</formula>
    </cfRule>
  </conditionalFormatting>
  <conditionalFormatting sqref="D29:G29">
    <cfRule type="cellIs" dxfId="16390" priority="273" stopIfTrue="1" operator="equal">
      <formula>0</formula>
    </cfRule>
  </conditionalFormatting>
  <conditionalFormatting sqref="D29:G29">
    <cfRule type="expression" dxfId="16389" priority="272" stopIfTrue="1">
      <formula>$IT30&lt;$IS$2</formula>
    </cfRule>
  </conditionalFormatting>
  <conditionalFormatting sqref="D29:G29">
    <cfRule type="cellIs" dxfId="16388" priority="271" stopIfTrue="1" operator="equal">
      <formula>0</formula>
    </cfRule>
  </conditionalFormatting>
  <conditionalFormatting sqref="D29:G29">
    <cfRule type="expression" dxfId="16387" priority="270" stopIfTrue="1">
      <formula>$IT30&lt;$IS$2</formula>
    </cfRule>
  </conditionalFormatting>
  <conditionalFormatting sqref="D29:G29">
    <cfRule type="expression" dxfId="16386" priority="269" stopIfTrue="1">
      <formula>$IT30&lt;$IS$2</formula>
    </cfRule>
  </conditionalFormatting>
  <conditionalFormatting sqref="D29:G29">
    <cfRule type="cellIs" dxfId="16385" priority="268" stopIfTrue="1" operator="equal">
      <formula>0</formula>
    </cfRule>
  </conditionalFormatting>
  <conditionalFormatting sqref="D29:G29">
    <cfRule type="expression" dxfId="16384" priority="267" stopIfTrue="1">
      <formula>$IT30&lt;$IS$2</formula>
    </cfRule>
  </conditionalFormatting>
  <conditionalFormatting sqref="D29:G29">
    <cfRule type="cellIs" dxfId="16383" priority="266" stopIfTrue="1" operator="equal">
      <formula>0</formula>
    </cfRule>
  </conditionalFormatting>
  <conditionalFormatting sqref="D29:G29">
    <cfRule type="expression" dxfId="16382" priority="265" stopIfTrue="1">
      <formula>$IT30&lt;$IS$2</formula>
    </cfRule>
  </conditionalFormatting>
  <conditionalFormatting sqref="D29:G29">
    <cfRule type="cellIs" dxfId="16381" priority="264" operator="equal">
      <formula>0</formula>
    </cfRule>
  </conditionalFormatting>
  <conditionalFormatting sqref="D29:G29">
    <cfRule type="cellIs" dxfId="16380" priority="263" stopIfTrue="1" operator="equal">
      <formula>0</formula>
    </cfRule>
  </conditionalFormatting>
  <conditionalFormatting sqref="D29:G29">
    <cfRule type="expression" dxfId="16379" priority="262" stopIfTrue="1">
      <formula>$IT30&lt;$IS$2</formula>
    </cfRule>
  </conditionalFormatting>
  <conditionalFormatting sqref="D29:G29">
    <cfRule type="cellIs" dxfId="16378" priority="261" stopIfTrue="1" operator="equal">
      <formula>0</formula>
    </cfRule>
  </conditionalFormatting>
  <conditionalFormatting sqref="D29:G29">
    <cfRule type="expression" dxfId="16377" priority="260" stopIfTrue="1">
      <formula>$IT30&lt;$IS$2</formula>
    </cfRule>
  </conditionalFormatting>
  <conditionalFormatting sqref="D29:G29">
    <cfRule type="cellIs" dxfId="16376" priority="259" stopIfTrue="1" operator="equal">
      <formula>0</formula>
    </cfRule>
  </conditionalFormatting>
  <conditionalFormatting sqref="D29:G29">
    <cfRule type="expression" dxfId="16375" priority="258" stopIfTrue="1">
      <formula>$IT30&lt;$IS$2</formula>
    </cfRule>
  </conditionalFormatting>
  <conditionalFormatting sqref="D29:G29">
    <cfRule type="cellIs" dxfId="16374" priority="257" stopIfTrue="1" operator="equal">
      <formula>0</formula>
    </cfRule>
  </conditionalFormatting>
  <conditionalFormatting sqref="D29:G29">
    <cfRule type="expression" dxfId="16373" priority="256" stopIfTrue="1">
      <formula>$IT30&lt;$IS$2</formula>
    </cfRule>
  </conditionalFormatting>
  <conditionalFormatting sqref="D29:G29">
    <cfRule type="cellIs" dxfId="16372" priority="255" stopIfTrue="1" operator="equal">
      <formula>0</formula>
    </cfRule>
  </conditionalFormatting>
  <conditionalFormatting sqref="D29:G29">
    <cfRule type="expression" dxfId="16371" priority="254" stopIfTrue="1">
      <formula>$IT30&lt;$IS$2</formula>
    </cfRule>
  </conditionalFormatting>
  <conditionalFormatting sqref="D29:G29">
    <cfRule type="cellIs" dxfId="16370" priority="253" stopIfTrue="1" operator="equal">
      <formula>0</formula>
    </cfRule>
  </conditionalFormatting>
  <conditionalFormatting sqref="D29:G29">
    <cfRule type="expression" dxfId="16369" priority="252" stopIfTrue="1">
      <formula>$IT30&lt;$IS$2</formula>
    </cfRule>
  </conditionalFormatting>
  <conditionalFormatting sqref="D29:G29">
    <cfRule type="cellIs" dxfId="16368" priority="251" stopIfTrue="1" operator="equal">
      <formula>0</formula>
    </cfRule>
  </conditionalFormatting>
  <conditionalFormatting sqref="D29:G29">
    <cfRule type="expression" dxfId="16367" priority="250" stopIfTrue="1">
      <formula>$IW30&lt;$IV$2</formula>
    </cfRule>
  </conditionalFormatting>
  <conditionalFormatting sqref="D29:G29">
    <cfRule type="cellIs" dxfId="16366" priority="249" stopIfTrue="1" operator="equal">
      <formula>0</formula>
    </cfRule>
  </conditionalFormatting>
  <conditionalFormatting sqref="D29:G29">
    <cfRule type="expression" dxfId="16365" priority="248" stopIfTrue="1">
      <formula>$IW30&lt;$IV$2</formula>
    </cfRule>
  </conditionalFormatting>
  <conditionalFormatting sqref="D29:G29">
    <cfRule type="cellIs" dxfId="16364" priority="247" stopIfTrue="1" operator="equal">
      <formula>0</formula>
    </cfRule>
  </conditionalFormatting>
  <conditionalFormatting sqref="D29:G29">
    <cfRule type="expression" dxfId="16363" priority="246" stopIfTrue="1">
      <formula>$IT30&lt;$IS$2</formula>
    </cfRule>
  </conditionalFormatting>
  <conditionalFormatting sqref="D29:G29">
    <cfRule type="cellIs" dxfId="16362" priority="245" stopIfTrue="1" operator="equal">
      <formula>0</formula>
    </cfRule>
  </conditionalFormatting>
  <conditionalFormatting sqref="D29:G29">
    <cfRule type="expression" dxfId="16361" priority="244" stopIfTrue="1">
      <formula>$IT30&lt;$IS$2</formula>
    </cfRule>
  </conditionalFormatting>
  <conditionalFormatting sqref="D29:G29">
    <cfRule type="cellIs" dxfId="16360" priority="243" stopIfTrue="1" operator="equal">
      <formula>0</formula>
    </cfRule>
  </conditionalFormatting>
  <conditionalFormatting sqref="D29:G29">
    <cfRule type="expression" dxfId="16359" priority="242" stopIfTrue="1">
      <formula>$IT30&lt;$IS$2</formula>
    </cfRule>
  </conditionalFormatting>
  <conditionalFormatting sqref="D29:G29">
    <cfRule type="cellIs" dxfId="16358" priority="241" operator="equal">
      <formula>0</formula>
    </cfRule>
  </conditionalFormatting>
  <conditionalFormatting sqref="D29:G29">
    <cfRule type="cellIs" dxfId="16357" priority="240" stopIfTrue="1" operator="equal">
      <formula>0</formula>
    </cfRule>
  </conditionalFormatting>
  <conditionalFormatting sqref="D29:G29">
    <cfRule type="expression" dxfId="16356" priority="239" stopIfTrue="1">
      <formula>$IT30&lt;$IS$2</formula>
    </cfRule>
  </conditionalFormatting>
  <conditionalFormatting sqref="D29:G29">
    <cfRule type="cellIs" dxfId="16355" priority="238" stopIfTrue="1" operator="equal">
      <formula>0</formula>
    </cfRule>
  </conditionalFormatting>
  <conditionalFormatting sqref="D29:G29">
    <cfRule type="expression" dxfId="16354" priority="237" stopIfTrue="1">
      <formula>$IT30&lt;$IS$2</formula>
    </cfRule>
  </conditionalFormatting>
  <conditionalFormatting sqref="D29:G29">
    <cfRule type="cellIs" dxfId="16353" priority="236" stopIfTrue="1" operator="equal">
      <formula>0</formula>
    </cfRule>
  </conditionalFormatting>
  <conditionalFormatting sqref="D29:G29">
    <cfRule type="expression" dxfId="16352" priority="235" stopIfTrue="1">
      <formula>$IT30&lt;$IS$2</formula>
    </cfRule>
  </conditionalFormatting>
  <conditionalFormatting sqref="D29:G29">
    <cfRule type="cellIs" dxfId="16351" priority="234" stopIfTrue="1" operator="equal">
      <formula>0</formula>
    </cfRule>
  </conditionalFormatting>
  <conditionalFormatting sqref="D29:G29">
    <cfRule type="expression" dxfId="16350" priority="233" stopIfTrue="1">
      <formula>$IT30&lt;$IS$2</formula>
    </cfRule>
  </conditionalFormatting>
  <conditionalFormatting sqref="D29:G29">
    <cfRule type="cellIs" dxfId="16349" priority="232" operator="equal">
      <formula>0</formula>
    </cfRule>
  </conditionalFormatting>
  <conditionalFormatting sqref="D29:G29">
    <cfRule type="cellIs" dxfId="16348" priority="231" operator="equal">
      <formula>0</formula>
    </cfRule>
  </conditionalFormatting>
  <conditionalFormatting sqref="D29:G29">
    <cfRule type="cellIs" dxfId="16347" priority="230" stopIfTrue="1" operator="equal">
      <formula>0</formula>
    </cfRule>
  </conditionalFormatting>
  <conditionalFormatting sqref="D29:G29">
    <cfRule type="expression" dxfId="16346" priority="229" stopIfTrue="1">
      <formula>$IT30&lt;$IS$2</formula>
    </cfRule>
  </conditionalFormatting>
  <conditionalFormatting sqref="D29:G29">
    <cfRule type="cellIs" dxfId="16345" priority="228" stopIfTrue="1" operator="equal">
      <formula>0</formula>
    </cfRule>
  </conditionalFormatting>
  <conditionalFormatting sqref="D29:G29">
    <cfRule type="expression" dxfId="16344" priority="227" stopIfTrue="1">
      <formula>$IT30&lt;$IS$2</formula>
    </cfRule>
  </conditionalFormatting>
  <conditionalFormatting sqref="D29:G29">
    <cfRule type="cellIs" dxfId="16343" priority="226" stopIfTrue="1" operator="equal">
      <formula>0</formula>
    </cfRule>
  </conditionalFormatting>
  <conditionalFormatting sqref="D29:G29">
    <cfRule type="expression" dxfId="16342" priority="225" stopIfTrue="1">
      <formula>$IT30&lt;$IS$2</formula>
    </cfRule>
  </conditionalFormatting>
  <conditionalFormatting sqref="D29:G29">
    <cfRule type="cellIs" dxfId="16341" priority="224" stopIfTrue="1" operator="equal">
      <formula>0</formula>
    </cfRule>
  </conditionalFormatting>
  <conditionalFormatting sqref="D29:G29">
    <cfRule type="expression" dxfId="16340" priority="223" stopIfTrue="1">
      <formula>$IT30&lt;$IS$2</formula>
    </cfRule>
  </conditionalFormatting>
  <conditionalFormatting sqref="D29:G29">
    <cfRule type="cellIs" dxfId="16339" priority="222" operator="equal">
      <formula>0</formula>
    </cfRule>
  </conditionalFormatting>
  <conditionalFormatting sqref="D29:G29">
    <cfRule type="cellIs" dxfId="16338" priority="221" stopIfTrue="1" operator="equal">
      <formula>0</formula>
    </cfRule>
  </conditionalFormatting>
  <conditionalFormatting sqref="D29:G29">
    <cfRule type="expression" dxfId="16337" priority="220" stopIfTrue="1">
      <formula>$IT30&lt;$IS$2</formula>
    </cfRule>
  </conditionalFormatting>
  <conditionalFormatting sqref="D29:G29">
    <cfRule type="cellIs" dxfId="16336" priority="219" stopIfTrue="1" operator="equal">
      <formula>0</formula>
    </cfRule>
  </conditionalFormatting>
  <conditionalFormatting sqref="D29:G29">
    <cfRule type="expression" dxfId="16335" priority="218" stopIfTrue="1">
      <formula>$IT30&lt;$IS$2</formula>
    </cfRule>
  </conditionalFormatting>
  <conditionalFormatting sqref="D29:G29">
    <cfRule type="cellIs" dxfId="16334" priority="217" stopIfTrue="1" operator="equal">
      <formula>0</formula>
    </cfRule>
  </conditionalFormatting>
  <conditionalFormatting sqref="D29:G29">
    <cfRule type="expression" dxfId="16333" priority="216" stopIfTrue="1">
      <formula>$IT30&lt;$IS$2</formula>
    </cfRule>
  </conditionalFormatting>
  <conditionalFormatting sqref="D29:G29">
    <cfRule type="cellIs" dxfId="16332" priority="215" stopIfTrue="1" operator="equal">
      <formula>0</formula>
    </cfRule>
  </conditionalFormatting>
  <conditionalFormatting sqref="D29:G29">
    <cfRule type="expression" dxfId="16331" priority="214" stopIfTrue="1">
      <formula>$IT30&lt;$IS$2</formula>
    </cfRule>
  </conditionalFormatting>
  <conditionalFormatting sqref="D29:G29">
    <cfRule type="cellIs" dxfId="16330" priority="213" stopIfTrue="1" operator="equal">
      <formula>0</formula>
    </cfRule>
  </conditionalFormatting>
  <conditionalFormatting sqref="D29:G29">
    <cfRule type="expression" dxfId="16329" priority="212" stopIfTrue="1">
      <formula>$IT30&lt;$IS$2</formula>
    </cfRule>
  </conditionalFormatting>
  <conditionalFormatting sqref="D29:G29">
    <cfRule type="cellIs" dxfId="16328" priority="211" stopIfTrue="1" operator="equal">
      <formula>0</formula>
    </cfRule>
  </conditionalFormatting>
  <conditionalFormatting sqref="D29:G29">
    <cfRule type="expression" dxfId="16327" priority="210" stopIfTrue="1">
      <formula>$IT30&lt;$IS$2</formula>
    </cfRule>
  </conditionalFormatting>
  <conditionalFormatting sqref="D29:G29">
    <cfRule type="cellIs" dxfId="16326" priority="209" stopIfTrue="1" operator="equal">
      <formula>0</formula>
    </cfRule>
  </conditionalFormatting>
  <conditionalFormatting sqref="D29:G29">
    <cfRule type="expression" dxfId="16325" priority="208" stopIfTrue="1">
      <formula>$IT30&lt;$IS$2</formula>
    </cfRule>
  </conditionalFormatting>
  <conditionalFormatting sqref="D29:G29">
    <cfRule type="cellIs" dxfId="16324" priority="207" stopIfTrue="1" operator="equal">
      <formula>0</formula>
    </cfRule>
  </conditionalFormatting>
  <conditionalFormatting sqref="D29:G29">
    <cfRule type="expression" dxfId="16323" priority="206" stopIfTrue="1">
      <formula>$IT30&lt;$IS$2</formula>
    </cfRule>
  </conditionalFormatting>
  <conditionalFormatting sqref="D29:G29">
    <cfRule type="cellIs" dxfId="16322" priority="205" stopIfTrue="1" operator="equal">
      <formula>0</formula>
    </cfRule>
  </conditionalFormatting>
  <conditionalFormatting sqref="D29:G29">
    <cfRule type="expression" dxfId="16321" priority="204" stopIfTrue="1">
      <formula>$IT30&lt;$IS$2</formula>
    </cfRule>
  </conditionalFormatting>
  <conditionalFormatting sqref="D29:G29">
    <cfRule type="cellIs" dxfId="16320" priority="203" stopIfTrue="1" operator="equal">
      <formula>0</formula>
    </cfRule>
  </conditionalFormatting>
  <conditionalFormatting sqref="D29:G29">
    <cfRule type="expression" dxfId="16319" priority="202" stopIfTrue="1">
      <formula>$IT30&lt;$IS$2</formula>
    </cfRule>
  </conditionalFormatting>
  <conditionalFormatting sqref="D29:G29">
    <cfRule type="cellIs" dxfId="16318" priority="201" stopIfTrue="1" operator="equal">
      <formula>0</formula>
    </cfRule>
  </conditionalFormatting>
  <conditionalFormatting sqref="D29:G29">
    <cfRule type="expression" dxfId="16317" priority="200" stopIfTrue="1">
      <formula>$IT30&lt;$IS$2</formula>
    </cfRule>
  </conditionalFormatting>
  <conditionalFormatting sqref="D29">
    <cfRule type="cellIs" dxfId="16316" priority="199" operator="equal">
      <formula>0</formula>
    </cfRule>
  </conditionalFormatting>
  <conditionalFormatting sqref="D29">
    <cfRule type="cellIs" dxfId="16315" priority="198" operator="equal">
      <formula>0</formula>
    </cfRule>
  </conditionalFormatting>
  <conditionalFormatting sqref="D29">
    <cfRule type="cellIs" dxfId="16314" priority="197" stopIfTrue="1" operator="equal">
      <formula>0</formula>
    </cfRule>
  </conditionalFormatting>
  <conditionalFormatting sqref="D29">
    <cfRule type="expression" dxfId="16313" priority="196" stopIfTrue="1">
      <formula>$IT30&lt;$IS$2</formula>
    </cfRule>
  </conditionalFormatting>
  <conditionalFormatting sqref="D29">
    <cfRule type="cellIs" dxfId="16312" priority="195" stopIfTrue="1" operator="equal">
      <formula>0</formula>
    </cfRule>
  </conditionalFormatting>
  <conditionalFormatting sqref="D29">
    <cfRule type="expression" dxfId="16311" priority="194" stopIfTrue="1">
      <formula>$IT30&lt;$IS$2</formula>
    </cfRule>
  </conditionalFormatting>
  <conditionalFormatting sqref="D29">
    <cfRule type="cellIs" dxfId="16310" priority="193" stopIfTrue="1" operator="equal">
      <formula>0</formula>
    </cfRule>
  </conditionalFormatting>
  <conditionalFormatting sqref="D29">
    <cfRule type="expression" dxfId="16309" priority="192" stopIfTrue="1">
      <formula>$IT30&lt;$IS$2</formula>
    </cfRule>
  </conditionalFormatting>
  <conditionalFormatting sqref="D29">
    <cfRule type="cellIs" dxfId="16308" priority="191" stopIfTrue="1" operator="equal">
      <formula>0</formula>
    </cfRule>
  </conditionalFormatting>
  <conditionalFormatting sqref="D29">
    <cfRule type="expression" dxfId="16307" priority="190" stopIfTrue="1">
      <formula>$IT30&lt;$IS$2</formula>
    </cfRule>
  </conditionalFormatting>
  <conditionalFormatting sqref="D29">
    <cfRule type="cellIs" dxfId="16306" priority="189" operator="equal">
      <formula>0</formula>
    </cfRule>
  </conditionalFormatting>
  <conditionalFormatting sqref="D29">
    <cfRule type="cellIs" dxfId="16305" priority="188" stopIfTrue="1" operator="equal">
      <formula>0</formula>
    </cfRule>
  </conditionalFormatting>
  <conditionalFormatting sqref="D29">
    <cfRule type="expression" dxfId="16304" priority="187" stopIfTrue="1">
      <formula>$IT30&lt;$IS$2</formula>
    </cfRule>
  </conditionalFormatting>
  <conditionalFormatting sqref="D29">
    <cfRule type="cellIs" dxfId="16303" priority="186" stopIfTrue="1" operator="equal">
      <formula>0</formula>
    </cfRule>
  </conditionalFormatting>
  <conditionalFormatting sqref="D29">
    <cfRule type="expression" dxfId="16302" priority="185" stopIfTrue="1">
      <formula>$IT30&lt;$IS$2</formula>
    </cfRule>
  </conditionalFormatting>
  <conditionalFormatting sqref="D29">
    <cfRule type="cellIs" dxfId="16301" priority="184" stopIfTrue="1" operator="equal">
      <formula>0</formula>
    </cfRule>
  </conditionalFormatting>
  <conditionalFormatting sqref="D29">
    <cfRule type="expression" dxfId="16300" priority="183" stopIfTrue="1">
      <formula>$IT30&lt;$IS$2</formula>
    </cfRule>
  </conditionalFormatting>
  <conditionalFormatting sqref="D29:G29">
    <cfRule type="cellIs" dxfId="16299" priority="182" stopIfTrue="1" operator="equal">
      <formula>0</formula>
    </cfRule>
  </conditionalFormatting>
  <conditionalFormatting sqref="D29:G29">
    <cfRule type="expression" dxfId="16298" priority="181" stopIfTrue="1">
      <formula>$IW30&lt;$IV$2</formula>
    </cfRule>
  </conditionalFormatting>
  <conditionalFormatting sqref="C29:G29">
    <cfRule type="cellIs" dxfId="16297" priority="180" operator="equal">
      <formula>0</formula>
    </cfRule>
  </conditionalFormatting>
  <conditionalFormatting sqref="C29:G29">
    <cfRule type="expression" dxfId="16296" priority="179" stopIfTrue="1">
      <formula>$IT30&lt;$IS$2</formula>
    </cfRule>
  </conditionalFormatting>
  <conditionalFormatting sqref="C29:G29">
    <cfRule type="expression" dxfId="16295" priority="178" stopIfTrue="1">
      <formula>$IT30&lt;$IS$2</formula>
    </cfRule>
  </conditionalFormatting>
  <conditionalFormatting sqref="C29:G29">
    <cfRule type="expression" dxfId="16294" priority="177" stopIfTrue="1">
      <formula>$IT30&lt;$IS$2</formula>
    </cfRule>
  </conditionalFormatting>
  <conditionalFormatting sqref="C29:G29">
    <cfRule type="expression" dxfId="16293" priority="176" stopIfTrue="1">
      <formula>$IT30&lt;$IS$2</formula>
    </cfRule>
  </conditionalFormatting>
  <conditionalFormatting sqref="C29:G29">
    <cfRule type="expression" dxfId="16292" priority="175" stopIfTrue="1">
      <formula>$IT30&lt;$IS$2</formula>
    </cfRule>
  </conditionalFormatting>
  <conditionalFormatting sqref="C29:G29">
    <cfRule type="expression" dxfId="16291" priority="174" stopIfTrue="1">
      <formula>$IT30&lt;$IS$2</formula>
    </cfRule>
  </conditionalFormatting>
  <conditionalFormatting sqref="C29:G29">
    <cfRule type="expression" dxfId="16290" priority="173" stopIfTrue="1">
      <formula>$IT30&lt;$IS$2</formula>
    </cfRule>
  </conditionalFormatting>
  <conditionalFormatting sqref="C29:G29">
    <cfRule type="expression" dxfId="16289" priority="172" stopIfTrue="1">
      <formula>$IT30&lt;$IS$2</formula>
    </cfRule>
  </conditionalFormatting>
  <conditionalFormatting sqref="C29:G29">
    <cfRule type="expression" dxfId="16288" priority="171" stopIfTrue="1">
      <formula>$IT30&lt;$IS$2</formula>
    </cfRule>
  </conditionalFormatting>
  <conditionalFormatting sqref="C29:G29">
    <cfRule type="expression" dxfId="16287" priority="170" stopIfTrue="1">
      <formula>$IT30&lt;$IS$2</formula>
    </cfRule>
  </conditionalFormatting>
  <conditionalFormatting sqref="C29:G29">
    <cfRule type="expression" dxfId="16286" priority="169" stopIfTrue="1">
      <formula>$IT30&lt;$IS$2</formula>
    </cfRule>
  </conditionalFormatting>
  <conditionalFormatting sqref="C29:G29">
    <cfRule type="expression" dxfId="16285" priority="168" stopIfTrue="1">
      <formula>$IT30&lt;$IS$2</formula>
    </cfRule>
  </conditionalFormatting>
  <conditionalFormatting sqref="C29:G29">
    <cfRule type="expression" dxfId="16284" priority="167" stopIfTrue="1">
      <formula>$IT30&lt;$IS$2</formula>
    </cfRule>
  </conditionalFormatting>
  <conditionalFormatting sqref="C29:G29">
    <cfRule type="expression" dxfId="16283" priority="166" stopIfTrue="1">
      <formula>$IT30&lt;$IS$2</formula>
    </cfRule>
  </conditionalFormatting>
  <conditionalFormatting sqref="C29:G29">
    <cfRule type="expression" dxfId="16282" priority="165" stopIfTrue="1">
      <formula>$IT30&lt;$IS$2</formula>
    </cfRule>
  </conditionalFormatting>
  <conditionalFormatting sqref="C29:G29">
    <cfRule type="expression" dxfId="16281" priority="164" stopIfTrue="1">
      <formula>$IT30&lt;$IS$2</formula>
    </cfRule>
  </conditionalFormatting>
  <conditionalFormatting sqref="C29:G29">
    <cfRule type="expression" dxfId="16280" priority="163" stopIfTrue="1">
      <formula>$IT30&lt;$IS$2</formula>
    </cfRule>
  </conditionalFormatting>
  <conditionalFormatting sqref="C29:G29">
    <cfRule type="expression" dxfId="16279" priority="162" stopIfTrue="1">
      <formula>$IW30&lt;$IV$2</formula>
    </cfRule>
  </conditionalFormatting>
  <conditionalFormatting sqref="C29:G29">
    <cfRule type="expression" dxfId="16278" priority="161" stopIfTrue="1">
      <formula>$IT30&lt;$IS$2</formula>
    </cfRule>
  </conditionalFormatting>
  <conditionalFormatting sqref="C29:G29">
    <cfRule type="expression" dxfId="16277" priority="160" stopIfTrue="1">
      <formula>$IT30&lt;$IS$2</formula>
    </cfRule>
  </conditionalFormatting>
  <conditionalFormatting sqref="C29:G29">
    <cfRule type="expression" dxfId="16276" priority="159" stopIfTrue="1">
      <formula>$IT30&lt;$IS$2</formula>
    </cfRule>
  </conditionalFormatting>
  <conditionalFormatting sqref="C30:G30">
    <cfRule type="cellIs" dxfId="16275" priority="158" operator="equal">
      <formula>0</formula>
    </cfRule>
  </conditionalFormatting>
  <conditionalFormatting sqref="C30:G30">
    <cfRule type="expression" dxfId="16274" priority="157" stopIfTrue="1">
      <formula>$IT31&lt;$IS$2</formula>
    </cfRule>
  </conditionalFormatting>
  <conditionalFormatting sqref="C30:G30">
    <cfRule type="expression" dxfId="16273" priority="156" stopIfTrue="1">
      <formula>$IW31&lt;$IV$2</formula>
    </cfRule>
  </conditionalFormatting>
  <conditionalFormatting sqref="C30:G30">
    <cfRule type="cellIs" dxfId="16272" priority="155" stopIfTrue="1" operator="equal">
      <formula>0</formula>
    </cfRule>
  </conditionalFormatting>
  <conditionalFormatting sqref="D31:G31">
    <cfRule type="cellIs" dxfId="16271" priority="154" operator="equal">
      <formula>0</formula>
    </cfRule>
  </conditionalFormatting>
  <conditionalFormatting sqref="D31:G31">
    <cfRule type="expression" dxfId="16270" priority="153" stopIfTrue="1">
      <formula>$IT32&lt;$IS$2</formula>
    </cfRule>
  </conditionalFormatting>
  <conditionalFormatting sqref="D31">
    <cfRule type="cellIs" dxfId="16269" priority="152" operator="equal">
      <formula>0</formula>
    </cfRule>
  </conditionalFormatting>
  <conditionalFormatting sqref="D31">
    <cfRule type="cellIs" dxfId="16268" priority="151" operator="equal">
      <formula>0</formula>
    </cfRule>
  </conditionalFormatting>
  <conditionalFormatting sqref="D31">
    <cfRule type="cellIs" dxfId="16267" priority="150" stopIfTrue="1" operator="equal">
      <formula>0</formula>
    </cfRule>
  </conditionalFormatting>
  <conditionalFormatting sqref="D31">
    <cfRule type="cellIs" dxfId="16266" priority="149" stopIfTrue="1" operator="equal">
      <formula>0</formula>
    </cfRule>
  </conditionalFormatting>
  <conditionalFormatting sqref="D31">
    <cfRule type="cellIs" dxfId="16265" priority="148" stopIfTrue="1" operator="equal">
      <formula>0</formula>
    </cfRule>
  </conditionalFormatting>
  <conditionalFormatting sqref="D31">
    <cfRule type="cellIs" dxfId="16264" priority="147" stopIfTrue="1" operator="equal">
      <formula>0</formula>
    </cfRule>
  </conditionalFormatting>
  <conditionalFormatting sqref="D31">
    <cfRule type="cellIs" dxfId="16263" priority="146" operator="equal">
      <formula>0</formula>
    </cfRule>
  </conditionalFormatting>
  <conditionalFormatting sqref="D31">
    <cfRule type="cellIs" dxfId="16262" priority="145" stopIfTrue="1" operator="equal">
      <formula>0</formula>
    </cfRule>
  </conditionalFormatting>
  <conditionalFormatting sqref="D31">
    <cfRule type="cellIs" dxfId="16261" priority="144" stopIfTrue="1" operator="equal">
      <formula>0</formula>
    </cfRule>
  </conditionalFormatting>
  <conditionalFormatting sqref="D31">
    <cfRule type="cellIs" dxfId="16260" priority="143" stopIfTrue="1" operator="equal">
      <formula>0</formula>
    </cfRule>
  </conditionalFormatting>
  <conditionalFormatting sqref="D31:G31">
    <cfRule type="expression" dxfId="16259" priority="142" stopIfTrue="1">
      <formula>$IW32&lt;$IV$2</formula>
    </cfRule>
  </conditionalFormatting>
  <conditionalFormatting sqref="D31:G31">
    <cfRule type="cellIs" dxfId="16258" priority="141" stopIfTrue="1" operator="equal">
      <formula>0</formula>
    </cfRule>
  </conditionalFormatting>
  <conditionalFormatting sqref="D31:G31">
    <cfRule type="cellIs" dxfId="16257" priority="140" operator="equal">
      <formula>0</formula>
    </cfRule>
  </conditionalFormatting>
  <conditionalFormatting sqref="D31:G31">
    <cfRule type="expression" dxfId="16256" priority="139" stopIfTrue="1">
      <formula>$IT32&lt;$IS$2</formula>
    </cfRule>
  </conditionalFormatting>
  <conditionalFormatting sqref="D31:G31">
    <cfRule type="expression" dxfId="16255" priority="138" stopIfTrue="1">
      <formula>$IW32&lt;$IV$2</formula>
    </cfRule>
  </conditionalFormatting>
  <conditionalFormatting sqref="D31:G31">
    <cfRule type="cellIs" dxfId="16254" priority="137" operator="equal">
      <formula>0</formula>
    </cfRule>
  </conditionalFormatting>
  <conditionalFormatting sqref="D31:G31">
    <cfRule type="cellIs" dxfId="16253" priority="136" stopIfTrue="1" operator="equal">
      <formula>0</formula>
    </cfRule>
  </conditionalFormatting>
  <conditionalFormatting sqref="D31:G31">
    <cfRule type="expression" dxfId="16252" priority="135" stopIfTrue="1">
      <formula>$IT32&lt;$IS$2</formula>
    </cfRule>
  </conditionalFormatting>
  <conditionalFormatting sqref="D31:G31">
    <cfRule type="cellIs" dxfId="16251" priority="134" stopIfTrue="1" operator="equal">
      <formula>0</formula>
    </cfRule>
  </conditionalFormatting>
  <conditionalFormatting sqref="D31:G31">
    <cfRule type="expression" dxfId="16250" priority="133" stopIfTrue="1">
      <formula>$IT32&lt;$IS$2</formula>
    </cfRule>
  </conditionalFormatting>
  <conditionalFormatting sqref="D31:G31">
    <cfRule type="cellIs" dxfId="16249" priority="132" stopIfTrue="1" operator="equal">
      <formula>0</formula>
    </cfRule>
  </conditionalFormatting>
  <conditionalFormatting sqref="D31:G31">
    <cfRule type="expression" dxfId="16248" priority="131" stopIfTrue="1">
      <formula>$IT32&lt;$IS$2</formula>
    </cfRule>
  </conditionalFormatting>
  <conditionalFormatting sqref="D31:G31">
    <cfRule type="cellIs" dxfId="16247" priority="130" stopIfTrue="1" operator="equal">
      <formula>0</formula>
    </cfRule>
  </conditionalFormatting>
  <conditionalFormatting sqref="D31:G31">
    <cfRule type="expression" dxfId="16246" priority="129" stopIfTrue="1">
      <formula>$IT32&lt;$IS$2</formula>
    </cfRule>
  </conditionalFormatting>
  <conditionalFormatting sqref="D31:G31">
    <cfRule type="cellIs" dxfId="16245" priority="128" operator="equal">
      <formula>0</formula>
    </cfRule>
  </conditionalFormatting>
  <conditionalFormatting sqref="D31:G31">
    <cfRule type="cellIs" dxfId="16244" priority="127" operator="equal">
      <formula>0</formula>
    </cfRule>
  </conditionalFormatting>
  <conditionalFormatting sqref="D31:G31">
    <cfRule type="cellIs" dxfId="16243" priority="126" stopIfTrue="1" operator="equal">
      <formula>0</formula>
    </cfRule>
  </conditionalFormatting>
  <conditionalFormatting sqref="D31:G31">
    <cfRule type="expression" dxfId="16242" priority="125" stopIfTrue="1">
      <formula>$IT32&lt;$IS$2</formula>
    </cfRule>
  </conditionalFormatting>
  <conditionalFormatting sqref="D31:G31">
    <cfRule type="cellIs" dxfId="16241" priority="124" stopIfTrue="1" operator="equal">
      <formula>0</formula>
    </cfRule>
  </conditionalFormatting>
  <conditionalFormatting sqref="D31:G31">
    <cfRule type="expression" dxfId="16240" priority="123" stopIfTrue="1">
      <formula>$IT32&lt;$IS$2</formula>
    </cfRule>
  </conditionalFormatting>
  <conditionalFormatting sqref="D31:G31">
    <cfRule type="cellIs" dxfId="16239" priority="122" stopIfTrue="1" operator="equal">
      <formula>0</formula>
    </cfRule>
  </conditionalFormatting>
  <conditionalFormatting sqref="D31:G31">
    <cfRule type="expression" dxfId="16238" priority="121" stopIfTrue="1">
      <formula>$IT32&lt;$IS$2</formula>
    </cfRule>
  </conditionalFormatting>
  <conditionalFormatting sqref="D31:G31">
    <cfRule type="cellIs" dxfId="16237" priority="120" stopIfTrue="1" operator="equal">
      <formula>0</formula>
    </cfRule>
  </conditionalFormatting>
  <conditionalFormatting sqref="D31:G31">
    <cfRule type="expression" dxfId="16236" priority="119" stopIfTrue="1">
      <formula>$IT32&lt;$IS$2</formula>
    </cfRule>
  </conditionalFormatting>
  <conditionalFormatting sqref="D31:G31">
    <cfRule type="cellIs" dxfId="16235" priority="118" operator="equal">
      <formula>0</formula>
    </cfRule>
  </conditionalFormatting>
  <conditionalFormatting sqref="D31:G31">
    <cfRule type="cellIs" dxfId="16234" priority="117" stopIfTrue="1" operator="equal">
      <formula>0</formula>
    </cfRule>
  </conditionalFormatting>
  <conditionalFormatting sqref="D31:G31">
    <cfRule type="expression" dxfId="16233" priority="116" stopIfTrue="1">
      <formula>$IT32&lt;$IS$2</formula>
    </cfRule>
  </conditionalFormatting>
  <conditionalFormatting sqref="D31:G31">
    <cfRule type="cellIs" dxfId="16232" priority="115" stopIfTrue="1" operator="equal">
      <formula>0</formula>
    </cfRule>
  </conditionalFormatting>
  <conditionalFormatting sqref="D31:G31">
    <cfRule type="expression" dxfId="16231" priority="114" stopIfTrue="1">
      <formula>$IT32&lt;$IS$2</formula>
    </cfRule>
  </conditionalFormatting>
  <conditionalFormatting sqref="D31:G31">
    <cfRule type="cellIs" dxfId="16230" priority="113" stopIfTrue="1" operator="equal">
      <formula>0</formula>
    </cfRule>
  </conditionalFormatting>
  <conditionalFormatting sqref="D31:G31">
    <cfRule type="expression" dxfId="16229" priority="112" stopIfTrue="1">
      <formula>$IT32&lt;$IS$2</formula>
    </cfRule>
  </conditionalFormatting>
  <conditionalFormatting sqref="D31:G31">
    <cfRule type="cellIs" dxfId="16228" priority="111" stopIfTrue="1" operator="equal">
      <formula>0</formula>
    </cfRule>
  </conditionalFormatting>
  <conditionalFormatting sqref="D31:G31">
    <cfRule type="expression" dxfId="16227" priority="110" stopIfTrue="1">
      <formula>$IT32&lt;$IS$2</formula>
    </cfRule>
  </conditionalFormatting>
  <conditionalFormatting sqref="D31:G31">
    <cfRule type="cellIs" dxfId="16226" priority="109" stopIfTrue="1" operator="equal">
      <formula>0</formula>
    </cfRule>
  </conditionalFormatting>
  <conditionalFormatting sqref="D31:G31">
    <cfRule type="expression" dxfId="16225" priority="108" stopIfTrue="1">
      <formula>$IT32&lt;$IS$2</formula>
    </cfRule>
  </conditionalFormatting>
  <conditionalFormatting sqref="D31">
    <cfRule type="cellIs" dxfId="16224" priority="107" operator="equal">
      <formula>0</formula>
    </cfRule>
  </conditionalFormatting>
  <conditionalFormatting sqref="D31">
    <cfRule type="cellIs" dxfId="16223" priority="106" operator="equal">
      <formula>0</formula>
    </cfRule>
  </conditionalFormatting>
  <conditionalFormatting sqref="D31">
    <cfRule type="cellIs" dxfId="16222" priority="105" stopIfTrue="1" operator="equal">
      <formula>0</formula>
    </cfRule>
  </conditionalFormatting>
  <conditionalFormatting sqref="D31">
    <cfRule type="expression" dxfId="16221" priority="104" stopIfTrue="1">
      <formula>$IT32&lt;$IS$2</formula>
    </cfRule>
  </conditionalFormatting>
  <conditionalFormatting sqref="D31">
    <cfRule type="cellIs" dxfId="16220" priority="103" stopIfTrue="1" operator="equal">
      <formula>0</formula>
    </cfRule>
  </conditionalFormatting>
  <conditionalFormatting sqref="D31">
    <cfRule type="expression" dxfId="16219" priority="102" stopIfTrue="1">
      <formula>$IT32&lt;$IS$2</formula>
    </cfRule>
  </conditionalFormatting>
  <conditionalFormatting sqref="D31">
    <cfRule type="cellIs" dxfId="16218" priority="101" stopIfTrue="1" operator="equal">
      <formula>0</formula>
    </cfRule>
  </conditionalFormatting>
  <conditionalFormatting sqref="D31">
    <cfRule type="expression" dxfId="16217" priority="100" stopIfTrue="1">
      <formula>$IT32&lt;$IS$2</formula>
    </cfRule>
  </conditionalFormatting>
  <conditionalFormatting sqref="D31">
    <cfRule type="cellIs" dxfId="16216" priority="99" stopIfTrue="1" operator="equal">
      <formula>0</formula>
    </cfRule>
  </conditionalFormatting>
  <conditionalFormatting sqref="D31">
    <cfRule type="expression" dxfId="16215" priority="98" stopIfTrue="1">
      <formula>$IT32&lt;$IS$2</formula>
    </cfRule>
  </conditionalFormatting>
  <conditionalFormatting sqref="D31">
    <cfRule type="cellIs" dxfId="16214" priority="97" operator="equal">
      <formula>0</formula>
    </cfRule>
  </conditionalFormatting>
  <conditionalFormatting sqref="D31">
    <cfRule type="cellIs" dxfId="16213" priority="96" stopIfTrue="1" operator="equal">
      <formula>0</formula>
    </cfRule>
  </conditionalFormatting>
  <conditionalFormatting sqref="D31">
    <cfRule type="expression" dxfId="16212" priority="95" stopIfTrue="1">
      <formula>$IT32&lt;$IS$2</formula>
    </cfRule>
  </conditionalFormatting>
  <conditionalFormatting sqref="D31">
    <cfRule type="cellIs" dxfId="16211" priority="94" stopIfTrue="1" operator="equal">
      <formula>0</formula>
    </cfRule>
  </conditionalFormatting>
  <conditionalFormatting sqref="D31">
    <cfRule type="expression" dxfId="16210" priority="93" stopIfTrue="1">
      <formula>$IT32&lt;$IS$2</formula>
    </cfRule>
  </conditionalFormatting>
  <conditionalFormatting sqref="D31">
    <cfRule type="cellIs" dxfId="16209" priority="92" stopIfTrue="1" operator="equal">
      <formula>0</formula>
    </cfRule>
  </conditionalFormatting>
  <conditionalFormatting sqref="D31">
    <cfRule type="expression" dxfId="16208" priority="91" stopIfTrue="1">
      <formula>$IT32&lt;$IS$2</formula>
    </cfRule>
  </conditionalFormatting>
  <conditionalFormatting sqref="D31:G31">
    <cfRule type="cellIs" dxfId="16207" priority="90" stopIfTrue="1" operator="equal">
      <formula>0</formula>
    </cfRule>
  </conditionalFormatting>
  <conditionalFormatting sqref="D31:G31">
    <cfRule type="expression" dxfId="16206" priority="89" stopIfTrue="1">
      <formula>$IT32&lt;$IS$2</formula>
    </cfRule>
  </conditionalFormatting>
  <conditionalFormatting sqref="D31:G31">
    <cfRule type="cellIs" dxfId="16205" priority="88" stopIfTrue="1" operator="equal">
      <formula>0</formula>
    </cfRule>
  </conditionalFormatting>
  <conditionalFormatting sqref="D31:G31">
    <cfRule type="expression" dxfId="16204" priority="87" stopIfTrue="1">
      <formula>$IT32&lt;$IS$2</formula>
    </cfRule>
  </conditionalFormatting>
  <conditionalFormatting sqref="D31:G31">
    <cfRule type="cellIs" dxfId="16203" priority="86" stopIfTrue="1" operator="equal">
      <formula>0</formula>
    </cfRule>
  </conditionalFormatting>
  <conditionalFormatting sqref="D31:G31">
    <cfRule type="expression" dxfId="16202" priority="85" stopIfTrue="1">
      <formula>$IT32&lt;$IS$2</formula>
    </cfRule>
  </conditionalFormatting>
  <conditionalFormatting sqref="D31:G31">
    <cfRule type="cellIs" dxfId="16201" priority="84" stopIfTrue="1" operator="equal">
      <formula>0</formula>
    </cfRule>
  </conditionalFormatting>
  <conditionalFormatting sqref="D31:G31">
    <cfRule type="expression" dxfId="16200" priority="83" stopIfTrue="1">
      <formula>$IW32&lt;$IV$2</formula>
    </cfRule>
  </conditionalFormatting>
  <conditionalFormatting sqref="D31:G31">
    <cfRule type="cellIs" dxfId="16199" priority="82" stopIfTrue="1" operator="equal">
      <formula>0</formula>
    </cfRule>
  </conditionalFormatting>
  <conditionalFormatting sqref="D31:G31">
    <cfRule type="expression" dxfId="16198" priority="81" stopIfTrue="1">
      <formula>$IT32&lt;$IS$2</formula>
    </cfRule>
  </conditionalFormatting>
  <conditionalFormatting sqref="D31:G31">
    <cfRule type="cellIs" dxfId="16197" priority="80" stopIfTrue="1" operator="equal">
      <formula>0</formula>
    </cfRule>
  </conditionalFormatting>
  <conditionalFormatting sqref="D31:G31">
    <cfRule type="expression" dxfId="16196" priority="79" stopIfTrue="1">
      <formula>$IT32&lt;$IS$2</formula>
    </cfRule>
  </conditionalFormatting>
  <conditionalFormatting sqref="D31:G31">
    <cfRule type="cellIs" dxfId="16195" priority="78" stopIfTrue="1" operator="equal">
      <formula>0</formula>
    </cfRule>
  </conditionalFormatting>
  <conditionalFormatting sqref="D31:G31">
    <cfRule type="expression" dxfId="16194" priority="77" stopIfTrue="1">
      <formula>$IT32&lt;$IS$2</formula>
    </cfRule>
  </conditionalFormatting>
  <conditionalFormatting sqref="D31:G31">
    <cfRule type="cellIs" dxfId="16193" priority="76" operator="equal">
      <formula>0</formula>
    </cfRule>
  </conditionalFormatting>
  <conditionalFormatting sqref="D31:G31">
    <cfRule type="cellIs" dxfId="16192" priority="75" stopIfTrue="1" operator="equal">
      <formula>0</formula>
    </cfRule>
  </conditionalFormatting>
  <conditionalFormatting sqref="D31:G31">
    <cfRule type="expression" dxfId="16191" priority="74" stopIfTrue="1">
      <formula>$IT32&lt;$IS$2</formula>
    </cfRule>
  </conditionalFormatting>
  <conditionalFormatting sqref="D31:G31">
    <cfRule type="cellIs" dxfId="16190" priority="73" stopIfTrue="1" operator="equal">
      <formula>0</formula>
    </cfRule>
  </conditionalFormatting>
  <conditionalFormatting sqref="D31:G31">
    <cfRule type="expression" dxfId="16189" priority="72" stopIfTrue="1">
      <formula>$IT32&lt;$IS$2</formula>
    </cfRule>
  </conditionalFormatting>
  <conditionalFormatting sqref="D31:G31">
    <cfRule type="cellIs" dxfId="16188" priority="71" stopIfTrue="1" operator="equal">
      <formula>0</formula>
    </cfRule>
  </conditionalFormatting>
  <conditionalFormatting sqref="D31:G31">
    <cfRule type="expression" dxfId="16187" priority="70" stopIfTrue="1">
      <formula>$IT32&lt;$IS$2</formula>
    </cfRule>
  </conditionalFormatting>
  <conditionalFormatting sqref="D31:G31">
    <cfRule type="cellIs" dxfId="16186" priority="69" stopIfTrue="1" operator="equal">
      <formula>0</formula>
    </cfRule>
  </conditionalFormatting>
  <conditionalFormatting sqref="D31:G31">
    <cfRule type="expression" dxfId="16185" priority="68" stopIfTrue="1">
      <formula>$IT32&lt;$IS$2</formula>
    </cfRule>
  </conditionalFormatting>
  <conditionalFormatting sqref="D31:G31">
    <cfRule type="cellIs" dxfId="16184" priority="67" operator="equal">
      <formula>0</formula>
    </cfRule>
  </conditionalFormatting>
  <conditionalFormatting sqref="D31:G31">
    <cfRule type="cellIs" dxfId="16183" priority="66" operator="equal">
      <formula>0</formula>
    </cfRule>
  </conditionalFormatting>
  <conditionalFormatting sqref="D31:G31">
    <cfRule type="cellIs" dxfId="16182" priority="65" stopIfTrue="1" operator="equal">
      <formula>0</formula>
    </cfRule>
  </conditionalFormatting>
  <conditionalFormatting sqref="D31:G31">
    <cfRule type="expression" dxfId="16181" priority="64" stopIfTrue="1">
      <formula>$IT32&lt;$IS$2</formula>
    </cfRule>
  </conditionalFormatting>
  <conditionalFormatting sqref="D31:G31">
    <cfRule type="cellIs" dxfId="16180" priority="63" stopIfTrue="1" operator="equal">
      <formula>0</formula>
    </cfRule>
  </conditionalFormatting>
  <conditionalFormatting sqref="D31:G31">
    <cfRule type="expression" dxfId="16179" priority="62" stopIfTrue="1">
      <formula>$IT32&lt;$IS$2</formula>
    </cfRule>
  </conditionalFormatting>
  <conditionalFormatting sqref="D31:G31">
    <cfRule type="cellIs" dxfId="16178" priority="61" stopIfTrue="1" operator="equal">
      <formula>0</formula>
    </cfRule>
  </conditionalFormatting>
  <conditionalFormatting sqref="D31:G31">
    <cfRule type="expression" dxfId="16177" priority="60" stopIfTrue="1">
      <formula>$IT32&lt;$IS$2</formula>
    </cfRule>
  </conditionalFormatting>
  <conditionalFormatting sqref="D31:G31">
    <cfRule type="cellIs" dxfId="16176" priority="59" stopIfTrue="1" operator="equal">
      <formula>0</formula>
    </cfRule>
  </conditionalFormatting>
  <conditionalFormatting sqref="D31:G31">
    <cfRule type="expression" dxfId="16175" priority="58" stopIfTrue="1">
      <formula>$IT32&lt;$IS$2</formula>
    </cfRule>
  </conditionalFormatting>
  <conditionalFormatting sqref="D31:G31">
    <cfRule type="cellIs" dxfId="16174" priority="57" stopIfTrue="1" operator="equal">
      <formula>0</formula>
    </cfRule>
  </conditionalFormatting>
  <conditionalFormatting sqref="D31:G31">
    <cfRule type="expression" dxfId="16173" priority="56" stopIfTrue="1">
      <formula>$IT32&lt;$IS$2</formula>
    </cfRule>
  </conditionalFormatting>
  <conditionalFormatting sqref="D31:G31">
    <cfRule type="cellIs" dxfId="16172" priority="55" operator="equal">
      <formula>0</formula>
    </cfRule>
  </conditionalFormatting>
  <conditionalFormatting sqref="D31:G31">
    <cfRule type="cellIs" dxfId="16171" priority="54" stopIfTrue="1" operator="equal">
      <formula>0</formula>
    </cfRule>
  </conditionalFormatting>
  <conditionalFormatting sqref="D31:G31">
    <cfRule type="expression" dxfId="16170" priority="53" stopIfTrue="1">
      <formula>$IT32&lt;$IS$2</formula>
    </cfRule>
  </conditionalFormatting>
  <conditionalFormatting sqref="D31:G31">
    <cfRule type="cellIs" dxfId="16169" priority="52" stopIfTrue="1" operator="equal">
      <formula>0</formula>
    </cfRule>
  </conditionalFormatting>
  <conditionalFormatting sqref="D31:G31">
    <cfRule type="expression" dxfId="16168" priority="51" stopIfTrue="1">
      <formula>$IT32&lt;$IS$2</formula>
    </cfRule>
  </conditionalFormatting>
  <conditionalFormatting sqref="D31:G31">
    <cfRule type="cellIs" dxfId="16167" priority="50" stopIfTrue="1" operator="equal">
      <formula>0</formula>
    </cfRule>
  </conditionalFormatting>
  <conditionalFormatting sqref="D31:G31">
    <cfRule type="expression" dxfId="16166" priority="49" stopIfTrue="1">
      <formula>$IT32&lt;$IS$2</formula>
    </cfRule>
  </conditionalFormatting>
  <conditionalFormatting sqref="D31:G31">
    <cfRule type="cellIs" dxfId="16165" priority="48" stopIfTrue="1" operator="equal">
      <formula>0</formula>
    </cfRule>
  </conditionalFormatting>
  <conditionalFormatting sqref="D31:G31">
    <cfRule type="expression" dxfId="16164" priority="47" stopIfTrue="1">
      <formula>$IT32&lt;$IS$2</formula>
    </cfRule>
  </conditionalFormatting>
  <conditionalFormatting sqref="D31:G31">
    <cfRule type="cellIs" dxfId="16163" priority="46" stopIfTrue="1" operator="equal">
      <formula>0</formula>
    </cfRule>
  </conditionalFormatting>
  <conditionalFormatting sqref="D31:G31">
    <cfRule type="expression" dxfId="16162" priority="45" stopIfTrue="1">
      <formula>$IT32&lt;$IS$2</formula>
    </cfRule>
  </conditionalFormatting>
  <conditionalFormatting sqref="D31:G31">
    <cfRule type="cellIs" dxfId="16161" priority="44" stopIfTrue="1" operator="equal">
      <formula>0</formula>
    </cfRule>
  </conditionalFormatting>
  <conditionalFormatting sqref="D31:G31">
    <cfRule type="expression" dxfId="16160" priority="43" stopIfTrue="1">
      <formula>$IT32&lt;$IS$2</formula>
    </cfRule>
  </conditionalFormatting>
  <conditionalFormatting sqref="D31:G31">
    <cfRule type="cellIs" dxfId="16159" priority="42" stopIfTrue="1" operator="equal">
      <formula>0</formula>
    </cfRule>
  </conditionalFormatting>
  <conditionalFormatting sqref="D31:G31">
    <cfRule type="expression" dxfId="16158" priority="41" stopIfTrue="1">
      <formula>$IT32&lt;$IS$2</formula>
    </cfRule>
  </conditionalFormatting>
  <conditionalFormatting sqref="D31">
    <cfRule type="cellIs" dxfId="16157" priority="40" operator="equal">
      <formula>0</formula>
    </cfRule>
  </conditionalFormatting>
  <conditionalFormatting sqref="D31">
    <cfRule type="cellIs" dxfId="16156" priority="39" stopIfTrue="1" operator="equal">
      <formula>0</formula>
    </cfRule>
  </conditionalFormatting>
  <conditionalFormatting sqref="D31">
    <cfRule type="expression" dxfId="16155" priority="38" stopIfTrue="1">
      <formula>$IT32&lt;$IS$2</formula>
    </cfRule>
  </conditionalFormatting>
  <conditionalFormatting sqref="D31">
    <cfRule type="cellIs" dxfId="16154" priority="37" stopIfTrue="1" operator="equal">
      <formula>0</formula>
    </cfRule>
  </conditionalFormatting>
  <conditionalFormatting sqref="D31">
    <cfRule type="expression" dxfId="16153" priority="36" stopIfTrue="1">
      <formula>$IT32&lt;$IS$2</formula>
    </cfRule>
  </conditionalFormatting>
  <conditionalFormatting sqref="D31">
    <cfRule type="cellIs" dxfId="16152" priority="35" stopIfTrue="1" operator="equal">
      <formula>0</formula>
    </cfRule>
  </conditionalFormatting>
  <conditionalFormatting sqref="D31">
    <cfRule type="expression" dxfId="16151" priority="34" stopIfTrue="1">
      <formula>$IT32&lt;$IS$2</formula>
    </cfRule>
  </conditionalFormatting>
  <conditionalFormatting sqref="D31">
    <cfRule type="cellIs" dxfId="16150" priority="33" stopIfTrue="1" operator="equal">
      <formula>0</formula>
    </cfRule>
  </conditionalFormatting>
  <conditionalFormatting sqref="D31">
    <cfRule type="expression" dxfId="16149" priority="32" stopIfTrue="1">
      <formula>$IT32&lt;$IS$2</formula>
    </cfRule>
  </conditionalFormatting>
  <conditionalFormatting sqref="D31">
    <cfRule type="cellIs" dxfId="16148" priority="31" stopIfTrue="1" operator="equal">
      <formula>0</formula>
    </cfRule>
  </conditionalFormatting>
  <conditionalFormatting sqref="D31">
    <cfRule type="expression" dxfId="16147" priority="30" stopIfTrue="1">
      <formula>$IT32&lt;$IS$2</formula>
    </cfRule>
  </conditionalFormatting>
  <conditionalFormatting sqref="D31">
    <cfRule type="cellIs" dxfId="16146" priority="29" operator="equal">
      <formula>0</formula>
    </cfRule>
  </conditionalFormatting>
  <conditionalFormatting sqref="D31">
    <cfRule type="cellIs" dxfId="16145" priority="28" stopIfTrue="1" operator="equal">
      <formula>0</formula>
    </cfRule>
  </conditionalFormatting>
  <conditionalFormatting sqref="D31">
    <cfRule type="expression" dxfId="16144" priority="27" stopIfTrue="1">
      <formula>$IT32&lt;$IS$2</formula>
    </cfRule>
  </conditionalFormatting>
  <conditionalFormatting sqref="D31">
    <cfRule type="cellIs" dxfId="16143" priority="26" stopIfTrue="1" operator="equal">
      <formula>0</formula>
    </cfRule>
  </conditionalFormatting>
  <conditionalFormatting sqref="D31">
    <cfRule type="expression" dxfId="16142" priority="25" stopIfTrue="1">
      <formula>$IT32&lt;$IS$2</formula>
    </cfRule>
  </conditionalFormatting>
  <conditionalFormatting sqref="D31">
    <cfRule type="cellIs" dxfId="16141" priority="24" stopIfTrue="1" operator="equal">
      <formula>0</formula>
    </cfRule>
  </conditionalFormatting>
  <conditionalFormatting sqref="D31">
    <cfRule type="expression" dxfId="16140" priority="23" stopIfTrue="1">
      <formula>$IT32&lt;$IS$2</formula>
    </cfRule>
  </conditionalFormatting>
  <conditionalFormatting sqref="D31">
    <cfRule type="cellIs" dxfId="16139" priority="22" stopIfTrue="1" operator="equal">
      <formula>0</formula>
    </cfRule>
  </conditionalFormatting>
  <conditionalFormatting sqref="D31">
    <cfRule type="expression" dxfId="16138" priority="21" stopIfTrue="1">
      <formula>$IT32&lt;$IS$2</formula>
    </cfRule>
  </conditionalFormatting>
  <conditionalFormatting sqref="D31">
    <cfRule type="cellIs" dxfId="16137" priority="20" stopIfTrue="1" operator="equal">
      <formula>0</formula>
    </cfRule>
  </conditionalFormatting>
  <conditionalFormatting sqref="D31">
    <cfRule type="expression" dxfId="16136" priority="19" stopIfTrue="1">
      <formula>$IT32&lt;$IS$2</formula>
    </cfRule>
  </conditionalFormatting>
  <conditionalFormatting sqref="D31">
    <cfRule type="cellIs" dxfId="16135" priority="18" stopIfTrue="1" operator="equal">
      <formula>0</formula>
    </cfRule>
  </conditionalFormatting>
  <conditionalFormatting sqref="D31">
    <cfRule type="expression" dxfId="16134" priority="17" stopIfTrue="1">
      <formula>$IT32&lt;$IS$2</formula>
    </cfRule>
  </conditionalFormatting>
  <conditionalFormatting sqref="D31">
    <cfRule type="cellIs" dxfId="16133" priority="16" stopIfTrue="1" operator="equal">
      <formula>0</formula>
    </cfRule>
  </conditionalFormatting>
  <conditionalFormatting sqref="D31">
    <cfRule type="expression" dxfId="16132" priority="15" stopIfTrue="1">
      <formula>$IT32&lt;$IS$2</formula>
    </cfRule>
  </conditionalFormatting>
  <conditionalFormatting sqref="D31:G31">
    <cfRule type="cellIs" dxfId="16131" priority="14" stopIfTrue="1" operator="equal">
      <formula>0</formula>
    </cfRule>
  </conditionalFormatting>
  <conditionalFormatting sqref="D31:G31">
    <cfRule type="expression" dxfId="16130" priority="13" stopIfTrue="1">
      <formula>$IT32&lt;$IS$2</formula>
    </cfRule>
  </conditionalFormatting>
  <conditionalFormatting sqref="D31:G31">
    <cfRule type="cellIs" dxfId="16129" priority="12" stopIfTrue="1" operator="equal">
      <formula>0</formula>
    </cfRule>
  </conditionalFormatting>
  <conditionalFormatting sqref="D31:G31">
    <cfRule type="expression" dxfId="16128" priority="11" stopIfTrue="1">
      <formula>$IT32&lt;$IS$2</formula>
    </cfRule>
  </conditionalFormatting>
  <conditionalFormatting sqref="D31:G31">
    <cfRule type="cellIs" dxfId="16127" priority="10" stopIfTrue="1" operator="equal">
      <formula>0</formula>
    </cfRule>
  </conditionalFormatting>
  <conditionalFormatting sqref="D31:G31">
    <cfRule type="expression" dxfId="16126" priority="9" stopIfTrue="1">
      <formula>$IT32&lt;$IS$2</formula>
    </cfRule>
  </conditionalFormatting>
  <conditionalFormatting sqref="D31:G31">
    <cfRule type="cellIs" dxfId="16125" priority="8" stopIfTrue="1" operator="equal">
      <formula>0</formula>
    </cfRule>
  </conditionalFormatting>
  <conditionalFormatting sqref="D31:G31">
    <cfRule type="expression" dxfId="16124" priority="7" stopIfTrue="1">
      <formula>$IT32&lt;$IS$2</formula>
    </cfRule>
  </conditionalFormatting>
  <conditionalFormatting sqref="D31:G31">
    <cfRule type="cellIs" dxfId="16123" priority="6" stopIfTrue="1" operator="equal">
      <formula>0</formula>
    </cfRule>
  </conditionalFormatting>
  <conditionalFormatting sqref="D31:G31">
    <cfRule type="expression" dxfId="16122" priority="5" stopIfTrue="1">
      <formula>$IT32&lt;$IS$2</formula>
    </cfRule>
  </conditionalFormatting>
  <conditionalFormatting sqref="D31:G31">
    <cfRule type="cellIs" dxfId="16121" priority="4" stopIfTrue="1" operator="equal">
      <formula>0</formula>
    </cfRule>
  </conditionalFormatting>
  <conditionalFormatting sqref="D31:G31">
    <cfRule type="expression" dxfId="16120" priority="3" stopIfTrue="1">
      <formula>$IT32&lt;$IS$2</formula>
    </cfRule>
  </conditionalFormatting>
  <conditionalFormatting sqref="D31:G31">
    <cfRule type="cellIs" dxfId="16119" priority="2" stopIfTrue="1" operator="equal">
      <formula>0</formula>
    </cfRule>
  </conditionalFormatting>
  <conditionalFormatting sqref="D31:G31">
    <cfRule type="expression" dxfId="16118" priority="1" stopIfTrue="1">
      <formula>$IT32&lt;$IS$2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A11" sqref="A11:XFD20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5" width="7.7109375" style="3" customWidth="1"/>
    <col min="6" max="7" width="8.7109375" style="3" customWidth="1"/>
    <col min="8" max="9" width="15.140625" style="3" hidden="1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169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151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1</v>
      </c>
      <c r="B6" s="159"/>
      <c r="C6" s="40"/>
      <c r="D6" s="43" t="str">
        <f>х!A20</f>
        <v>20.01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158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hidden="1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">
      <c r="A12" s="92">
        <v>0</v>
      </c>
      <c r="B12" s="22">
        <v>0</v>
      </c>
      <c r="C12" s="93">
        <v>0</v>
      </c>
      <c r="D12" s="94">
        <v>0</v>
      </c>
      <c r="E12" s="94">
        <v>0</v>
      </c>
      <c r="F12" s="94">
        <v>0</v>
      </c>
      <c r="G12" s="94">
        <v>0</v>
      </c>
      <c r="H12" s="95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hidden="1" customHeight="1" x14ac:dyDescent="0.2">
      <c r="A13" s="92">
        <v>0</v>
      </c>
      <c r="B13" s="22">
        <v>0</v>
      </c>
      <c r="C13" s="93">
        <v>0</v>
      </c>
      <c r="D13" s="94">
        <v>0</v>
      </c>
      <c r="E13" s="94">
        <v>0</v>
      </c>
      <c r="F13" s="94">
        <v>0</v>
      </c>
      <c r="G13" s="94">
        <v>0</v>
      </c>
      <c r="H13" s="95">
        <v>0</v>
      </c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hidden="1" customHeight="1" x14ac:dyDescent="0.2">
      <c r="A14" s="92">
        <v>0</v>
      </c>
      <c r="B14" s="22">
        <v>0</v>
      </c>
      <c r="C14" s="93">
        <v>0</v>
      </c>
      <c r="D14" s="94">
        <v>0</v>
      </c>
      <c r="E14" s="94">
        <v>0</v>
      </c>
      <c r="F14" s="94">
        <v>0</v>
      </c>
      <c r="G14" s="94">
        <v>0</v>
      </c>
      <c r="H14" s="95">
        <v>0</v>
      </c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hidden="1" customHeight="1" x14ac:dyDescent="0.2">
      <c r="A15" s="92">
        <v>0</v>
      </c>
      <c r="B15" s="22">
        <v>0</v>
      </c>
      <c r="C15" s="93">
        <v>0</v>
      </c>
      <c r="D15" s="94">
        <v>0</v>
      </c>
      <c r="E15" s="94">
        <v>0</v>
      </c>
      <c r="F15" s="94">
        <v>0</v>
      </c>
      <c r="G15" s="94">
        <v>0</v>
      </c>
      <c r="H15" s="95">
        <v>0</v>
      </c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hidden="1" customHeight="1" x14ac:dyDescent="0.2">
      <c r="A16" s="92">
        <v>0</v>
      </c>
      <c r="B16" s="22">
        <v>0</v>
      </c>
      <c r="C16" s="93">
        <v>0</v>
      </c>
      <c r="D16" s="94">
        <v>0</v>
      </c>
      <c r="E16" s="94">
        <v>0</v>
      </c>
      <c r="F16" s="94">
        <v>0</v>
      </c>
      <c r="G16" s="94">
        <v>0</v>
      </c>
      <c r="H16" s="95">
        <v>0</v>
      </c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hidden="1" customHeight="1" x14ac:dyDescent="0.2">
      <c r="A17" s="92">
        <v>0</v>
      </c>
      <c r="B17" s="22">
        <v>0</v>
      </c>
      <c r="C17" s="93">
        <v>0</v>
      </c>
      <c r="D17" s="94">
        <v>0</v>
      </c>
      <c r="E17" s="94">
        <v>0</v>
      </c>
      <c r="F17" s="94">
        <v>0</v>
      </c>
      <c r="G17" s="94">
        <v>0</v>
      </c>
      <c r="H17" s="95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">
      <c r="A18" s="92">
        <v>0</v>
      </c>
      <c r="B18" s="22">
        <v>0</v>
      </c>
      <c r="C18" s="93">
        <v>0</v>
      </c>
      <c r="D18" s="94">
        <v>0</v>
      </c>
      <c r="E18" s="94">
        <v>0</v>
      </c>
      <c r="F18" s="94">
        <v>0</v>
      </c>
      <c r="G18" s="94">
        <v>0</v>
      </c>
      <c r="H18" s="95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hidden="1" customHeight="1" x14ac:dyDescent="0.2">
      <c r="A19" s="18" t="s">
        <v>11</v>
      </c>
      <c r="B19" s="26"/>
      <c r="C19" s="27"/>
      <c r="D19" s="28">
        <v>0</v>
      </c>
      <c r="E19" s="28">
        <v>0</v>
      </c>
      <c r="F19" s="28">
        <v>0</v>
      </c>
      <c r="G19" s="28">
        <v>0</v>
      </c>
      <c r="H19" s="29">
        <v>0</v>
      </c>
      <c r="I19" s="29">
        <f>I18+I17+I16+I15+I14+I13+I12</f>
        <v>0</v>
      </c>
      <c r="J19" s="11"/>
      <c r="K19" s="38">
        <f>х!E12</f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hidden="1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">
      <c r="A22" s="92">
        <v>0</v>
      </c>
      <c r="B22" s="22">
        <v>0</v>
      </c>
      <c r="C22" s="93">
        <v>0</v>
      </c>
      <c r="D22" s="94">
        <v>0</v>
      </c>
      <c r="E22" s="94">
        <v>0</v>
      </c>
      <c r="F22" s="94">
        <v>0</v>
      </c>
      <c r="G22" s="94">
        <v>0</v>
      </c>
      <c r="H22" s="95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">
      <c r="A23" s="92">
        <v>0</v>
      </c>
      <c r="B23" s="22">
        <v>0</v>
      </c>
      <c r="C23" s="93">
        <v>0</v>
      </c>
      <c r="D23" s="94">
        <v>0</v>
      </c>
      <c r="E23" s="94">
        <v>0</v>
      </c>
      <c r="F23" s="94">
        <v>0</v>
      </c>
      <c r="G23" s="94">
        <v>0</v>
      </c>
      <c r="H23" s="95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">
      <c r="A24" s="92">
        <v>0</v>
      </c>
      <c r="B24" s="22">
        <v>0</v>
      </c>
      <c r="C24" s="93">
        <v>0</v>
      </c>
      <c r="D24" s="94">
        <v>0</v>
      </c>
      <c r="E24" s="94">
        <v>0</v>
      </c>
      <c r="F24" s="94">
        <v>0</v>
      </c>
      <c r="G24" s="94">
        <v>0</v>
      </c>
      <c r="H24" s="95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8" t="s">
        <v>13</v>
      </c>
      <c r="B25" s="26"/>
      <c r="C25" s="27"/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hidden="1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92" t="s">
        <v>239</v>
      </c>
      <c r="B28" s="22" t="s">
        <v>200</v>
      </c>
      <c r="C28" s="93" t="s">
        <v>240</v>
      </c>
      <c r="D28" s="94">
        <v>3.9</v>
      </c>
      <c r="E28" s="94">
        <v>1.3</v>
      </c>
      <c r="F28" s="94">
        <v>22.7</v>
      </c>
      <c r="G28" s="94">
        <v>119</v>
      </c>
      <c r="H28" s="95">
        <v>13.1228</v>
      </c>
      <c r="I28" s="25">
        <f>H28</f>
        <v>13.1228</v>
      </c>
      <c r="J28" s="11"/>
      <c r="K28" s="37" t="str">
        <f t="shared" si="2"/>
        <v>Салат из кукурузы консерв.</v>
      </c>
      <c r="M28" s="24">
        <f>D28</f>
        <v>3.9</v>
      </c>
      <c r="N28" s="24">
        <f t="shared" ref="N28:P35" si="9">E28</f>
        <v>1.3</v>
      </c>
      <c r="O28" s="24">
        <f t="shared" si="9"/>
        <v>22.7</v>
      </c>
      <c r="P28" s="24">
        <f t="shared" si="9"/>
        <v>119</v>
      </c>
      <c r="IA28" s="12"/>
      <c r="IB28" s="6">
        <f>[1]основа!AM24</f>
        <v>42551</v>
      </c>
    </row>
    <row r="29" spans="1:236" ht="15" customHeight="1" x14ac:dyDescent="0.2">
      <c r="A29" s="92" t="s">
        <v>241</v>
      </c>
      <c r="B29" s="22" t="s">
        <v>222</v>
      </c>
      <c r="C29" s="93" t="s">
        <v>242</v>
      </c>
      <c r="D29" s="94">
        <v>26.700000000000003</v>
      </c>
      <c r="E29" s="94">
        <v>14.700000000000001</v>
      </c>
      <c r="F29" s="94">
        <v>32.400000000000006</v>
      </c>
      <c r="G29" s="94">
        <v>375</v>
      </c>
      <c r="H29" s="95">
        <v>36.676200000000001</v>
      </c>
      <c r="I29" s="25">
        <f t="shared" ref="I29:I35" si="10">H29</f>
        <v>36.676200000000001</v>
      </c>
      <c r="J29" s="11"/>
      <c r="K29" s="37" t="str">
        <f t="shared" si="2"/>
        <v>Жаркое по-домашнему с мясом</v>
      </c>
      <c r="M29" s="24">
        <f t="shared" ref="M29:M35" si="11">D29</f>
        <v>26.700000000000003</v>
      </c>
      <c r="N29" s="24">
        <f t="shared" si="9"/>
        <v>14.700000000000001</v>
      </c>
      <c r="O29" s="24">
        <f t="shared" si="9"/>
        <v>32.400000000000006</v>
      </c>
      <c r="P29" s="24">
        <f t="shared" si="9"/>
        <v>375</v>
      </c>
      <c r="IA29" s="12"/>
      <c r="IB29" s="6">
        <f>[1]основа!AM25</f>
        <v>42551</v>
      </c>
    </row>
    <row r="30" spans="1:236" ht="15" hidden="1" customHeight="1" x14ac:dyDescent="0.2">
      <c r="A30" s="92">
        <v>0</v>
      </c>
      <c r="B30" s="22">
        <v>0</v>
      </c>
      <c r="C30" s="93">
        <v>0</v>
      </c>
      <c r="D30" s="94">
        <v>0</v>
      </c>
      <c r="E30" s="94">
        <v>0</v>
      </c>
      <c r="F30" s="94">
        <v>0</v>
      </c>
      <c r="G30" s="94">
        <v>0</v>
      </c>
      <c r="H30" s="95">
        <v>0</v>
      </c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92" t="s">
        <v>214</v>
      </c>
      <c r="B31" s="22" t="s">
        <v>197</v>
      </c>
      <c r="C31" s="93" t="s">
        <v>215</v>
      </c>
      <c r="D31" s="94">
        <v>0.1</v>
      </c>
      <c r="E31" s="94">
        <v>0</v>
      </c>
      <c r="F31" s="94">
        <v>24.9</v>
      </c>
      <c r="G31" s="94">
        <v>97</v>
      </c>
      <c r="H31" s="95">
        <v>4.88</v>
      </c>
      <c r="I31" s="25">
        <f t="shared" si="10"/>
        <v>4.88</v>
      </c>
      <c r="J31" s="11"/>
      <c r="K31" s="37" t="str">
        <f t="shared" si="2"/>
        <v>Напиток клюквенный</v>
      </c>
      <c r="M31" s="24">
        <f t="shared" si="11"/>
        <v>0.1</v>
      </c>
      <c r="N31" s="24">
        <f t="shared" si="9"/>
        <v>0</v>
      </c>
      <c r="O31" s="24">
        <f t="shared" si="9"/>
        <v>24.9</v>
      </c>
      <c r="P31" s="24">
        <f t="shared" si="9"/>
        <v>97</v>
      </c>
      <c r="IA31" s="12"/>
      <c r="IB31" s="6">
        <f>[1]основа!AM27</f>
        <v>42551</v>
      </c>
    </row>
    <row r="32" spans="1:236" ht="15" customHeight="1" x14ac:dyDescent="0.2">
      <c r="A32" s="92" t="s">
        <v>243</v>
      </c>
      <c r="B32" s="22" t="s">
        <v>244</v>
      </c>
      <c r="C32" s="93">
        <v>0</v>
      </c>
      <c r="D32" s="94">
        <v>9.08</v>
      </c>
      <c r="E32" s="94">
        <v>2.16</v>
      </c>
      <c r="F32" s="94">
        <v>52.72</v>
      </c>
      <c r="G32" s="94">
        <v>263.84000000000003</v>
      </c>
      <c r="H32" s="95">
        <v>4.8159999999999998</v>
      </c>
      <c r="I32" s="25">
        <f t="shared" si="10"/>
        <v>4.8159999999999998</v>
      </c>
      <c r="J32" s="11"/>
      <c r="K32" s="37" t="str">
        <f t="shared" si="2"/>
        <v>Хлеб ржаной и пшеничный</v>
      </c>
      <c r="M32" s="24">
        <f t="shared" si="11"/>
        <v>9.08</v>
      </c>
      <c r="N32" s="24">
        <f t="shared" si="9"/>
        <v>2.16</v>
      </c>
      <c r="O32" s="24">
        <f t="shared" si="9"/>
        <v>52.72</v>
      </c>
      <c r="P32" s="24">
        <f t="shared" si="9"/>
        <v>263.84000000000003</v>
      </c>
      <c r="IA32" s="12"/>
      <c r="IB32" s="6">
        <f>[1]основа!AM28</f>
        <v>42551</v>
      </c>
    </row>
    <row r="33" spans="1:236" ht="15" customHeight="1" x14ac:dyDescent="0.2">
      <c r="A33" s="92" t="s">
        <v>250</v>
      </c>
      <c r="B33" s="22" t="s">
        <v>226</v>
      </c>
      <c r="C33" s="93">
        <v>0</v>
      </c>
      <c r="D33" s="94">
        <v>1.8</v>
      </c>
      <c r="E33" s="94">
        <v>7.83</v>
      </c>
      <c r="F33" s="94">
        <v>14.65</v>
      </c>
      <c r="G33" s="94">
        <v>133.5</v>
      </c>
      <c r="H33" s="95">
        <v>10</v>
      </c>
      <c r="I33" s="25">
        <f t="shared" si="10"/>
        <v>10</v>
      </c>
      <c r="J33" s="11"/>
      <c r="K33" s="37" t="str">
        <f t="shared" si="2"/>
        <v>Кондитерские изделия</v>
      </c>
      <c r="M33" s="24">
        <f t="shared" si="11"/>
        <v>1.8</v>
      </c>
      <c r="N33" s="24">
        <f t="shared" si="9"/>
        <v>7.83</v>
      </c>
      <c r="O33" s="24">
        <f t="shared" si="9"/>
        <v>14.65</v>
      </c>
      <c r="P33" s="24">
        <f t="shared" si="9"/>
        <v>133.5</v>
      </c>
      <c r="IA33" s="12"/>
      <c r="IB33" s="6">
        <f>[1]основа!AM29</f>
        <v>42551</v>
      </c>
    </row>
    <row r="34" spans="1:236" ht="15" customHeight="1" x14ac:dyDescent="0.2">
      <c r="A34" s="92" t="s">
        <v>251</v>
      </c>
      <c r="B34" s="22" t="s">
        <v>200</v>
      </c>
      <c r="C34" s="93">
        <v>0</v>
      </c>
      <c r="D34" s="94">
        <v>1</v>
      </c>
      <c r="E34" s="94">
        <v>1</v>
      </c>
      <c r="F34" s="94">
        <v>8</v>
      </c>
      <c r="G34" s="94">
        <v>40</v>
      </c>
      <c r="H34" s="95">
        <v>7.5</v>
      </c>
      <c r="I34" s="25">
        <f t="shared" si="10"/>
        <v>7.5</v>
      </c>
      <c r="J34" s="11"/>
      <c r="K34" s="37" t="str">
        <f t="shared" si="2"/>
        <v>Фрукт свежий</v>
      </c>
      <c r="M34" s="24">
        <f t="shared" si="11"/>
        <v>1</v>
      </c>
      <c r="N34" s="24">
        <f t="shared" si="9"/>
        <v>1</v>
      </c>
      <c r="O34" s="24">
        <f t="shared" si="9"/>
        <v>8</v>
      </c>
      <c r="P34" s="24">
        <f t="shared" si="9"/>
        <v>40</v>
      </c>
      <c r="IA34" s="12"/>
      <c r="IB34" s="6">
        <f>[1]основа!AM30</f>
        <v>42551</v>
      </c>
    </row>
    <row r="35" spans="1:236" ht="15" hidden="1" customHeight="1" x14ac:dyDescent="0.2">
      <c r="A35" s="92">
        <v>0</v>
      </c>
      <c r="B35" s="22">
        <v>0</v>
      </c>
      <c r="C35" s="93">
        <v>0</v>
      </c>
      <c r="D35" s="94">
        <v>0</v>
      </c>
      <c r="E35" s="94">
        <v>0</v>
      </c>
      <c r="F35" s="94">
        <v>0</v>
      </c>
      <c r="G35" s="94">
        <v>0</v>
      </c>
      <c r="H35" s="95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42.58</v>
      </c>
      <c r="E36" s="28">
        <v>26.990000000000002</v>
      </c>
      <c r="F36" s="28">
        <v>155.37</v>
      </c>
      <c r="G36" s="28">
        <v>1028.3400000000001</v>
      </c>
      <c r="H36" s="29">
        <v>76.995000000000005</v>
      </c>
      <c r="I36" s="29">
        <f>I28+I29+I30+I31+I32+I33+I34+I35</f>
        <v>76.995000000000005</v>
      </c>
      <c r="J36" s="11"/>
      <c r="K36" s="38">
        <f>х!E29</f>
        <v>1</v>
      </c>
      <c r="M36" s="28">
        <f>SUM(M28:M35)</f>
        <v>42.58</v>
      </c>
      <c r="N36" s="28">
        <f t="shared" ref="N36:P36" si="12">SUM(N28:N35)</f>
        <v>26.990000000000002</v>
      </c>
      <c r="O36" s="28">
        <f t="shared" si="12"/>
        <v>155.37</v>
      </c>
      <c r="P36" s="28">
        <f t="shared" si="12"/>
        <v>1028.3400000000001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hidden="1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hidden="1" customHeight="1" x14ac:dyDescent="0.2">
      <c r="A39" s="92">
        <v>0</v>
      </c>
      <c r="B39" s="22">
        <v>0</v>
      </c>
      <c r="C39" s="93">
        <v>0</v>
      </c>
      <c r="D39" s="94">
        <v>0</v>
      </c>
      <c r="E39" s="94">
        <v>0</v>
      </c>
      <c r="F39" s="94">
        <v>0</v>
      </c>
      <c r="G39" s="94">
        <v>0</v>
      </c>
      <c r="H39" s="95">
        <v>0</v>
      </c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hidden="1" customHeight="1" x14ac:dyDescent="0.2">
      <c r="A40" s="92">
        <v>0</v>
      </c>
      <c r="B40" s="22">
        <v>0</v>
      </c>
      <c r="C40" s="93">
        <v>0</v>
      </c>
      <c r="D40" s="94">
        <v>0</v>
      </c>
      <c r="E40" s="94">
        <v>0</v>
      </c>
      <c r="F40" s="94">
        <v>0</v>
      </c>
      <c r="G40" s="94">
        <v>0</v>
      </c>
      <c r="H40" s="95">
        <v>0</v>
      </c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hidden="1" customHeight="1" x14ac:dyDescent="0.2">
      <c r="A41" s="92">
        <v>0</v>
      </c>
      <c r="B41" s="22">
        <v>0</v>
      </c>
      <c r="C41" s="93">
        <v>0</v>
      </c>
      <c r="D41" s="94">
        <v>0</v>
      </c>
      <c r="E41" s="94">
        <v>0</v>
      </c>
      <c r="F41" s="94">
        <v>0</v>
      </c>
      <c r="G41" s="94">
        <v>0</v>
      </c>
      <c r="H41" s="95">
        <v>0</v>
      </c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hidden="1" customHeight="1" x14ac:dyDescent="0.2">
      <c r="A42" s="92">
        <v>0</v>
      </c>
      <c r="B42" s="22">
        <v>0</v>
      </c>
      <c r="C42" s="93">
        <v>0</v>
      </c>
      <c r="D42" s="94">
        <v>0</v>
      </c>
      <c r="E42" s="94">
        <v>0</v>
      </c>
      <c r="F42" s="94">
        <v>0</v>
      </c>
      <c r="G42" s="94">
        <v>0</v>
      </c>
      <c r="H42" s="95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">
      <c r="A43" s="92">
        <v>0</v>
      </c>
      <c r="B43" s="22">
        <v>0</v>
      </c>
      <c r="C43" s="93">
        <v>0</v>
      </c>
      <c r="D43" s="94">
        <v>0</v>
      </c>
      <c r="E43" s="94">
        <v>0</v>
      </c>
      <c r="F43" s="94">
        <v>0</v>
      </c>
      <c r="G43" s="94">
        <v>0</v>
      </c>
      <c r="H43" s="95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hidden="1" customHeight="1" x14ac:dyDescent="0.2">
      <c r="A44" s="18" t="s">
        <v>17</v>
      </c>
      <c r="B44" s="26"/>
      <c r="C44" s="27"/>
      <c r="D44" s="28">
        <v>0</v>
      </c>
      <c r="E44" s="28">
        <v>0</v>
      </c>
      <c r="F44" s="28">
        <v>0</v>
      </c>
      <c r="G44" s="28">
        <v>0</v>
      </c>
      <c r="H44" s="29"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hidden="1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hidden="1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hidden="1" customHeight="1" x14ac:dyDescent="0.2">
      <c r="A47" s="92">
        <v>0</v>
      </c>
      <c r="B47" s="22">
        <v>0</v>
      </c>
      <c r="C47" s="93">
        <v>0</v>
      </c>
      <c r="D47" s="94">
        <v>0</v>
      </c>
      <c r="E47" s="94">
        <v>0</v>
      </c>
      <c r="F47" s="94">
        <v>0</v>
      </c>
      <c r="G47" s="94">
        <v>0</v>
      </c>
      <c r="H47" s="95">
        <v>0</v>
      </c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hidden="1" customHeight="1" x14ac:dyDescent="0.2">
      <c r="A48" s="92">
        <v>0</v>
      </c>
      <c r="B48" s="22">
        <v>0</v>
      </c>
      <c r="C48" s="93">
        <v>0</v>
      </c>
      <c r="D48" s="94">
        <v>0</v>
      </c>
      <c r="E48" s="94">
        <v>0</v>
      </c>
      <c r="F48" s="94">
        <v>0</v>
      </c>
      <c r="G48" s="94">
        <v>0</v>
      </c>
      <c r="H48" s="95">
        <v>0</v>
      </c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hidden="1" customHeight="1" x14ac:dyDescent="0.2">
      <c r="A49" s="92">
        <v>0</v>
      </c>
      <c r="B49" s="22">
        <v>0</v>
      </c>
      <c r="C49" s="93">
        <v>0</v>
      </c>
      <c r="D49" s="94">
        <v>0</v>
      </c>
      <c r="E49" s="94">
        <v>0</v>
      </c>
      <c r="F49" s="94">
        <v>0</v>
      </c>
      <c r="G49" s="94">
        <v>0</v>
      </c>
      <c r="H49" s="95">
        <v>0</v>
      </c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hidden="1" customHeight="1" x14ac:dyDescent="0.2">
      <c r="A50" s="92">
        <v>0</v>
      </c>
      <c r="B50" s="22">
        <v>0</v>
      </c>
      <c r="C50" s="93">
        <v>0</v>
      </c>
      <c r="D50" s="94">
        <v>0</v>
      </c>
      <c r="E50" s="94">
        <v>0</v>
      </c>
      <c r="F50" s="94">
        <v>0</v>
      </c>
      <c r="G50" s="94">
        <v>0</v>
      </c>
      <c r="H50" s="95">
        <v>0</v>
      </c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hidden="1" customHeight="1" x14ac:dyDescent="0.2">
      <c r="A51" s="92">
        <v>0</v>
      </c>
      <c r="B51" s="22">
        <v>0</v>
      </c>
      <c r="C51" s="93">
        <v>0</v>
      </c>
      <c r="D51" s="94">
        <v>0</v>
      </c>
      <c r="E51" s="94">
        <v>0</v>
      </c>
      <c r="F51" s="94">
        <v>0</v>
      </c>
      <c r="G51" s="94">
        <v>0</v>
      </c>
      <c r="H51" s="95">
        <v>0</v>
      </c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hidden="1" customHeight="1" x14ac:dyDescent="0.2">
      <c r="A52" s="92">
        <v>0</v>
      </c>
      <c r="B52" s="22">
        <v>0</v>
      </c>
      <c r="C52" s="93">
        <v>0</v>
      </c>
      <c r="D52" s="94">
        <v>0</v>
      </c>
      <c r="E52" s="94">
        <v>0</v>
      </c>
      <c r="F52" s="94">
        <v>0</v>
      </c>
      <c r="G52" s="94">
        <v>0</v>
      </c>
      <c r="H52" s="95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">
      <c r="A53" s="92">
        <v>0</v>
      </c>
      <c r="B53" s="22">
        <v>0</v>
      </c>
      <c r="C53" s="93">
        <v>0</v>
      </c>
      <c r="D53" s="94">
        <v>0</v>
      </c>
      <c r="E53" s="94">
        <v>0</v>
      </c>
      <c r="F53" s="94">
        <v>0</v>
      </c>
      <c r="G53" s="94">
        <v>0</v>
      </c>
      <c r="H53" s="95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hidden="1" customHeight="1" x14ac:dyDescent="0.2">
      <c r="A54" s="18" t="s">
        <v>19</v>
      </c>
      <c r="B54" s="26"/>
      <c r="C54" s="27"/>
      <c r="D54" s="28">
        <v>0</v>
      </c>
      <c r="E54" s="28">
        <v>0</v>
      </c>
      <c r="F54" s="28">
        <v>0</v>
      </c>
      <c r="G54" s="28">
        <v>0</v>
      </c>
      <c r="H54" s="29">
        <v>0</v>
      </c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hidden="1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hidden="1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hidden="1" customHeight="1" x14ac:dyDescent="0.2">
      <c r="A57" s="92">
        <v>0</v>
      </c>
      <c r="B57" s="22">
        <v>0</v>
      </c>
      <c r="C57" s="93">
        <v>0</v>
      </c>
      <c r="D57" s="94">
        <v>0</v>
      </c>
      <c r="E57" s="94">
        <v>0</v>
      </c>
      <c r="F57" s="94">
        <v>0</v>
      </c>
      <c r="G57" s="94">
        <v>0</v>
      </c>
      <c r="H57" s="95">
        <v>0</v>
      </c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hidden="1" customHeight="1" x14ac:dyDescent="0.2">
      <c r="A58" s="92">
        <v>0</v>
      </c>
      <c r="B58" s="22">
        <v>0</v>
      </c>
      <c r="C58" s="93">
        <v>0</v>
      </c>
      <c r="D58" s="94">
        <v>0</v>
      </c>
      <c r="E58" s="94">
        <v>0</v>
      </c>
      <c r="F58" s="94">
        <v>0</v>
      </c>
      <c r="G58" s="94">
        <v>0</v>
      </c>
      <c r="H58" s="95">
        <v>0</v>
      </c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hidden="1" customHeight="1" x14ac:dyDescent="0.2">
      <c r="A59" s="92">
        <v>0</v>
      </c>
      <c r="B59" s="22">
        <v>0</v>
      </c>
      <c r="C59" s="93">
        <v>0</v>
      </c>
      <c r="D59" s="94">
        <v>0</v>
      </c>
      <c r="E59" s="94">
        <v>0</v>
      </c>
      <c r="F59" s="94">
        <v>0</v>
      </c>
      <c r="G59" s="94">
        <v>0</v>
      </c>
      <c r="H59" s="9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hidden="1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hidden="1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42.58</v>
      </c>
      <c r="E62" s="28">
        <v>26.990000000000002</v>
      </c>
      <c r="F62" s="28">
        <v>155.37</v>
      </c>
      <c r="G62" s="28">
        <v>1028.3400000000001</v>
      </c>
      <c r="H62" s="32">
        <v>76.995000000000005</v>
      </c>
      <c r="I62" s="32">
        <f>I54+I44+I36+I25+I19+I60</f>
        <v>76.995000000000005</v>
      </c>
      <c r="J62" s="11"/>
      <c r="K62" s="38">
        <f>х!E55</f>
        <v>1</v>
      </c>
      <c r="M62" s="28">
        <f>M60+M54+M44+M36+M25+M19</f>
        <v>42.58</v>
      </c>
      <c r="N62" s="28">
        <f t="shared" ref="N62:P62" si="25">N60+N54+N44+N36+N25+N19</f>
        <v>26.990000000000002</v>
      </c>
      <c r="O62" s="28">
        <f t="shared" si="25"/>
        <v>155.37</v>
      </c>
      <c r="P62" s="28">
        <f t="shared" si="25"/>
        <v>1028.3400000000001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hidden="1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hidden="1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hidden="1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hidden="1" x14ac:dyDescent="0.2">
      <c r="K68" s="38">
        <f>х!E61</f>
        <v>0</v>
      </c>
      <c r="IA68" s="12"/>
      <c r="IB68" s="6">
        <f>[1]основа!AM73</f>
        <v>42551</v>
      </c>
    </row>
    <row r="69" spans="1:236" hidden="1" x14ac:dyDescent="0.2">
      <c r="K69" s="38">
        <f>х!E62</f>
        <v>0</v>
      </c>
      <c r="IA69" s="12"/>
      <c r="IB69" s="6">
        <f>[1]основа!AM74</f>
        <v>42551</v>
      </c>
    </row>
    <row r="70" spans="1:236" ht="18.75" hidden="1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Жаркое по-домашнему с мясом"/>
        <filter val="Мандарин"/>
        <filter val="Напиток клюквенный"/>
        <filter val="Салат из кукурузы консерв."/>
        <filter val="Хлеб ржаной и пшеничный"/>
        <filter val="Шоколад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16117" priority="204" operator="equal">
      <formula>0</formula>
    </cfRule>
  </conditionalFormatting>
  <conditionalFormatting sqref="D6">
    <cfRule type="cellIs" dxfId="16116" priority="203" operator="equal">
      <formula>0</formula>
    </cfRule>
  </conditionalFormatting>
  <conditionalFormatting sqref="D6">
    <cfRule type="cellIs" dxfId="16115" priority="202" operator="equal">
      <formula>0</formula>
    </cfRule>
  </conditionalFormatting>
  <conditionalFormatting sqref="A2:A4">
    <cfRule type="cellIs" dxfId="16114" priority="201" operator="equal">
      <formula>0</formula>
    </cfRule>
  </conditionalFormatting>
  <conditionalFormatting sqref="A65:A67">
    <cfRule type="cellIs" dxfId="16113" priority="200" operator="equal">
      <formula>0</formula>
    </cfRule>
  </conditionalFormatting>
  <conditionalFormatting sqref="A2:G4">
    <cfRule type="cellIs" dxfId="16112" priority="199" operator="equal">
      <formula>0</formula>
    </cfRule>
  </conditionalFormatting>
  <conditionalFormatting sqref="A2:A4">
    <cfRule type="cellIs" dxfId="16111" priority="198" operator="equal">
      <formula>0</formula>
    </cfRule>
  </conditionalFormatting>
  <conditionalFormatting sqref="A2:G4">
    <cfRule type="cellIs" dxfId="16110" priority="197" operator="equal">
      <formula>0</formula>
    </cfRule>
  </conditionalFormatting>
  <conditionalFormatting sqref="A2:A4">
    <cfRule type="cellIs" dxfId="16109" priority="196" operator="equal">
      <formula>0</formula>
    </cfRule>
  </conditionalFormatting>
  <conditionalFormatting sqref="A3:A4">
    <cfRule type="expression" dxfId="16108" priority="195" stopIfTrue="1">
      <formula>$IT4&lt;$IS$4</formula>
    </cfRule>
  </conditionalFormatting>
  <conditionalFormatting sqref="A3:A4">
    <cfRule type="expression" dxfId="16107" priority="194" stopIfTrue="1">
      <formula>$IT4&lt;$IS$4</formula>
    </cfRule>
  </conditionalFormatting>
  <conditionalFormatting sqref="A3:G3">
    <cfRule type="expression" dxfId="16106" priority="193" stopIfTrue="1">
      <formula>$IT6&lt;$IS$4</formula>
    </cfRule>
  </conditionalFormatting>
  <conditionalFormatting sqref="A12:H70">
    <cfRule type="cellIs" dxfId="16105" priority="192" operator="equal">
      <formula>0</formula>
    </cfRule>
  </conditionalFormatting>
  <conditionalFormatting sqref="A65:A67">
    <cfRule type="cellIs" dxfId="16104" priority="191" operator="equal">
      <formula>0</formula>
    </cfRule>
  </conditionalFormatting>
  <conditionalFormatting sqref="A12:H59">
    <cfRule type="cellIs" dxfId="16103" priority="190" stopIfTrue="1" operator="equal">
      <formula>0</formula>
    </cfRule>
  </conditionalFormatting>
  <conditionalFormatting sqref="A19:C21">
    <cfRule type="cellIs" dxfId="16102" priority="189" stopIfTrue="1" operator="equal">
      <formula>0</formula>
    </cfRule>
  </conditionalFormatting>
  <conditionalFormatting sqref="A19:H21">
    <cfRule type="cellIs" dxfId="16101" priority="188" stopIfTrue="1" operator="equal">
      <formula>0</formula>
    </cfRule>
  </conditionalFormatting>
  <conditionalFormatting sqref="A25:H27">
    <cfRule type="cellIs" dxfId="16100" priority="187" stopIfTrue="1" operator="equal">
      <formula>0</formula>
    </cfRule>
  </conditionalFormatting>
  <conditionalFormatting sqref="A36:H38">
    <cfRule type="cellIs" dxfId="16099" priority="186" stopIfTrue="1" operator="equal">
      <formula>0</formula>
    </cfRule>
  </conditionalFormatting>
  <conditionalFormatting sqref="A44:H46">
    <cfRule type="cellIs" dxfId="16098" priority="185" stopIfTrue="1" operator="equal">
      <formula>0</formula>
    </cfRule>
  </conditionalFormatting>
  <conditionalFormatting sqref="A54:H56">
    <cfRule type="cellIs" dxfId="16097" priority="184" stopIfTrue="1" operator="equal">
      <formula>0</formula>
    </cfRule>
  </conditionalFormatting>
  <conditionalFormatting sqref="A12:H62">
    <cfRule type="expression" dxfId="16096" priority="183" stopIfTrue="1">
      <formula>$IT13&lt;$IS$2</formula>
    </cfRule>
  </conditionalFormatting>
  <conditionalFormatting sqref="A12:H59">
    <cfRule type="cellIs" dxfId="16095" priority="182" stopIfTrue="1" operator="equal">
      <formula>0</formula>
    </cfRule>
  </conditionalFormatting>
  <conditionalFormatting sqref="A19:C21">
    <cfRule type="cellIs" dxfId="16094" priority="181" stopIfTrue="1" operator="equal">
      <formula>0</formula>
    </cfRule>
  </conditionalFormatting>
  <conditionalFormatting sqref="A19:H21">
    <cfRule type="cellIs" dxfId="16093" priority="180" stopIfTrue="1" operator="equal">
      <formula>0</formula>
    </cfRule>
  </conditionalFormatting>
  <conditionalFormatting sqref="A25:H27">
    <cfRule type="cellIs" dxfId="16092" priority="179" stopIfTrue="1" operator="equal">
      <formula>0</formula>
    </cfRule>
  </conditionalFormatting>
  <conditionalFormatting sqref="A36:H38">
    <cfRule type="cellIs" dxfId="16091" priority="178" stopIfTrue="1" operator="equal">
      <formula>0</formula>
    </cfRule>
  </conditionalFormatting>
  <conditionalFormatting sqref="A44:H46">
    <cfRule type="cellIs" dxfId="16090" priority="177" stopIfTrue="1" operator="equal">
      <formula>0</formula>
    </cfRule>
  </conditionalFormatting>
  <conditionalFormatting sqref="A54:H56">
    <cfRule type="cellIs" dxfId="16089" priority="176" stopIfTrue="1" operator="equal">
      <formula>0</formula>
    </cfRule>
  </conditionalFormatting>
  <conditionalFormatting sqref="A12:H62">
    <cfRule type="expression" dxfId="16088" priority="175" stopIfTrue="1">
      <formula>$IT13&lt;$IS$2</formula>
    </cfRule>
  </conditionalFormatting>
  <conditionalFormatting sqref="A12:G29">
    <cfRule type="cellIs" dxfId="16087" priority="174" stopIfTrue="1" operator="equal">
      <formula>0</formula>
    </cfRule>
  </conditionalFormatting>
  <conditionalFormatting sqref="A12:G31">
    <cfRule type="expression" dxfId="16086" priority="173" stopIfTrue="1">
      <formula>$IT13&lt;$IS$2</formula>
    </cfRule>
  </conditionalFormatting>
  <conditionalFormatting sqref="A17:G18">
    <cfRule type="cellIs" dxfId="16085" priority="172" stopIfTrue="1" operator="equal">
      <formula>0</formula>
    </cfRule>
  </conditionalFormatting>
  <conditionalFormatting sqref="A17:G18">
    <cfRule type="cellIs" dxfId="16084" priority="171" stopIfTrue="1" operator="equal">
      <formula>0</formula>
    </cfRule>
  </conditionalFormatting>
  <conditionalFormatting sqref="A19:G19">
    <cfRule type="cellIs" dxfId="16083" priority="170" stopIfTrue="1" operator="equal">
      <formula>0</formula>
    </cfRule>
  </conditionalFormatting>
  <conditionalFormatting sqref="A19:G19">
    <cfRule type="cellIs" dxfId="16082" priority="169" stopIfTrue="1" operator="equal">
      <formula>0</formula>
    </cfRule>
  </conditionalFormatting>
  <conditionalFormatting sqref="A27:G29">
    <cfRule type="cellIs" dxfId="16081" priority="168" stopIfTrue="1" operator="equal">
      <formula>0</formula>
    </cfRule>
  </conditionalFormatting>
  <conditionalFormatting sqref="A12:G59">
    <cfRule type="cellIs" dxfId="16080" priority="167" stopIfTrue="1" operator="equal">
      <formula>0</formula>
    </cfRule>
  </conditionalFormatting>
  <conditionalFormatting sqref="A19:G21">
    <cfRule type="cellIs" dxfId="16079" priority="166" stopIfTrue="1" operator="equal">
      <formula>0</formula>
    </cfRule>
  </conditionalFormatting>
  <conditionalFormatting sqref="A19:G21">
    <cfRule type="cellIs" dxfId="16078" priority="165" stopIfTrue="1" operator="equal">
      <formula>0</formula>
    </cfRule>
  </conditionalFormatting>
  <conditionalFormatting sqref="A25:G27">
    <cfRule type="cellIs" dxfId="16077" priority="164" stopIfTrue="1" operator="equal">
      <formula>0</formula>
    </cfRule>
  </conditionalFormatting>
  <conditionalFormatting sqref="A25:G27">
    <cfRule type="cellIs" dxfId="16076" priority="163" stopIfTrue="1" operator="equal">
      <formula>0</formula>
    </cfRule>
  </conditionalFormatting>
  <conditionalFormatting sqref="A36:G38">
    <cfRule type="cellIs" dxfId="16075" priority="162" stopIfTrue="1" operator="equal">
      <formula>0</formula>
    </cfRule>
  </conditionalFormatting>
  <conditionalFormatting sqref="A44:G46">
    <cfRule type="cellIs" dxfId="16074" priority="161" stopIfTrue="1" operator="equal">
      <formula>0</formula>
    </cfRule>
  </conditionalFormatting>
  <conditionalFormatting sqref="A44:G46">
    <cfRule type="cellIs" dxfId="16073" priority="160" stopIfTrue="1" operator="equal">
      <formula>0</formula>
    </cfRule>
  </conditionalFormatting>
  <conditionalFormatting sqref="A54:G56">
    <cfRule type="cellIs" dxfId="16072" priority="159" stopIfTrue="1" operator="equal">
      <formula>0</formula>
    </cfRule>
  </conditionalFormatting>
  <conditionalFormatting sqref="A12:G62">
    <cfRule type="expression" dxfId="16071" priority="158" stopIfTrue="1">
      <formula>$IT13&lt;$IS$2</formula>
    </cfRule>
  </conditionalFormatting>
  <conditionalFormatting sqref="A28:G28">
    <cfRule type="cellIs" dxfId="16070" priority="157" stopIfTrue="1" operator="equal">
      <formula>0</formula>
    </cfRule>
  </conditionalFormatting>
  <conditionalFormatting sqref="A28:G28">
    <cfRule type="expression" dxfId="16069" priority="156" stopIfTrue="1">
      <formula>$IT29&lt;$IS$2</formula>
    </cfRule>
  </conditionalFormatting>
  <conditionalFormatting sqref="A36:G36">
    <cfRule type="cellIs" dxfId="16068" priority="155" stopIfTrue="1" operator="equal">
      <formula>0</formula>
    </cfRule>
  </conditionalFormatting>
  <conditionalFormatting sqref="A36:G36">
    <cfRule type="cellIs" dxfId="16067" priority="154" stopIfTrue="1" operator="equal">
      <formula>0</formula>
    </cfRule>
  </conditionalFormatting>
  <conditionalFormatting sqref="A36:G36">
    <cfRule type="expression" dxfId="16066" priority="153" stopIfTrue="1">
      <formula>$IT37&lt;$IS$2</formula>
    </cfRule>
  </conditionalFormatting>
  <conditionalFormatting sqref="A62:G62">
    <cfRule type="expression" dxfId="16065" priority="152" stopIfTrue="1">
      <formula>$IT63&lt;$IS$2</formula>
    </cfRule>
  </conditionalFormatting>
  <conditionalFormatting sqref="H12:H36">
    <cfRule type="cellIs" dxfId="16064" priority="151" stopIfTrue="1" operator="equal">
      <formula>0</formula>
    </cfRule>
  </conditionalFormatting>
  <conditionalFormatting sqref="H19:H21">
    <cfRule type="cellIs" dxfId="16063" priority="150" stopIfTrue="1" operator="equal">
      <formula>0</formula>
    </cfRule>
  </conditionalFormatting>
  <conditionalFormatting sqref="H19:H21">
    <cfRule type="cellIs" dxfId="16062" priority="149" stopIfTrue="1" operator="equal">
      <formula>0</formula>
    </cfRule>
  </conditionalFormatting>
  <conditionalFormatting sqref="H25:H27">
    <cfRule type="cellIs" dxfId="16061" priority="148" stopIfTrue="1" operator="equal">
      <formula>0</formula>
    </cfRule>
  </conditionalFormatting>
  <conditionalFormatting sqref="H25:H27">
    <cfRule type="cellIs" dxfId="16060" priority="147" stopIfTrue="1" operator="equal">
      <formula>0</formula>
    </cfRule>
  </conditionalFormatting>
  <conditionalFormatting sqref="H36">
    <cfRule type="cellIs" dxfId="16059" priority="146" stopIfTrue="1" operator="equal">
      <formula>0</formula>
    </cfRule>
  </conditionalFormatting>
  <conditionalFormatting sqref="H12:H36">
    <cfRule type="expression" dxfId="16058" priority="145" stopIfTrue="1">
      <formula>$IT13&lt;$IS$2</formula>
    </cfRule>
  </conditionalFormatting>
  <conditionalFormatting sqref="A39:H40">
    <cfRule type="cellIs" dxfId="16057" priority="144" stopIfTrue="1" operator="equal">
      <formula>0</formula>
    </cfRule>
  </conditionalFormatting>
  <conditionalFormatting sqref="A39:H40">
    <cfRule type="expression" dxfId="16056" priority="143" stopIfTrue="1">
      <formula>$IT40&lt;$IS$2</formula>
    </cfRule>
  </conditionalFormatting>
  <conditionalFormatting sqref="H12:H59">
    <cfRule type="cellIs" dxfId="16055" priority="142" stopIfTrue="1" operator="equal">
      <formula>0</formula>
    </cfRule>
  </conditionalFormatting>
  <conditionalFormatting sqref="H19:H21">
    <cfRule type="cellIs" dxfId="16054" priority="141" stopIfTrue="1" operator="equal">
      <formula>0</formula>
    </cfRule>
  </conditionalFormatting>
  <conditionalFormatting sqref="H19:H21">
    <cfRule type="cellIs" dxfId="16053" priority="140" stopIfTrue="1" operator="equal">
      <formula>0</formula>
    </cfRule>
  </conditionalFormatting>
  <conditionalFormatting sqref="H25:H27">
    <cfRule type="cellIs" dxfId="16052" priority="139" stopIfTrue="1" operator="equal">
      <formula>0</formula>
    </cfRule>
  </conditionalFormatting>
  <conditionalFormatting sqref="H25:H27">
    <cfRule type="cellIs" dxfId="16051" priority="138" stopIfTrue="1" operator="equal">
      <formula>0</formula>
    </cfRule>
  </conditionalFormatting>
  <conditionalFormatting sqref="H36:H38">
    <cfRule type="cellIs" dxfId="16050" priority="137" stopIfTrue="1" operator="equal">
      <formula>0</formula>
    </cfRule>
  </conditionalFormatting>
  <conditionalFormatting sqref="H44:H46">
    <cfRule type="cellIs" dxfId="16049" priority="136" stopIfTrue="1" operator="equal">
      <formula>0</formula>
    </cfRule>
  </conditionalFormatting>
  <conditionalFormatting sqref="H44:H46">
    <cfRule type="cellIs" dxfId="16048" priority="135" stopIfTrue="1" operator="equal">
      <formula>0</formula>
    </cfRule>
  </conditionalFormatting>
  <conditionalFormatting sqref="H54:H56">
    <cfRule type="cellIs" dxfId="16047" priority="134" stopIfTrue="1" operator="equal">
      <formula>0</formula>
    </cfRule>
  </conditionalFormatting>
  <conditionalFormatting sqref="H12:H62">
    <cfRule type="expression" dxfId="16046" priority="133" stopIfTrue="1">
      <formula>$IT13&lt;$IS$2</formula>
    </cfRule>
  </conditionalFormatting>
  <conditionalFormatting sqref="A44:G44">
    <cfRule type="cellIs" dxfId="16045" priority="132" stopIfTrue="1" operator="equal">
      <formula>0</formula>
    </cfRule>
  </conditionalFormatting>
  <conditionalFormatting sqref="A44:G44">
    <cfRule type="cellIs" dxfId="16044" priority="131" stopIfTrue="1" operator="equal">
      <formula>0</formula>
    </cfRule>
  </conditionalFormatting>
  <conditionalFormatting sqref="A44:G44">
    <cfRule type="cellIs" dxfId="16043" priority="130" stopIfTrue="1" operator="equal">
      <formula>0</formula>
    </cfRule>
  </conditionalFormatting>
  <conditionalFormatting sqref="A44:G44">
    <cfRule type="expression" dxfId="16042" priority="129" stopIfTrue="1">
      <formula>$IT45&lt;$IS$2</formula>
    </cfRule>
  </conditionalFormatting>
  <conditionalFormatting sqref="A62:G62">
    <cfRule type="expression" dxfId="16041" priority="128" stopIfTrue="1">
      <formula>$IT63&lt;$IS$2</formula>
    </cfRule>
  </conditionalFormatting>
  <conditionalFormatting sqref="A12:G40">
    <cfRule type="cellIs" dxfId="16040" priority="127" stopIfTrue="1" operator="equal">
      <formula>0</formula>
    </cfRule>
  </conditionalFormatting>
  <conditionalFormatting sqref="A19:G21">
    <cfRule type="cellIs" dxfId="16039" priority="126" stopIfTrue="1" operator="equal">
      <formula>0</formula>
    </cfRule>
  </conditionalFormatting>
  <conditionalFormatting sqref="A19:G21">
    <cfRule type="cellIs" dxfId="16038" priority="125" stopIfTrue="1" operator="equal">
      <formula>0</formula>
    </cfRule>
  </conditionalFormatting>
  <conditionalFormatting sqref="A25:G27">
    <cfRule type="cellIs" dxfId="16037" priority="124" stopIfTrue="1" operator="equal">
      <formula>0</formula>
    </cfRule>
  </conditionalFormatting>
  <conditionalFormatting sqref="A25:G27">
    <cfRule type="cellIs" dxfId="16036" priority="123" stopIfTrue="1" operator="equal">
      <formula>0</formula>
    </cfRule>
  </conditionalFormatting>
  <conditionalFormatting sqref="A36:G38">
    <cfRule type="cellIs" dxfId="16035" priority="122" stopIfTrue="1" operator="equal">
      <formula>0</formula>
    </cfRule>
  </conditionalFormatting>
  <conditionalFormatting sqref="A12:G40">
    <cfRule type="expression" dxfId="16034" priority="121" stopIfTrue="1">
      <formula>$IT13&lt;$IS$2</formula>
    </cfRule>
  </conditionalFormatting>
  <conditionalFormatting sqref="A62:G62">
    <cfRule type="expression" dxfId="16033" priority="120" stopIfTrue="1">
      <formula>$IT63&lt;$IS$2</formula>
    </cfRule>
  </conditionalFormatting>
  <conditionalFormatting sqref="A12:H62">
    <cfRule type="cellIs" dxfId="16032" priority="119" operator="equal">
      <formula>0</formula>
    </cfRule>
  </conditionalFormatting>
  <conditionalFormatting sqref="A3:G3">
    <cfRule type="cellIs" dxfId="16031" priority="118" operator="equal">
      <formula>0</formula>
    </cfRule>
  </conditionalFormatting>
  <conditionalFormatting sqref="A3">
    <cfRule type="cellIs" dxfId="16030" priority="117" operator="equal">
      <formula>0</formula>
    </cfRule>
  </conditionalFormatting>
  <conditionalFormatting sqref="A3:G3">
    <cfRule type="cellIs" dxfId="16029" priority="116" operator="equal">
      <formula>0</formula>
    </cfRule>
  </conditionalFormatting>
  <conditionalFormatting sqref="A3">
    <cfRule type="cellIs" dxfId="16028" priority="115" operator="equal">
      <formula>0</formula>
    </cfRule>
  </conditionalFormatting>
  <conditionalFormatting sqref="A3:G3">
    <cfRule type="cellIs" dxfId="16027" priority="114" operator="equal">
      <formula>0</formula>
    </cfRule>
  </conditionalFormatting>
  <conditionalFormatting sqref="A3">
    <cfRule type="cellIs" dxfId="16026" priority="113" operator="equal">
      <formula>0</formula>
    </cfRule>
  </conditionalFormatting>
  <conditionalFormatting sqref="A3">
    <cfRule type="expression" dxfId="16025" priority="112" stopIfTrue="1">
      <formula>$IT4&lt;$IS$4</formula>
    </cfRule>
  </conditionalFormatting>
  <conditionalFormatting sqref="A3">
    <cfRule type="expression" dxfId="16024" priority="111" stopIfTrue="1">
      <formula>$IT4&lt;$IS$4</formula>
    </cfRule>
  </conditionalFormatting>
  <conditionalFormatting sqref="A3:G3">
    <cfRule type="expression" dxfId="16023" priority="110" stopIfTrue="1">
      <formula>$IT6&lt;$IS$4</formula>
    </cfRule>
  </conditionalFormatting>
  <conditionalFormatting sqref="A4:G4">
    <cfRule type="cellIs" dxfId="16022" priority="109" operator="equal">
      <formula>0</formula>
    </cfRule>
  </conditionalFormatting>
  <conditionalFormatting sqref="A4">
    <cfRule type="cellIs" dxfId="16021" priority="108" operator="equal">
      <formula>0</formula>
    </cfRule>
  </conditionalFormatting>
  <conditionalFormatting sqref="A4:G4">
    <cfRule type="cellIs" dxfId="16020" priority="107" operator="equal">
      <formula>0</formula>
    </cfRule>
  </conditionalFormatting>
  <conditionalFormatting sqref="A4">
    <cfRule type="cellIs" dxfId="16019" priority="106" operator="equal">
      <formula>0</formula>
    </cfRule>
  </conditionalFormatting>
  <conditionalFormatting sqref="A4">
    <cfRule type="expression" dxfId="16018" priority="105" stopIfTrue="1">
      <formula>$IT5&lt;$IS$4</formula>
    </cfRule>
  </conditionalFormatting>
  <conditionalFormatting sqref="A4">
    <cfRule type="expression" dxfId="16017" priority="104" stopIfTrue="1">
      <formula>$IT5&lt;$IS$4</formula>
    </cfRule>
  </conditionalFormatting>
  <conditionalFormatting sqref="K8:K70">
    <cfRule type="cellIs" dxfId="16016" priority="103" operator="equal">
      <formula>0</formula>
    </cfRule>
  </conditionalFormatting>
  <conditionalFormatting sqref="A12:H59">
    <cfRule type="cellIs" dxfId="16015" priority="102" stopIfTrue="1" operator="equal">
      <formula>0</formula>
    </cfRule>
  </conditionalFormatting>
  <conditionalFormatting sqref="A19:H21">
    <cfRule type="cellIs" dxfId="16014" priority="101" stopIfTrue="1" operator="equal">
      <formula>0</formula>
    </cfRule>
  </conditionalFormatting>
  <conditionalFormatting sqref="A19:H21">
    <cfRule type="cellIs" dxfId="16013" priority="100" stopIfTrue="1" operator="equal">
      <formula>0</formula>
    </cfRule>
  </conditionalFormatting>
  <conditionalFormatting sqref="A19:H21">
    <cfRule type="cellIs" dxfId="16012" priority="99" stopIfTrue="1" operator="equal">
      <formula>0</formula>
    </cfRule>
  </conditionalFormatting>
  <conditionalFormatting sqref="A25:H27">
    <cfRule type="cellIs" dxfId="16011" priority="98" stopIfTrue="1" operator="equal">
      <formula>0</formula>
    </cfRule>
  </conditionalFormatting>
  <conditionalFormatting sqref="A25:H27">
    <cfRule type="cellIs" dxfId="16010" priority="97" stopIfTrue="1" operator="equal">
      <formula>0</formula>
    </cfRule>
  </conditionalFormatting>
  <conditionalFormatting sqref="A36:H38">
    <cfRule type="cellIs" dxfId="16009" priority="96" stopIfTrue="1" operator="equal">
      <formula>0</formula>
    </cfRule>
  </conditionalFormatting>
  <conditionalFormatting sqref="A44:H46">
    <cfRule type="cellIs" dxfId="16008" priority="95" stopIfTrue="1" operator="equal">
      <formula>0</formula>
    </cfRule>
  </conditionalFormatting>
  <conditionalFormatting sqref="A44:H46">
    <cfRule type="cellIs" dxfId="16007" priority="94" stopIfTrue="1" operator="equal">
      <formula>0</formula>
    </cfRule>
  </conditionalFormatting>
  <conditionalFormatting sqref="A54:H56">
    <cfRule type="cellIs" dxfId="16006" priority="93" stopIfTrue="1" operator="equal">
      <formula>0</formula>
    </cfRule>
  </conditionalFormatting>
  <conditionalFormatting sqref="A12:H62">
    <cfRule type="expression" dxfId="16005" priority="92" stopIfTrue="1">
      <formula>$IT13&lt;$IS$2</formula>
    </cfRule>
  </conditionalFormatting>
  <conditionalFormatting sqref="A12:H59">
    <cfRule type="cellIs" dxfId="16004" priority="91" stopIfTrue="1" operator="equal">
      <formula>0</formula>
    </cfRule>
  </conditionalFormatting>
  <conditionalFormatting sqref="A19:H21">
    <cfRule type="cellIs" dxfId="16003" priority="90" stopIfTrue="1" operator="equal">
      <formula>0</formula>
    </cfRule>
  </conditionalFormatting>
  <conditionalFormatting sqref="A19:H21">
    <cfRule type="cellIs" dxfId="16002" priority="89" stopIfTrue="1" operator="equal">
      <formula>0</formula>
    </cfRule>
  </conditionalFormatting>
  <conditionalFormatting sqref="A19:H21">
    <cfRule type="cellIs" dxfId="16001" priority="88" stopIfTrue="1" operator="equal">
      <formula>0</formula>
    </cfRule>
  </conditionalFormatting>
  <conditionalFormatting sqref="A25:H27">
    <cfRule type="cellIs" dxfId="16000" priority="87" stopIfTrue="1" operator="equal">
      <formula>0</formula>
    </cfRule>
  </conditionalFormatting>
  <conditionalFormatting sqref="A25:H27">
    <cfRule type="cellIs" dxfId="15999" priority="86" stopIfTrue="1" operator="equal">
      <formula>0</formula>
    </cfRule>
  </conditionalFormatting>
  <conditionalFormatting sqref="A36:H38">
    <cfRule type="cellIs" dxfId="15998" priority="85" stopIfTrue="1" operator="equal">
      <formula>0</formula>
    </cfRule>
  </conditionalFormatting>
  <conditionalFormatting sqref="A44:H46">
    <cfRule type="cellIs" dxfId="15997" priority="84" stopIfTrue="1" operator="equal">
      <formula>0</formula>
    </cfRule>
  </conditionalFormatting>
  <conditionalFormatting sqref="A44:H46">
    <cfRule type="cellIs" dxfId="15996" priority="83" stopIfTrue="1" operator="equal">
      <formula>0</formula>
    </cfRule>
  </conditionalFormatting>
  <conditionalFormatting sqref="A54:H56">
    <cfRule type="cellIs" dxfId="15995" priority="82" stopIfTrue="1" operator="equal">
      <formula>0</formula>
    </cfRule>
  </conditionalFormatting>
  <conditionalFormatting sqref="A12:H62">
    <cfRule type="expression" dxfId="15994" priority="81" stopIfTrue="1">
      <formula>$IT13&lt;$IS$2</formula>
    </cfRule>
  </conditionalFormatting>
  <conditionalFormatting sqref="A12:H59">
    <cfRule type="cellIs" dxfId="15993" priority="80" stopIfTrue="1" operator="equal">
      <formula>0</formula>
    </cfRule>
  </conditionalFormatting>
  <conditionalFormatting sqref="A19:H21">
    <cfRule type="cellIs" dxfId="15992" priority="79" stopIfTrue="1" operator="equal">
      <formula>0</formula>
    </cfRule>
  </conditionalFormatting>
  <conditionalFormatting sqref="A19:H21">
    <cfRule type="cellIs" dxfId="15991" priority="78" stopIfTrue="1" operator="equal">
      <formula>0</formula>
    </cfRule>
  </conditionalFormatting>
  <conditionalFormatting sqref="A19:H21">
    <cfRule type="cellIs" dxfId="15990" priority="77" stopIfTrue="1" operator="equal">
      <formula>0</formula>
    </cfRule>
  </conditionalFormatting>
  <conditionalFormatting sqref="A25:H27">
    <cfRule type="cellIs" dxfId="15989" priority="76" stopIfTrue="1" operator="equal">
      <formula>0</formula>
    </cfRule>
  </conditionalFormatting>
  <conditionalFormatting sqref="A25:H27">
    <cfRule type="cellIs" dxfId="15988" priority="75" stopIfTrue="1" operator="equal">
      <formula>0</formula>
    </cfRule>
  </conditionalFormatting>
  <conditionalFormatting sqref="A36:H38">
    <cfRule type="cellIs" dxfId="15987" priority="74" stopIfTrue="1" operator="equal">
      <formula>0</formula>
    </cfRule>
  </conditionalFormatting>
  <conditionalFormatting sqref="A44:H46">
    <cfRule type="cellIs" dxfId="15986" priority="73" stopIfTrue="1" operator="equal">
      <formula>0</formula>
    </cfRule>
  </conditionalFormatting>
  <conditionalFormatting sqref="A44:H46">
    <cfRule type="cellIs" dxfId="15985" priority="72" stopIfTrue="1" operator="equal">
      <formula>0</formula>
    </cfRule>
  </conditionalFormatting>
  <conditionalFormatting sqref="A54:H56">
    <cfRule type="cellIs" dxfId="15984" priority="71" stopIfTrue="1" operator="equal">
      <formula>0</formula>
    </cfRule>
  </conditionalFormatting>
  <conditionalFormatting sqref="A12:H62">
    <cfRule type="expression" dxfId="15983" priority="70" stopIfTrue="1">
      <formula>$IT13&lt;$IS$2</formula>
    </cfRule>
  </conditionalFormatting>
  <conditionalFormatting sqref="D32">
    <cfRule type="cellIs" dxfId="15982" priority="69" operator="equal">
      <formula>0</formula>
    </cfRule>
  </conditionalFormatting>
  <conditionalFormatting sqref="D32">
    <cfRule type="cellIs" dxfId="15981" priority="68" operator="equal">
      <formula>0</formula>
    </cfRule>
  </conditionalFormatting>
  <conditionalFormatting sqref="D32">
    <cfRule type="cellIs" dxfId="15980" priority="67" stopIfTrue="1" operator="equal">
      <formula>0</formula>
    </cfRule>
  </conditionalFormatting>
  <conditionalFormatting sqref="D32">
    <cfRule type="expression" dxfId="15979" priority="66" stopIfTrue="1">
      <formula>$IT33&lt;$IS$2</formula>
    </cfRule>
  </conditionalFormatting>
  <conditionalFormatting sqref="D32">
    <cfRule type="cellIs" dxfId="15978" priority="65" stopIfTrue="1" operator="equal">
      <formula>0</formula>
    </cfRule>
  </conditionalFormatting>
  <conditionalFormatting sqref="D32">
    <cfRule type="expression" dxfId="15977" priority="64" stopIfTrue="1">
      <formula>$IT33&lt;$IS$2</formula>
    </cfRule>
  </conditionalFormatting>
  <conditionalFormatting sqref="D32">
    <cfRule type="cellIs" dxfId="15976" priority="63" stopIfTrue="1" operator="equal">
      <formula>0</formula>
    </cfRule>
  </conditionalFormatting>
  <conditionalFormatting sqref="D32">
    <cfRule type="expression" dxfId="15975" priority="62" stopIfTrue="1">
      <formula>$IT33&lt;$IS$2</formula>
    </cfRule>
  </conditionalFormatting>
  <conditionalFormatting sqref="D32">
    <cfRule type="cellIs" dxfId="15974" priority="61" stopIfTrue="1" operator="equal">
      <formula>0</formula>
    </cfRule>
  </conditionalFormatting>
  <conditionalFormatting sqref="D32">
    <cfRule type="expression" dxfId="15973" priority="60" stopIfTrue="1">
      <formula>$IT33&lt;$IS$2</formula>
    </cfRule>
  </conditionalFormatting>
  <conditionalFormatting sqref="D32">
    <cfRule type="cellIs" dxfId="15972" priority="59" operator="equal">
      <formula>0</formula>
    </cfRule>
  </conditionalFormatting>
  <conditionalFormatting sqref="D32">
    <cfRule type="cellIs" dxfId="15971" priority="58" stopIfTrue="1" operator="equal">
      <formula>0</formula>
    </cfRule>
  </conditionalFormatting>
  <conditionalFormatting sqref="D32">
    <cfRule type="expression" dxfId="15970" priority="57" stopIfTrue="1">
      <formula>$IT33&lt;$IS$2</formula>
    </cfRule>
  </conditionalFormatting>
  <conditionalFormatting sqref="D32">
    <cfRule type="cellIs" dxfId="15969" priority="56" stopIfTrue="1" operator="equal">
      <formula>0</formula>
    </cfRule>
  </conditionalFormatting>
  <conditionalFormatting sqref="D32">
    <cfRule type="expression" dxfId="15968" priority="55" stopIfTrue="1">
      <formula>$IT33&lt;$IS$2</formula>
    </cfRule>
  </conditionalFormatting>
  <conditionalFormatting sqref="D32">
    <cfRule type="cellIs" dxfId="15967" priority="54" stopIfTrue="1" operator="equal">
      <formula>0</formula>
    </cfRule>
  </conditionalFormatting>
  <conditionalFormatting sqref="D32">
    <cfRule type="expression" dxfId="15966" priority="53" stopIfTrue="1">
      <formula>$IT33&lt;$IS$2</formula>
    </cfRule>
  </conditionalFormatting>
  <conditionalFormatting sqref="A33">
    <cfRule type="cellIs" dxfId="15965" priority="52" operator="equal">
      <formula>0</formula>
    </cfRule>
  </conditionalFormatting>
  <conditionalFormatting sqref="A33">
    <cfRule type="cellIs" dxfId="15964" priority="51" stopIfTrue="1" operator="equal">
      <formula>0</formula>
    </cfRule>
  </conditionalFormatting>
  <conditionalFormatting sqref="A33">
    <cfRule type="expression" dxfId="15963" priority="50" stopIfTrue="1">
      <formula>$IT34&lt;$IS$2</formula>
    </cfRule>
  </conditionalFormatting>
  <conditionalFormatting sqref="A33">
    <cfRule type="cellIs" dxfId="15962" priority="49" stopIfTrue="1" operator="equal">
      <formula>0</formula>
    </cfRule>
  </conditionalFormatting>
  <conditionalFormatting sqref="A33">
    <cfRule type="expression" dxfId="15961" priority="48" stopIfTrue="1">
      <formula>$IT34&lt;$IS$2</formula>
    </cfRule>
  </conditionalFormatting>
  <conditionalFormatting sqref="A33">
    <cfRule type="cellIs" dxfId="15960" priority="47" stopIfTrue="1" operator="equal">
      <formula>0</formula>
    </cfRule>
  </conditionalFormatting>
  <conditionalFormatting sqref="A33">
    <cfRule type="expression" dxfId="15959" priority="46" stopIfTrue="1">
      <formula>$IT34&lt;$IS$2</formula>
    </cfRule>
  </conditionalFormatting>
  <conditionalFormatting sqref="A33">
    <cfRule type="cellIs" dxfId="15958" priority="45" stopIfTrue="1" operator="equal">
      <formula>0</formula>
    </cfRule>
  </conditionalFormatting>
  <conditionalFormatting sqref="A33">
    <cfRule type="cellIs" dxfId="15957" priority="44" stopIfTrue="1" operator="equal">
      <formula>0</formula>
    </cfRule>
  </conditionalFormatting>
  <conditionalFormatting sqref="A33">
    <cfRule type="cellIs" dxfId="15956" priority="43" stopIfTrue="1" operator="equal">
      <formula>0</formula>
    </cfRule>
  </conditionalFormatting>
  <conditionalFormatting sqref="A33">
    <cfRule type="expression" dxfId="15955" priority="42" stopIfTrue="1">
      <formula>$IT34&lt;$IS$2</formula>
    </cfRule>
  </conditionalFormatting>
  <conditionalFormatting sqref="A33">
    <cfRule type="cellIs" dxfId="15954" priority="41" stopIfTrue="1" operator="equal">
      <formula>0</formula>
    </cfRule>
  </conditionalFormatting>
  <conditionalFormatting sqref="A33">
    <cfRule type="expression" dxfId="15953" priority="40" stopIfTrue="1">
      <formula>$IT34&lt;$IS$2</formula>
    </cfRule>
  </conditionalFormatting>
  <conditionalFormatting sqref="A33">
    <cfRule type="cellIs" dxfId="15952" priority="39" operator="equal">
      <formula>0</formula>
    </cfRule>
  </conditionalFormatting>
  <conditionalFormatting sqref="A33">
    <cfRule type="cellIs" dxfId="15951" priority="38" stopIfTrue="1" operator="equal">
      <formula>0</formula>
    </cfRule>
  </conditionalFormatting>
  <conditionalFormatting sqref="A33">
    <cfRule type="expression" dxfId="15950" priority="37" stopIfTrue="1">
      <formula>$IT34&lt;$IS$2</formula>
    </cfRule>
  </conditionalFormatting>
  <conditionalFormatting sqref="A33">
    <cfRule type="cellIs" dxfId="15949" priority="36" stopIfTrue="1" operator="equal">
      <formula>0</formula>
    </cfRule>
  </conditionalFormatting>
  <conditionalFormatting sqref="A33">
    <cfRule type="expression" dxfId="15948" priority="35" stopIfTrue="1">
      <formula>$IT34&lt;$IS$2</formula>
    </cfRule>
  </conditionalFormatting>
  <conditionalFormatting sqref="A33">
    <cfRule type="cellIs" dxfId="15947" priority="34" stopIfTrue="1" operator="equal">
      <formula>0</formula>
    </cfRule>
  </conditionalFormatting>
  <conditionalFormatting sqref="A33">
    <cfRule type="expression" dxfId="15946" priority="33" stopIfTrue="1">
      <formula>$IT34&lt;$IS$2</formula>
    </cfRule>
  </conditionalFormatting>
  <conditionalFormatting sqref="A33">
    <cfRule type="cellIs" dxfId="15945" priority="32" stopIfTrue="1" operator="equal">
      <formula>0</formula>
    </cfRule>
  </conditionalFormatting>
  <conditionalFormatting sqref="A33">
    <cfRule type="expression" dxfId="15944" priority="31" stopIfTrue="1">
      <formula>$IT34&lt;$IS$2</formula>
    </cfRule>
  </conditionalFormatting>
  <conditionalFormatting sqref="A33">
    <cfRule type="cellIs" dxfId="15943" priority="30" stopIfTrue="1" operator="equal">
      <formula>0</formula>
    </cfRule>
  </conditionalFormatting>
  <conditionalFormatting sqref="A33">
    <cfRule type="expression" dxfId="15942" priority="29" stopIfTrue="1">
      <formula>$IT34&lt;$IS$2</formula>
    </cfRule>
  </conditionalFormatting>
  <conditionalFormatting sqref="A33">
    <cfRule type="cellIs" dxfId="15941" priority="28" stopIfTrue="1" operator="equal">
      <formula>0</formula>
    </cfRule>
  </conditionalFormatting>
  <conditionalFormatting sqref="A33">
    <cfRule type="expression" dxfId="15940" priority="27" stopIfTrue="1">
      <formula>$IT34&lt;$IS$2</formula>
    </cfRule>
  </conditionalFormatting>
  <conditionalFormatting sqref="A33">
    <cfRule type="cellIs" dxfId="15939" priority="26" stopIfTrue="1" operator="equal">
      <formula>0</formula>
    </cfRule>
  </conditionalFormatting>
  <conditionalFormatting sqref="A33">
    <cfRule type="expression" dxfId="15938" priority="25" stopIfTrue="1">
      <formula>$IT34&lt;$IS$2</formula>
    </cfRule>
  </conditionalFormatting>
  <conditionalFormatting sqref="A34">
    <cfRule type="cellIs" dxfId="15937" priority="24" operator="equal">
      <formula>0</formula>
    </cfRule>
  </conditionalFormatting>
  <conditionalFormatting sqref="A34">
    <cfRule type="cellIs" dxfId="15936" priority="23" stopIfTrue="1" operator="equal">
      <formula>0</formula>
    </cfRule>
  </conditionalFormatting>
  <conditionalFormatting sqref="A34">
    <cfRule type="expression" dxfId="15935" priority="22" stopIfTrue="1">
      <formula>$IT35&lt;$IS$2</formula>
    </cfRule>
  </conditionalFormatting>
  <conditionalFormatting sqref="A34">
    <cfRule type="cellIs" dxfId="15934" priority="21" stopIfTrue="1" operator="equal">
      <formula>0</formula>
    </cfRule>
  </conditionalFormatting>
  <conditionalFormatting sqref="A34">
    <cfRule type="expression" dxfId="15933" priority="20" stopIfTrue="1">
      <formula>$IT35&lt;$IS$2</formula>
    </cfRule>
  </conditionalFormatting>
  <conditionalFormatting sqref="A34">
    <cfRule type="cellIs" dxfId="15932" priority="19" stopIfTrue="1" operator="equal">
      <formula>0</formula>
    </cfRule>
  </conditionalFormatting>
  <conditionalFormatting sqref="A34">
    <cfRule type="expression" dxfId="15931" priority="18" stopIfTrue="1">
      <formula>$IT35&lt;$IS$2</formula>
    </cfRule>
  </conditionalFormatting>
  <conditionalFormatting sqref="A34">
    <cfRule type="cellIs" dxfId="15930" priority="17" stopIfTrue="1" operator="equal">
      <formula>0</formula>
    </cfRule>
  </conditionalFormatting>
  <conditionalFormatting sqref="A34">
    <cfRule type="expression" dxfId="15929" priority="16" stopIfTrue="1">
      <formula>$IT35&lt;$IS$2</formula>
    </cfRule>
  </conditionalFormatting>
  <conditionalFormatting sqref="A34">
    <cfRule type="cellIs" dxfId="15928" priority="15" operator="equal">
      <formula>0</formula>
    </cfRule>
  </conditionalFormatting>
  <conditionalFormatting sqref="A34">
    <cfRule type="cellIs" dxfId="15927" priority="14" stopIfTrue="1" operator="equal">
      <formula>0</formula>
    </cfRule>
  </conditionalFormatting>
  <conditionalFormatting sqref="A34">
    <cfRule type="expression" dxfId="15926" priority="13" stopIfTrue="1">
      <formula>$IT35&lt;$IS$2</formula>
    </cfRule>
  </conditionalFormatting>
  <conditionalFormatting sqref="A34">
    <cfRule type="cellIs" dxfId="15925" priority="12" stopIfTrue="1" operator="equal">
      <formula>0</formula>
    </cfRule>
  </conditionalFormatting>
  <conditionalFormatting sqref="A34">
    <cfRule type="expression" dxfId="15924" priority="11" stopIfTrue="1">
      <formula>$IT35&lt;$IS$2</formula>
    </cfRule>
  </conditionalFormatting>
  <conditionalFormatting sqref="A34">
    <cfRule type="cellIs" dxfId="15923" priority="10" stopIfTrue="1" operator="equal">
      <formula>0</formula>
    </cfRule>
  </conditionalFormatting>
  <conditionalFormatting sqref="A34">
    <cfRule type="expression" dxfId="15922" priority="9" stopIfTrue="1">
      <formula>$IT35&lt;$IS$2</formula>
    </cfRule>
  </conditionalFormatting>
  <conditionalFormatting sqref="A34">
    <cfRule type="cellIs" dxfId="15921" priority="8" stopIfTrue="1" operator="equal">
      <formula>0</formula>
    </cfRule>
  </conditionalFormatting>
  <conditionalFormatting sqref="A34">
    <cfRule type="expression" dxfId="15920" priority="7" stopIfTrue="1">
      <formula>$IT35&lt;$IS$2</formula>
    </cfRule>
  </conditionalFormatting>
  <conditionalFormatting sqref="A34">
    <cfRule type="cellIs" dxfId="15919" priority="6" stopIfTrue="1" operator="equal">
      <formula>0</formula>
    </cfRule>
  </conditionalFormatting>
  <conditionalFormatting sqref="A34">
    <cfRule type="expression" dxfId="15918" priority="5" stopIfTrue="1">
      <formula>$IT35&lt;$IS$2</formula>
    </cfRule>
  </conditionalFormatting>
  <conditionalFormatting sqref="A34">
    <cfRule type="cellIs" dxfId="15917" priority="4" stopIfTrue="1" operator="equal">
      <formula>0</formula>
    </cfRule>
  </conditionalFormatting>
  <conditionalFormatting sqref="A34">
    <cfRule type="expression" dxfId="15916" priority="3" stopIfTrue="1">
      <formula>$IT35&lt;$IS$2</formula>
    </cfRule>
  </conditionalFormatting>
  <conditionalFormatting sqref="A34">
    <cfRule type="cellIs" dxfId="15915" priority="2" stopIfTrue="1" operator="equal">
      <formula>0</formula>
    </cfRule>
  </conditionalFormatting>
  <conditionalFormatting sqref="A34">
    <cfRule type="expression" dxfId="15914" priority="1" stopIfTrue="1">
      <formula>$IT35&lt;$IS$2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K8" sqref="K8:K70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169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152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1</v>
      </c>
      <c r="B6" s="159"/>
      <c r="C6" s="40"/>
      <c r="D6" s="43" t="str">
        <f>х!A21</f>
        <v>21.01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159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/>
      <c r="E19" s="28"/>
      <c r="F19" s="28"/>
      <c r="G19" s="28"/>
      <c r="H19" s="29"/>
      <c r="I19" s="29">
        <f>I18+I17+I16+I15+I14+I13+I12</f>
        <v>0</v>
      </c>
      <c r="J19" s="11"/>
      <c r="K19" s="38">
        <f>х!E12</f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/>
      <c r="E25" s="28"/>
      <c r="F25" s="28"/>
      <c r="G25" s="28"/>
      <c r="H25" s="29"/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/>
      <c r="E36" s="28"/>
      <c r="F36" s="28"/>
      <c r="G36" s="28"/>
      <c r="H36" s="29">
        <f>H28+H29+H30+H31+H32+H33+H34+H35</f>
        <v>0</v>
      </c>
      <c r="I36" s="29">
        <f>I28+I29+I30+I31+I32+I33+I34+I35</f>
        <v>0</v>
      </c>
      <c r="J36" s="11"/>
      <c r="K36" s="38">
        <f>х!E29</f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/>
      <c r="E44" s="28"/>
      <c r="F44" s="28"/>
      <c r="G44" s="28"/>
      <c r="H44" s="29">
        <f>H43+H42+H41+H40+H39</f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/>
      <c r="E54" s="28"/>
      <c r="F54" s="28"/>
      <c r="G54" s="28"/>
      <c r="H54" s="29"/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/>
      <c r="E62" s="28"/>
      <c r="F62" s="28"/>
      <c r="G62" s="28"/>
      <c r="H62" s="32">
        <f>H54+H44+H36+H25+H19</f>
        <v>0</v>
      </c>
      <c r="I62" s="32">
        <f>I54+I44+I36+I25+I19+I60</f>
        <v>0</v>
      </c>
      <c r="J62" s="11"/>
      <c r="K62" s="38">
        <f>х!E55</f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x14ac:dyDescent="0.2">
      <c r="K68" s="38">
        <f>х!E61</f>
        <v>0</v>
      </c>
      <c r="IA68" s="12"/>
      <c r="IB68" s="6">
        <f>[1]основа!AM73</f>
        <v>42551</v>
      </c>
    </row>
    <row r="69" spans="1:236" x14ac:dyDescent="0.2">
      <c r="K69" s="38">
        <f>х!E62</f>
        <v>0</v>
      </c>
      <c r="IA69" s="12"/>
      <c r="IB69" s="6">
        <f>[1]основа!AM74</f>
        <v>42551</v>
      </c>
    </row>
    <row r="70" spans="1:236" ht="18.75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15913" priority="87" operator="equal">
      <formula>0</formula>
    </cfRule>
  </conditionalFormatting>
  <conditionalFormatting sqref="D6">
    <cfRule type="cellIs" dxfId="15912" priority="86" operator="equal">
      <formula>0</formula>
    </cfRule>
  </conditionalFormatting>
  <conditionalFormatting sqref="D6">
    <cfRule type="cellIs" dxfId="15911" priority="85" operator="equal">
      <formula>0</formula>
    </cfRule>
  </conditionalFormatting>
  <conditionalFormatting sqref="A2:A4">
    <cfRule type="cellIs" dxfId="15910" priority="84" operator="equal">
      <formula>0</formula>
    </cfRule>
  </conditionalFormatting>
  <conditionalFormatting sqref="A65:A67">
    <cfRule type="cellIs" dxfId="15909" priority="83" operator="equal">
      <formula>0</formula>
    </cfRule>
  </conditionalFormatting>
  <conditionalFormatting sqref="A2:G4">
    <cfRule type="cellIs" dxfId="15908" priority="82" operator="equal">
      <formula>0</formula>
    </cfRule>
  </conditionalFormatting>
  <conditionalFormatting sqref="A2:A4">
    <cfRule type="cellIs" dxfId="15907" priority="81" operator="equal">
      <formula>0</formula>
    </cfRule>
  </conditionalFormatting>
  <conditionalFormatting sqref="A2:G4">
    <cfRule type="cellIs" dxfId="15906" priority="80" operator="equal">
      <formula>0</formula>
    </cfRule>
  </conditionalFormatting>
  <conditionalFormatting sqref="A2:A4">
    <cfRule type="cellIs" dxfId="15905" priority="79" operator="equal">
      <formula>0</formula>
    </cfRule>
  </conditionalFormatting>
  <conditionalFormatting sqref="A3:A4">
    <cfRule type="expression" dxfId="15904" priority="78" stopIfTrue="1">
      <formula>$IT4&lt;$IS$4</formula>
    </cfRule>
  </conditionalFormatting>
  <conditionalFormatting sqref="A3:A4">
    <cfRule type="expression" dxfId="15903" priority="77" stopIfTrue="1">
      <formula>$IT4&lt;$IS$4</formula>
    </cfRule>
  </conditionalFormatting>
  <conditionalFormatting sqref="A3:G3">
    <cfRule type="expression" dxfId="15902" priority="76" stopIfTrue="1">
      <formula>$IT6&lt;$IS$4</formula>
    </cfRule>
  </conditionalFormatting>
  <conditionalFormatting sqref="A12:H70">
    <cfRule type="cellIs" dxfId="15901" priority="75" operator="equal">
      <formula>0</formula>
    </cfRule>
  </conditionalFormatting>
  <conditionalFormatting sqref="A65:A67">
    <cfRule type="cellIs" dxfId="15900" priority="74" operator="equal">
      <formula>0</formula>
    </cfRule>
  </conditionalFormatting>
  <conditionalFormatting sqref="A12:H59">
    <cfRule type="cellIs" dxfId="15899" priority="73" stopIfTrue="1" operator="equal">
      <formula>0</formula>
    </cfRule>
  </conditionalFormatting>
  <conditionalFormatting sqref="A19:C21">
    <cfRule type="cellIs" dxfId="15898" priority="72" stopIfTrue="1" operator="equal">
      <formula>0</formula>
    </cfRule>
  </conditionalFormatting>
  <conditionalFormatting sqref="A19:H21">
    <cfRule type="cellIs" dxfId="15897" priority="71" stopIfTrue="1" operator="equal">
      <formula>0</formula>
    </cfRule>
  </conditionalFormatting>
  <conditionalFormatting sqref="A25:H27">
    <cfRule type="cellIs" dxfId="15896" priority="70" stopIfTrue="1" operator="equal">
      <formula>0</formula>
    </cfRule>
  </conditionalFormatting>
  <conditionalFormatting sqref="A36:H38">
    <cfRule type="cellIs" dxfId="15895" priority="69" stopIfTrue="1" operator="equal">
      <formula>0</formula>
    </cfRule>
  </conditionalFormatting>
  <conditionalFormatting sqref="A44:H46">
    <cfRule type="cellIs" dxfId="15894" priority="68" stopIfTrue="1" operator="equal">
      <formula>0</formula>
    </cfRule>
  </conditionalFormatting>
  <conditionalFormatting sqref="A54:H56">
    <cfRule type="cellIs" dxfId="15893" priority="67" stopIfTrue="1" operator="equal">
      <formula>0</formula>
    </cfRule>
  </conditionalFormatting>
  <conditionalFormatting sqref="A12:H62">
    <cfRule type="expression" dxfId="15892" priority="66" stopIfTrue="1">
      <formula>$IT13&lt;$IS$2</formula>
    </cfRule>
  </conditionalFormatting>
  <conditionalFormatting sqref="A12:H59">
    <cfRule type="cellIs" dxfId="15891" priority="65" stopIfTrue="1" operator="equal">
      <formula>0</formula>
    </cfRule>
  </conditionalFormatting>
  <conditionalFormatting sqref="A19:C21">
    <cfRule type="cellIs" dxfId="15890" priority="64" stopIfTrue="1" operator="equal">
      <formula>0</formula>
    </cfRule>
  </conditionalFormatting>
  <conditionalFormatting sqref="A19:H21">
    <cfRule type="cellIs" dxfId="15889" priority="63" stopIfTrue="1" operator="equal">
      <formula>0</formula>
    </cfRule>
  </conditionalFormatting>
  <conditionalFormatting sqref="A25:H27">
    <cfRule type="cellIs" dxfId="15888" priority="62" stopIfTrue="1" operator="equal">
      <formula>0</formula>
    </cfRule>
  </conditionalFormatting>
  <conditionalFormatting sqref="A36:H38">
    <cfRule type="cellIs" dxfId="15887" priority="61" stopIfTrue="1" operator="equal">
      <formula>0</formula>
    </cfRule>
  </conditionalFormatting>
  <conditionalFormatting sqref="A44:H46">
    <cfRule type="cellIs" dxfId="15886" priority="60" stopIfTrue="1" operator="equal">
      <formula>0</formula>
    </cfRule>
  </conditionalFormatting>
  <conditionalFormatting sqref="A54:H56">
    <cfRule type="cellIs" dxfId="15885" priority="59" stopIfTrue="1" operator="equal">
      <formula>0</formula>
    </cfRule>
  </conditionalFormatting>
  <conditionalFormatting sqref="A12:H62">
    <cfRule type="expression" dxfId="15884" priority="58" stopIfTrue="1">
      <formula>$IT13&lt;$IS$2</formula>
    </cfRule>
  </conditionalFormatting>
  <conditionalFormatting sqref="A12:G29">
    <cfRule type="cellIs" dxfId="15883" priority="57" stopIfTrue="1" operator="equal">
      <formula>0</formula>
    </cfRule>
  </conditionalFormatting>
  <conditionalFormatting sqref="A12:G31">
    <cfRule type="expression" dxfId="15882" priority="56" stopIfTrue="1">
      <formula>$IT13&lt;$IS$2</formula>
    </cfRule>
  </conditionalFormatting>
  <conditionalFormatting sqref="A17:G18">
    <cfRule type="cellIs" dxfId="15881" priority="55" stopIfTrue="1" operator="equal">
      <formula>0</formula>
    </cfRule>
  </conditionalFormatting>
  <conditionalFormatting sqref="A17:G18">
    <cfRule type="cellIs" dxfId="15880" priority="54" stopIfTrue="1" operator="equal">
      <formula>0</formula>
    </cfRule>
  </conditionalFormatting>
  <conditionalFormatting sqref="A19:G19">
    <cfRule type="cellIs" dxfId="15879" priority="53" stopIfTrue="1" operator="equal">
      <formula>0</formula>
    </cfRule>
  </conditionalFormatting>
  <conditionalFormatting sqref="A19:G19">
    <cfRule type="cellIs" dxfId="15878" priority="52" stopIfTrue="1" operator="equal">
      <formula>0</formula>
    </cfRule>
  </conditionalFormatting>
  <conditionalFormatting sqref="A27:G29">
    <cfRule type="cellIs" dxfId="15877" priority="51" stopIfTrue="1" operator="equal">
      <formula>0</formula>
    </cfRule>
  </conditionalFormatting>
  <conditionalFormatting sqref="A12:G59">
    <cfRule type="cellIs" dxfId="15876" priority="50" stopIfTrue="1" operator="equal">
      <formula>0</formula>
    </cfRule>
  </conditionalFormatting>
  <conditionalFormatting sqref="A19:G21">
    <cfRule type="cellIs" dxfId="15875" priority="49" stopIfTrue="1" operator="equal">
      <formula>0</formula>
    </cfRule>
  </conditionalFormatting>
  <conditionalFormatting sqref="A19:G21">
    <cfRule type="cellIs" dxfId="15874" priority="48" stopIfTrue="1" operator="equal">
      <formula>0</formula>
    </cfRule>
  </conditionalFormatting>
  <conditionalFormatting sqref="A25:G27">
    <cfRule type="cellIs" dxfId="15873" priority="47" stopIfTrue="1" operator="equal">
      <formula>0</formula>
    </cfRule>
  </conditionalFormatting>
  <conditionalFormatting sqref="A25:G27">
    <cfRule type="cellIs" dxfId="15872" priority="46" stopIfTrue="1" operator="equal">
      <formula>0</formula>
    </cfRule>
  </conditionalFormatting>
  <conditionalFormatting sqref="A36:G38">
    <cfRule type="cellIs" dxfId="15871" priority="45" stopIfTrue="1" operator="equal">
      <formula>0</formula>
    </cfRule>
  </conditionalFormatting>
  <conditionalFormatting sqref="A44:G46">
    <cfRule type="cellIs" dxfId="15870" priority="44" stopIfTrue="1" operator="equal">
      <formula>0</formula>
    </cfRule>
  </conditionalFormatting>
  <conditionalFormatting sqref="A44:G46">
    <cfRule type="cellIs" dxfId="15869" priority="43" stopIfTrue="1" operator="equal">
      <formula>0</formula>
    </cfRule>
  </conditionalFormatting>
  <conditionalFormatting sqref="A54:G56">
    <cfRule type="cellIs" dxfId="15868" priority="42" stopIfTrue="1" operator="equal">
      <formula>0</formula>
    </cfRule>
  </conditionalFormatting>
  <conditionalFormatting sqref="A12:G62">
    <cfRule type="expression" dxfId="15867" priority="41" stopIfTrue="1">
      <formula>$IT13&lt;$IS$2</formula>
    </cfRule>
  </conditionalFormatting>
  <conditionalFormatting sqref="A28:G28">
    <cfRule type="cellIs" dxfId="15866" priority="40" stopIfTrue="1" operator="equal">
      <formula>0</formula>
    </cfRule>
  </conditionalFormatting>
  <conditionalFormatting sqref="A28:G28">
    <cfRule type="expression" dxfId="15865" priority="39" stopIfTrue="1">
      <formula>$IT29&lt;$IS$2</formula>
    </cfRule>
  </conditionalFormatting>
  <conditionalFormatting sqref="A36:G36">
    <cfRule type="cellIs" dxfId="15864" priority="38" stopIfTrue="1" operator="equal">
      <formula>0</formula>
    </cfRule>
  </conditionalFormatting>
  <conditionalFormatting sqref="A36:G36">
    <cfRule type="cellIs" dxfId="15863" priority="37" stopIfTrue="1" operator="equal">
      <formula>0</formula>
    </cfRule>
  </conditionalFormatting>
  <conditionalFormatting sqref="A36:G36">
    <cfRule type="expression" dxfId="15862" priority="36" stopIfTrue="1">
      <formula>$IT37&lt;$IS$2</formula>
    </cfRule>
  </conditionalFormatting>
  <conditionalFormatting sqref="A62:G62">
    <cfRule type="expression" dxfId="15861" priority="35" stopIfTrue="1">
      <formula>$IT63&lt;$IS$2</formula>
    </cfRule>
  </conditionalFormatting>
  <conditionalFormatting sqref="H12:H36">
    <cfRule type="cellIs" dxfId="15860" priority="34" stopIfTrue="1" operator="equal">
      <formula>0</formula>
    </cfRule>
  </conditionalFormatting>
  <conditionalFormatting sqref="H19:H21">
    <cfRule type="cellIs" dxfId="15859" priority="33" stopIfTrue="1" operator="equal">
      <formula>0</formula>
    </cfRule>
  </conditionalFormatting>
  <conditionalFormatting sqref="H19:H21">
    <cfRule type="cellIs" dxfId="15858" priority="32" stopIfTrue="1" operator="equal">
      <formula>0</formula>
    </cfRule>
  </conditionalFormatting>
  <conditionalFormatting sqref="H25:H27">
    <cfRule type="cellIs" dxfId="15857" priority="31" stopIfTrue="1" operator="equal">
      <formula>0</formula>
    </cfRule>
  </conditionalFormatting>
  <conditionalFormatting sqref="H25:H27">
    <cfRule type="cellIs" dxfId="15856" priority="30" stopIfTrue="1" operator="equal">
      <formula>0</formula>
    </cfRule>
  </conditionalFormatting>
  <conditionalFormatting sqref="H36">
    <cfRule type="cellIs" dxfId="15855" priority="29" stopIfTrue="1" operator="equal">
      <formula>0</formula>
    </cfRule>
  </conditionalFormatting>
  <conditionalFormatting sqref="H12:H36">
    <cfRule type="expression" dxfId="15854" priority="28" stopIfTrue="1">
      <formula>$IT13&lt;$IS$2</formula>
    </cfRule>
  </conditionalFormatting>
  <conditionalFormatting sqref="A39:H40">
    <cfRule type="cellIs" dxfId="15853" priority="27" stopIfTrue="1" operator="equal">
      <formula>0</formula>
    </cfRule>
  </conditionalFormatting>
  <conditionalFormatting sqref="A39:H40">
    <cfRule type="expression" dxfId="15852" priority="26" stopIfTrue="1">
      <formula>$IT40&lt;$IS$2</formula>
    </cfRule>
  </conditionalFormatting>
  <conditionalFormatting sqref="H12:H59">
    <cfRule type="cellIs" dxfId="15851" priority="25" stopIfTrue="1" operator="equal">
      <formula>0</formula>
    </cfRule>
  </conditionalFormatting>
  <conditionalFormatting sqref="H19:H21">
    <cfRule type="cellIs" dxfId="15850" priority="24" stopIfTrue="1" operator="equal">
      <formula>0</formula>
    </cfRule>
  </conditionalFormatting>
  <conditionalFormatting sqref="H19:H21">
    <cfRule type="cellIs" dxfId="15849" priority="23" stopIfTrue="1" operator="equal">
      <formula>0</formula>
    </cfRule>
  </conditionalFormatting>
  <conditionalFormatting sqref="H25:H27">
    <cfRule type="cellIs" dxfId="15848" priority="22" stopIfTrue="1" operator="equal">
      <formula>0</formula>
    </cfRule>
  </conditionalFormatting>
  <conditionalFormatting sqref="H25:H27">
    <cfRule type="cellIs" dxfId="15847" priority="21" stopIfTrue="1" operator="equal">
      <formula>0</formula>
    </cfRule>
  </conditionalFormatting>
  <conditionalFormatting sqref="H36:H38">
    <cfRule type="cellIs" dxfId="15846" priority="20" stopIfTrue="1" operator="equal">
      <formula>0</formula>
    </cfRule>
  </conditionalFormatting>
  <conditionalFormatting sqref="H44:H46">
    <cfRule type="cellIs" dxfId="15845" priority="19" stopIfTrue="1" operator="equal">
      <formula>0</formula>
    </cfRule>
  </conditionalFormatting>
  <conditionalFormatting sqref="H44:H46">
    <cfRule type="cellIs" dxfId="15844" priority="18" stopIfTrue="1" operator="equal">
      <formula>0</formula>
    </cfRule>
  </conditionalFormatting>
  <conditionalFormatting sqref="H54:H56">
    <cfRule type="cellIs" dxfId="15843" priority="17" stopIfTrue="1" operator="equal">
      <formula>0</formula>
    </cfRule>
  </conditionalFormatting>
  <conditionalFormatting sqref="H12:H62">
    <cfRule type="expression" dxfId="15842" priority="16" stopIfTrue="1">
      <formula>$IT13&lt;$IS$2</formula>
    </cfRule>
  </conditionalFormatting>
  <conditionalFormatting sqref="A44:G44">
    <cfRule type="cellIs" dxfId="15841" priority="15" stopIfTrue="1" operator="equal">
      <formula>0</formula>
    </cfRule>
  </conditionalFormatting>
  <conditionalFormatting sqref="A44:G44">
    <cfRule type="cellIs" dxfId="15840" priority="14" stopIfTrue="1" operator="equal">
      <formula>0</formula>
    </cfRule>
  </conditionalFormatting>
  <conditionalFormatting sqref="A44:G44">
    <cfRule type="cellIs" dxfId="15839" priority="13" stopIfTrue="1" operator="equal">
      <formula>0</formula>
    </cfRule>
  </conditionalFormatting>
  <conditionalFormatting sqref="A44:G44">
    <cfRule type="expression" dxfId="15838" priority="12" stopIfTrue="1">
      <formula>$IT45&lt;$IS$2</formula>
    </cfRule>
  </conditionalFormatting>
  <conditionalFormatting sqref="A62:G62">
    <cfRule type="expression" dxfId="15837" priority="11" stopIfTrue="1">
      <formula>$IT63&lt;$IS$2</formula>
    </cfRule>
  </conditionalFormatting>
  <conditionalFormatting sqref="A12:G40">
    <cfRule type="cellIs" dxfId="15836" priority="10" stopIfTrue="1" operator="equal">
      <formula>0</formula>
    </cfRule>
  </conditionalFormatting>
  <conditionalFormatting sqref="A19:G21">
    <cfRule type="cellIs" dxfId="15835" priority="9" stopIfTrue="1" operator="equal">
      <formula>0</formula>
    </cfRule>
  </conditionalFormatting>
  <conditionalFormatting sqref="A19:G21">
    <cfRule type="cellIs" dxfId="15834" priority="8" stopIfTrue="1" operator="equal">
      <formula>0</formula>
    </cfRule>
  </conditionalFormatting>
  <conditionalFormatting sqref="A25:G27">
    <cfRule type="cellIs" dxfId="15833" priority="7" stopIfTrue="1" operator="equal">
      <formula>0</formula>
    </cfRule>
  </conditionalFormatting>
  <conditionalFormatting sqref="A25:G27">
    <cfRule type="cellIs" dxfId="15832" priority="6" stopIfTrue="1" operator="equal">
      <formula>0</formula>
    </cfRule>
  </conditionalFormatting>
  <conditionalFormatting sqref="A36:G38">
    <cfRule type="cellIs" dxfId="15831" priority="5" stopIfTrue="1" operator="equal">
      <formula>0</formula>
    </cfRule>
  </conditionalFormatting>
  <conditionalFormatting sqref="A12:G40">
    <cfRule type="expression" dxfId="15830" priority="4" stopIfTrue="1">
      <formula>$IT13&lt;$IS$2</formula>
    </cfRule>
  </conditionalFormatting>
  <conditionalFormatting sqref="A62:G62">
    <cfRule type="expression" dxfId="15829" priority="3" stopIfTrue="1">
      <formula>$IT63&lt;$IS$2</formula>
    </cfRule>
  </conditionalFormatting>
  <conditionalFormatting sqref="A12:H62">
    <cfRule type="cellIs" dxfId="15828" priority="2" operator="equal">
      <formula>0</formula>
    </cfRule>
  </conditionalFormatting>
  <conditionalFormatting sqref="K8:K70">
    <cfRule type="cellIs" dxfId="15827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FF"/>
  </sheetPr>
  <dimension ref="A1:IB300"/>
  <sheetViews>
    <sheetView topLeftCell="A2" zoomScale="80" zoomScaleNormal="80" workbookViewId="0">
      <pane xSplit="11" ySplit="6" topLeftCell="L11" activePane="bottomRight" state="frozen"/>
      <selection activeCell="A2" sqref="A2"/>
      <selection pane="topRight" activeCell="L2" sqref="L2"/>
      <selection pane="bottomLeft" activeCell="A8" sqref="A8"/>
      <selection pane="bottomRight" activeCell="B14" sqref="B14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5" width="7.7109375" style="3" customWidth="1"/>
    <col min="6" max="6" width="8.7109375" style="3" customWidth="1"/>
    <col min="7" max="7" width="10.5703125" style="3" bestFit="1" customWidth="1"/>
    <col min="8" max="8" width="15.140625" style="3" hidden="1" customWidth="1"/>
    <col min="9" max="9" width="15.140625" style="3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7.75" customHeight="1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9.25" customHeight="1" x14ac:dyDescent="0.4">
      <c r="A3" s="162" t="s">
        <v>168</v>
      </c>
      <c r="B3" s="159"/>
      <c r="C3" s="159"/>
      <c r="D3" s="159"/>
      <c r="E3" s="159"/>
      <c r="F3" s="159"/>
      <c r="G3" s="159"/>
      <c r="H3" s="2"/>
      <c r="I3" s="2"/>
    </row>
    <row r="4" spans="1:236" ht="27.75" customHeight="1" x14ac:dyDescent="0.4">
      <c r="A4" s="162" t="s">
        <v>145</v>
      </c>
      <c r="B4" s="164"/>
      <c r="C4" s="164"/>
      <c r="D4" s="164"/>
      <c r="E4" s="164"/>
      <c r="F4" s="164"/>
      <c r="G4" s="164"/>
      <c r="H4" s="2"/>
      <c r="I4" s="2"/>
    </row>
    <row r="5" spans="1:236" ht="33" customHeight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.25" hidden="1" customHeight="1" x14ac:dyDescent="0.4">
      <c r="A6" s="161" t="s">
        <v>1</v>
      </c>
      <c r="B6" s="159"/>
      <c r="C6" s="40"/>
      <c r="D6" s="43" t="str">
        <f>х!A22</f>
        <v>22.01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ht="12.75" customHeight="1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160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7.2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.5" customHeight="1" x14ac:dyDescent="0.25">
      <c r="A13" s="103" t="s">
        <v>184</v>
      </c>
      <c r="B13" s="104" t="s">
        <v>285</v>
      </c>
      <c r="C13" s="105" t="s">
        <v>195</v>
      </c>
      <c r="D13" s="106">
        <v>3.8</v>
      </c>
      <c r="E13" s="106">
        <v>3.8</v>
      </c>
      <c r="F13" s="106">
        <v>4.8499999999999996</v>
      </c>
      <c r="G13" s="106">
        <v>60</v>
      </c>
      <c r="H13" s="107">
        <v>4.95</v>
      </c>
      <c r="I13" s="125">
        <v>6.5</v>
      </c>
      <c r="J13" s="11"/>
      <c r="K13" s="37" t="str">
        <f t="shared" ref="K13:K58" si="1">A13</f>
        <v>Сыр порционный</v>
      </c>
      <c r="M13" s="24">
        <f t="shared" ref="M13:M18" si="2">D13</f>
        <v>3.8</v>
      </c>
      <c r="N13" s="24">
        <f t="shared" si="0"/>
        <v>3.8</v>
      </c>
      <c r="O13" s="24">
        <f t="shared" si="0"/>
        <v>4.8499999999999996</v>
      </c>
      <c r="P13" s="24">
        <f t="shared" si="0"/>
        <v>60</v>
      </c>
      <c r="IA13" s="12"/>
      <c r="IB13" s="6">
        <f>[1]основа!AM9</f>
        <v>42551</v>
      </c>
    </row>
    <row r="14" spans="1:236" ht="18" x14ac:dyDescent="0.25">
      <c r="A14" s="103" t="s">
        <v>326</v>
      </c>
      <c r="B14" s="104" t="s">
        <v>414</v>
      </c>
      <c r="C14" s="105" t="s">
        <v>365</v>
      </c>
      <c r="D14" s="106">
        <v>32.1</v>
      </c>
      <c r="E14" s="106">
        <v>23.3</v>
      </c>
      <c r="F14" s="106">
        <v>43.8</v>
      </c>
      <c r="G14" s="106">
        <v>509</v>
      </c>
      <c r="H14" s="107">
        <v>8.5847999999999995</v>
      </c>
      <c r="I14" s="150">
        <v>28</v>
      </c>
      <c r="J14" s="11"/>
      <c r="K14" s="37" t="str">
        <f t="shared" si="1"/>
        <v>Запеканка из творога с повидлом</v>
      </c>
      <c r="M14" s="24">
        <f t="shared" si="2"/>
        <v>32.1</v>
      </c>
      <c r="N14" s="24">
        <f t="shared" si="0"/>
        <v>23.3</v>
      </c>
      <c r="O14" s="24">
        <f t="shared" si="0"/>
        <v>43.8</v>
      </c>
      <c r="P14" s="24">
        <f t="shared" si="0"/>
        <v>509</v>
      </c>
      <c r="IA14" s="12"/>
      <c r="IB14" s="6">
        <f>[1]основа!AM10</f>
        <v>42551</v>
      </c>
    </row>
    <row r="15" spans="1:236" ht="17.25" customHeight="1" x14ac:dyDescent="0.25">
      <c r="A15" s="103" t="s">
        <v>186</v>
      </c>
      <c r="B15" s="104" t="s">
        <v>197</v>
      </c>
      <c r="C15" s="105" t="s">
        <v>205</v>
      </c>
      <c r="D15" s="106">
        <v>3.6</v>
      </c>
      <c r="E15" s="106">
        <v>3.3</v>
      </c>
      <c r="F15" s="106">
        <v>13.7</v>
      </c>
      <c r="G15" s="106">
        <v>98</v>
      </c>
      <c r="H15" s="107">
        <v>6.3369999999999997</v>
      </c>
      <c r="I15" s="150">
        <v>9</v>
      </c>
      <c r="J15" s="11"/>
      <c r="K15" s="37" t="str">
        <f t="shared" si="1"/>
        <v>Какао с молоком</v>
      </c>
      <c r="M15" s="24">
        <f t="shared" si="2"/>
        <v>3.6</v>
      </c>
      <c r="N15" s="24">
        <f t="shared" si="0"/>
        <v>3.3</v>
      </c>
      <c r="O15" s="24">
        <f t="shared" si="0"/>
        <v>13.7</v>
      </c>
      <c r="P15" s="24">
        <f t="shared" si="0"/>
        <v>98</v>
      </c>
      <c r="IA15" s="12"/>
      <c r="IB15" s="6">
        <f>[1]основа!AM11</f>
        <v>42551</v>
      </c>
    </row>
    <row r="16" spans="1:236" ht="15.75" hidden="1" customHeight="1" x14ac:dyDescent="0.25">
      <c r="A16" s="103" t="s">
        <v>314</v>
      </c>
      <c r="B16" s="104">
        <v>30</v>
      </c>
      <c r="C16" s="105"/>
      <c r="D16" s="106">
        <v>1.68</v>
      </c>
      <c r="E16" s="106">
        <v>0.88</v>
      </c>
      <c r="F16" s="106">
        <v>19.36</v>
      </c>
      <c r="G16" s="106">
        <v>92.4</v>
      </c>
      <c r="H16" s="107"/>
      <c r="I16" s="125">
        <v>6</v>
      </c>
      <c r="J16" s="11"/>
      <c r="K16" s="37"/>
      <c r="M16" s="24">
        <f t="shared" si="2"/>
        <v>1.68</v>
      </c>
      <c r="N16" s="24"/>
      <c r="O16" s="24">
        <f t="shared" si="0"/>
        <v>19.36</v>
      </c>
      <c r="P16" s="24">
        <f t="shared" si="0"/>
        <v>92.4</v>
      </c>
      <c r="IA16" s="12"/>
      <c r="IB16" s="6"/>
    </row>
    <row r="17" spans="1:236" ht="15" hidden="1" customHeight="1" x14ac:dyDescent="0.25">
      <c r="A17" s="103">
        <v>0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25">
        <f t="shared" ref="I17:I18" si="3">H17</f>
        <v>0</v>
      </c>
      <c r="J17" s="11"/>
      <c r="K17" s="37">
        <f t="shared" si="1"/>
        <v>0</v>
      </c>
      <c r="M17" s="24">
        <f t="shared" si="2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5">
      <c r="A18" s="103">
        <v>0</v>
      </c>
      <c r="B18" s="104">
        <v>0</v>
      </c>
      <c r="C18" s="105">
        <v>0</v>
      </c>
      <c r="D18" s="106">
        <v>0</v>
      </c>
      <c r="E18" s="106">
        <v>0</v>
      </c>
      <c r="F18" s="106">
        <v>0</v>
      </c>
      <c r="G18" s="106">
        <v>0</v>
      </c>
      <c r="H18" s="107">
        <v>0</v>
      </c>
      <c r="I18" s="25">
        <f t="shared" si="3"/>
        <v>0</v>
      </c>
      <c r="J18" s="11"/>
      <c r="K18" s="37">
        <f t="shared" si="1"/>
        <v>0</v>
      </c>
      <c r="M18" s="24">
        <f t="shared" si="2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5">
      <c r="A19" s="103" t="s">
        <v>74</v>
      </c>
      <c r="B19" s="104">
        <v>25</v>
      </c>
      <c r="C19" s="105"/>
      <c r="D19" s="106"/>
      <c r="E19" s="106"/>
      <c r="F19" s="106"/>
      <c r="G19" s="106"/>
      <c r="H19" s="107"/>
      <c r="I19" s="153">
        <v>1.5</v>
      </c>
      <c r="J19" s="11"/>
      <c r="K19" s="37"/>
      <c r="M19" s="24"/>
      <c r="N19" s="24"/>
      <c r="O19" s="24"/>
      <c r="P19" s="24"/>
      <c r="IA19" s="12"/>
      <c r="IB19" s="6"/>
    </row>
    <row r="20" spans="1:236" ht="15" customHeight="1" x14ac:dyDescent="0.2">
      <c r="A20" s="108" t="s">
        <v>11</v>
      </c>
      <c r="B20" s="109"/>
      <c r="C20" s="110"/>
      <c r="D20" s="111">
        <f>SUBTOTAL(9,D12:D18)</f>
        <v>39.5</v>
      </c>
      <c r="E20" s="111">
        <f t="shared" ref="E20:G20" si="4">SUBTOTAL(9,E12:E18)</f>
        <v>30.400000000000002</v>
      </c>
      <c r="F20" s="111">
        <f t="shared" si="4"/>
        <v>62.349999999999994</v>
      </c>
      <c r="G20" s="111">
        <f t="shared" si="4"/>
        <v>667</v>
      </c>
      <c r="H20" s="112">
        <v>20.619799999999998</v>
      </c>
      <c r="I20" s="151">
        <f>I14+I15+I19</f>
        <v>38.5</v>
      </c>
      <c r="J20" s="11"/>
      <c r="K20" s="38">
        <f>х!E12</f>
        <v>1</v>
      </c>
      <c r="M20" s="28">
        <f>SUM(M12:M18)</f>
        <v>41.18</v>
      </c>
      <c r="N20" s="28">
        <f t="shared" ref="N20:P20" si="5">SUM(N12:N18)</f>
        <v>30.400000000000002</v>
      </c>
      <c r="O20" s="28">
        <f t="shared" si="5"/>
        <v>81.709999999999994</v>
      </c>
      <c r="P20" s="28">
        <f t="shared" si="5"/>
        <v>759.4</v>
      </c>
      <c r="IA20" s="12"/>
      <c r="IB20" s="6">
        <f>[1]основа!AM15</f>
        <v>42551</v>
      </c>
    </row>
    <row r="21" spans="1:236" ht="15" customHeight="1" x14ac:dyDescent="0.2">
      <c r="A21" s="108"/>
      <c r="B21" s="109"/>
      <c r="C21" s="110"/>
      <c r="D21" s="111"/>
      <c r="E21" s="111"/>
      <c r="F21" s="111"/>
      <c r="G21" s="111"/>
      <c r="H21" s="112"/>
      <c r="I21" s="151"/>
      <c r="J21" s="11"/>
      <c r="K21" s="38">
        <f>х!E13</f>
        <v>1</v>
      </c>
      <c r="M21" s="28"/>
      <c r="N21" s="28"/>
      <c r="O21" s="28"/>
      <c r="P21" s="28"/>
      <c r="IA21" s="12"/>
      <c r="IB21" s="6">
        <f>[1]основа!AM16</f>
        <v>42551</v>
      </c>
    </row>
    <row r="22" spans="1:236" ht="15" hidden="1" customHeight="1" x14ac:dyDescent="0.2">
      <c r="A22" s="108" t="s">
        <v>12</v>
      </c>
      <c r="B22" s="109"/>
      <c r="C22" s="110"/>
      <c r="D22" s="111"/>
      <c r="E22" s="111"/>
      <c r="F22" s="111"/>
      <c r="G22" s="111"/>
      <c r="H22" s="112"/>
      <c r="I22" s="29"/>
      <c r="J22" s="11"/>
      <c r="K22" s="38">
        <f>х!E14</f>
        <v>0</v>
      </c>
      <c r="M22" s="28"/>
      <c r="N22" s="28"/>
      <c r="O22" s="28"/>
      <c r="P22" s="28"/>
      <c r="IA22" s="12"/>
      <c r="IB22" s="6">
        <f>[1]основа!AM17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>H23</f>
        <v>0</v>
      </c>
      <c r="J23" s="11"/>
      <c r="K23" s="37">
        <f t="shared" si="1"/>
        <v>0</v>
      </c>
      <c r="M23" s="24">
        <f>D23</f>
        <v>0</v>
      </c>
      <c r="N23" s="24">
        <f t="shared" ref="N23:P25" si="6">E23</f>
        <v>0</v>
      </c>
      <c r="O23" s="24">
        <f t="shared" si="6"/>
        <v>0</v>
      </c>
      <c r="P23" s="24">
        <f t="shared" si="6"/>
        <v>0</v>
      </c>
      <c r="IA23" s="12"/>
      <c r="IB23" s="6">
        <f>[1]основа!AM18</f>
        <v>42551</v>
      </c>
    </row>
    <row r="24" spans="1:236" ht="15" hidden="1" customHeight="1" x14ac:dyDescent="0.25">
      <c r="A24" s="103">
        <v>0</v>
      </c>
      <c r="B24" s="104">
        <v>0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  <c r="H24" s="107">
        <v>0</v>
      </c>
      <c r="I24" s="25">
        <f t="shared" ref="I24:I25" si="7">H24</f>
        <v>0</v>
      </c>
      <c r="J24" s="11"/>
      <c r="K24" s="37">
        <f t="shared" si="1"/>
        <v>0</v>
      </c>
      <c r="M24" s="24">
        <f t="shared" ref="M24:M25" si="8">D24</f>
        <v>0</v>
      </c>
      <c r="N24" s="24">
        <f t="shared" si="6"/>
        <v>0</v>
      </c>
      <c r="O24" s="24">
        <f t="shared" si="6"/>
        <v>0</v>
      </c>
      <c r="P24" s="24">
        <f t="shared" si="6"/>
        <v>0</v>
      </c>
      <c r="IA24" s="12"/>
      <c r="IB24" s="6">
        <f>[1]основа!AM19</f>
        <v>42551</v>
      </c>
    </row>
    <row r="25" spans="1:236" ht="15" hidden="1" customHeight="1" x14ac:dyDescent="0.25">
      <c r="A25" s="103">
        <v>0</v>
      </c>
      <c r="B25" s="104">
        <v>0</v>
      </c>
      <c r="C25" s="105">
        <v>0</v>
      </c>
      <c r="D25" s="106">
        <v>0</v>
      </c>
      <c r="E25" s="106">
        <v>0</v>
      </c>
      <c r="F25" s="106">
        <v>0</v>
      </c>
      <c r="G25" s="106">
        <v>0</v>
      </c>
      <c r="H25" s="107">
        <v>0</v>
      </c>
      <c r="I25" s="25">
        <f t="shared" si="7"/>
        <v>0</v>
      </c>
      <c r="J25" s="11"/>
      <c r="K25" s="37">
        <f t="shared" si="1"/>
        <v>0</v>
      </c>
      <c r="M25" s="24">
        <f t="shared" si="8"/>
        <v>0</v>
      </c>
      <c r="N25" s="24">
        <f t="shared" si="6"/>
        <v>0</v>
      </c>
      <c r="O25" s="24">
        <f t="shared" si="6"/>
        <v>0</v>
      </c>
      <c r="P25" s="24">
        <f t="shared" si="6"/>
        <v>0</v>
      </c>
      <c r="IA25" s="12"/>
      <c r="IB25" s="6">
        <f>[1]основа!AM20</f>
        <v>42551</v>
      </c>
    </row>
    <row r="26" spans="1:236" ht="15" hidden="1" customHeight="1" x14ac:dyDescent="0.2">
      <c r="A26" s="108" t="s">
        <v>13</v>
      </c>
      <c r="B26" s="109"/>
      <c r="C26" s="110"/>
      <c r="D26" s="111">
        <v>0</v>
      </c>
      <c r="E26" s="111">
        <v>0</v>
      </c>
      <c r="F26" s="111">
        <v>0</v>
      </c>
      <c r="G26" s="111">
        <v>0</v>
      </c>
      <c r="H26" s="112">
        <v>0</v>
      </c>
      <c r="I26" s="29">
        <f>I25+I24+I23</f>
        <v>0</v>
      </c>
      <c r="J26" s="11"/>
      <c r="K26" s="38">
        <f>х!E18</f>
        <v>0</v>
      </c>
      <c r="M26" s="28">
        <f>SUM(M23:M25)</f>
        <v>0</v>
      </c>
      <c r="N26" s="28">
        <f t="shared" ref="N26:P26" si="9">SUM(N23:N25)</f>
        <v>0</v>
      </c>
      <c r="O26" s="28">
        <f t="shared" si="9"/>
        <v>0</v>
      </c>
      <c r="P26" s="28">
        <f t="shared" si="9"/>
        <v>0</v>
      </c>
      <c r="IA26" s="12"/>
      <c r="IB26" s="6">
        <f>[1]основа!AM21</f>
        <v>42551</v>
      </c>
    </row>
    <row r="27" spans="1:236" ht="15" hidden="1" customHeight="1" x14ac:dyDescent="0.2">
      <c r="A27" s="108"/>
      <c r="B27" s="109"/>
      <c r="C27" s="110"/>
      <c r="D27" s="111"/>
      <c r="E27" s="111"/>
      <c r="F27" s="111"/>
      <c r="G27" s="111"/>
      <c r="H27" s="112"/>
      <c r="I27" s="29"/>
      <c r="J27" s="11"/>
      <c r="K27" s="38">
        <f>х!E19</f>
        <v>0</v>
      </c>
      <c r="M27" s="28"/>
      <c r="N27" s="28"/>
      <c r="O27" s="28"/>
      <c r="P27" s="28"/>
      <c r="IA27" s="12"/>
      <c r="IB27" s="6">
        <f>[1]основа!AM22</f>
        <v>42551</v>
      </c>
    </row>
    <row r="28" spans="1:236" ht="15" customHeight="1" x14ac:dyDescent="0.2">
      <c r="A28" s="108" t="s">
        <v>14</v>
      </c>
      <c r="B28" s="109"/>
      <c r="C28" s="110"/>
      <c r="D28" s="113"/>
      <c r="E28" s="113"/>
      <c r="F28" s="113"/>
      <c r="G28" s="113"/>
      <c r="H28" s="114"/>
      <c r="I28" s="152"/>
      <c r="J28" s="11"/>
      <c r="K28" s="38">
        <f>х!E20</f>
        <v>1</v>
      </c>
      <c r="M28" s="30"/>
      <c r="N28" s="30"/>
      <c r="O28" s="30"/>
      <c r="P28" s="30"/>
      <c r="IA28" s="12"/>
      <c r="IB28" s="6">
        <f>[1]основа!AM23</f>
        <v>42551</v>
      </c>
    </row>
    <row r="29" spans="1:236" ht="15" hidden="1" customHeight="1" x14ac:dyDescent="0.25">
      <c r="A29" s="103">
        <v>0</v>
      </c>
      <c r="B29" s="104">
        <v>0</v>
      </c>
      <c r="C29" s="105">
        <v>0</v>
      </c>
      <c r="D29" s="106">
        <v>0</v>
      </c>
      <c r="E29" s="106">
        <v>0</v>
      </c>
      <c r="F29" s="106">
        <v>0</v>
      </c>
      <c r="G29" s="106">
        <v>0</v>
      </c>
      <c r="H29" s="107">
        <v>0</v>
      </c>
      <c r="I29" s="25">
        <f>H29</f>
        <v>0</v>
      </c>
      <c r="J29" s="11"/>
      <c r="K29" s="37">
        <f t="shared" si="1"/>
        <v>0</v>
      </c>
      <c r="M29" s="24">
        <f>D29</f>
        <v>0</v>
      </c>
      <c r="N29" s="24">
        <f t="shared" ref="N29:P34" si="10">E29</f>
        <v>0</v>
      </c>
      <c r="O29" s="24">
        <f t="shared" si="10"/>
        <v>0</v>
      </c>
      <c r="P29" s="24">
        <f t="shared" si="10"/>
        <v>0</v>
      </c>
      <c r="IA29" s="12"/>
      <c r="IB29" s="6">
        <f>[1]основа!AM24</f>
        <v>42551</v>
      </c>
    </row>
    <row r="30" spans="1:236" ht="15" hidden="1" customHeight="1" x14ac:dyDescent="0.25">
      <c r="A30" s="103">
        <v>0</v>
      </c>
      <c r="B30" s="104">
        <v>0</v>
      </c>
      <c r="C30" s="105">
        <v>0</v>
      </c>
      <c r="D30" s="106">
        <v>0</v>
      </c>
      <c r="E30" s="106">
        <v>0</v>
      </c>
      <c r="F30" s="106">
        <v>0</v>
      </c>
      <c r="G30" s="106">
        <v>0</v>
      </c>
      <c r="H30" s="107">
        <v>0</v>
      </c>
      <c r="I30" s="25">
        <f t="shared" ref="I30" si="11">H30</f>
        <v>0</v>
      </c>
      <c r="J30" s="11"/>
      <c r="K30" s="37">
        <f t="shared" si="1"/>
        <v>0</v>
      </c>
      <c r="M30" s="24">
        <f t="shared" ref="M30:M34" si="12">D30</f>
        <v>0</v>
      </c>
      <c r="N30" s="24">
        <f t="shared" si="10"/>
        <v>0</v>
      </c>
      <c r="O30" s="24">
        <f t="shared" si="10"/>
        <v>0</v>
      </c>
      <c r="P30" s="24">
        <f t="shared" si="10"/>
        <v>0</v>
      </c>
      <c r="IA30" s="12"/>
      <c r="IB30" s="6">
        <f>[1]основа!AM25</f>
        <v>42551</v>
      </c>
    </row>
    <row r="31" spans="1:236" ht="15" customHeight="1" x14ac:dyDescent="0.25">
      <c r="A31" s="103" t="s">
        <v>382</v>
      </c>
      <c r="B31" s="104" t="s">
        <v>265</v>
      </c>
      <c r="C31" s="105" t="s">
        <v>383</v>
      </c>
      <c r="D31" s="106">
        <v>4.45</v>
      </c>
      <c r="E31" s="106">
        <v>2.4500000000000002</v>
      </c>
      <c r="F31" s="106">
        <v>5.4</v>
      </c>
      <c r="G31" s="106">
        <v>62.5</v>
      </c>
      <c r="H31" s="140">
        <v>8.6929333333333343</v>
      </c>
      <c r="I31" s="150">
        <v>38</v>
      </c>
      <c r="J31" s="11"/>
      <c r="K31" s="37" t="str">
        <f t="shared" si="1"/>
        <v>Гуляш из филе птицы</v>
      </c>
      <c r="M31" s="24">
        <f t="shared" si="12"/>
        <v>4.45</v>
      </c>
      <c r="N31" s="24">
        <f t="shared" si="10"/>
        <v>2.4500000000000002</v>
      </c>
      <c r="O31" s="24">
        <f t="shared" si="10"/>
        <v>5.4</v>
      </c>
      <c r="P31" s="24">
        <f t="shared" si="10"/>
        <v>62.5</v>
      </c>
      <c r="IA31" s="12"/>
      <c r="IB31" s="6">
        <f>[1]основа!AM27</f>
        <v>42551</v>
      </c>
    </row>
    <row r="32" spans="1:236" ht="15" customHeight="1" x14ac:dyDescent="0.25">
      <c r="A32" s="103" t="s">
        <v>187</v>
      </c>
      <c r="B32" s="104">
        <v>200</v>
      </c>
      <c r="C32" s="105" t="s">
        <v>363</v>
      </c>
      <c r="D32" s="106">
        <v>8.1</v>
      </c>
      <c r="E32" s="106">
        <v>7.2</v>
      </c>
      <c r="F32" s="106">
        <v>48.2</v>
      </c>
      <c r="G32" s="106">
        <v>295</v>
      </c>
      <c r="H32" s="107">
        <v>1.7919999999999998</v>
      </c>
      <c r="I32" s="150">
        <v>14</v>
      </c>
      <c r="J32" s="11"/>
      <c r="K32" s="37" t="str">
        <f t="shared" si="1"/>
        <v>Макаронные изделия отварные</v>
      </c>
      <c r="M32" s="24">
        <f t="shared" si="12"/>
        <v>8.1</v>
      </c>
      <c r="N32" s="24">
        <f t="shared" si="10"/>
        <v>7.2</v>
      </c>
      <c r="O32" s="24">
        <f t="shared" si="10"/>
        <v>48.2</v>
      </c>
      <c r="P32" s="24">
        <f t="shared" si="10"/>
        <v>295</v>
      </c>
      <c r="S32" s="119"/>
      <c r="IA32" s="12"/>
      <c r="IB32" s="6">
        <f>[1]основа!AM28</f>
        <v>42551</v>
      </c>
    </row>
    <row r="33" spans="1:236" ht="15" customHeight="1" x14ac:dyDescent="0.25">
      <c r="A33" s="103" t="s">
        <v>348</v>
      </c>
      <c r="B33" s="104">
        <v>200</v>
      </c>
      <c r="C33" s="105" t="s">
        <v>258</v>
      </c>
      <c r="D33" s="106">
        <v>0.1</v>
      </c>
      <c r="E33" s="106">
        <v>0</v>
      </c>
      <c r="F33" s="106">
        <v>9.1</v>
      </c>
      <c r="G33" s="106">
        <v>35</v>
      </c>
      <c r="H33" s="107">
        <v>2.86</v>
      </c>
      <c r="I33" s="150">
        <v>3.5</v>
      </c>
      <c r="J33" s="11"/>
      <c r="K33" s="37" t="str">
        <f t="shared" si="1"/>
        <v xml:space="preserve">Чай с сахаром </v>
      </c>
      <c r="M33" s="24">
        <f t="shared" si="12"/>
        <v>0.1</v>
      </c>
      <c r="N33" s="24">
        <f t="shared" si="10"/>
        <v>0</v>
      </c>
      <c r="O33" s="24">
        <f t="shared" si="10"/>
        <v>9.1</v>
      </c>
      <c r="P33" s="24">
        <f t="shared" si="10"/>
        <v>35</v>
      </c>
      <c r="IA33" s="12"/>
      <c r="IB33" s="6">
        <f>[1]основа!AM29</f>
        <v>42551</v>
      </c>
    </row>
    <row r="34" spans="1:236" ht="18.75" customHeight="1" x14ac:dyDescent="0.25">
      <c r="A34" s="103" t="s">
        <v>74</v>
      </c>
      <c r="B34" s="104">
        <v>50</v>
      </c>
      <c r="C34" s="105">
        <v>0</v>
      </c>
      <c r="D34" s="106">
        <v>3.5</v>
      </c>
      <c r="E34" s="106">
        <v>1.5</v>
      </c>
      <c r="F34" s="106">
        <v>24.9</v>
      </c>
      <c r="G34" s="106">
        <v>131</v>
      </c>
      <c r="H34" s="107">
        <v>0</v>
      </c>
      <c r="I34" s="153">
        <v>3</v>
      </c>
      <c r="J34" s="11"/>
      <c r="K34" s="37" t="str">
        <f t="shared" si="1"/>
        <v>Хлеб пшеничный</v>
      </c>
      <c r="M34" s="24">
        <f t="shared" si="12"/>
        <v>3.5</v>
      </c>
      <c r="N34" s="24">
        <f t="shared" si="10"/>
        <v>1.5</v>
      </c>
      <c r="O34" s="24">
        <f t="shared" si="10"/>
        <v>24.9</v>
      </c>
      <c r="P34" s="24">
        <f t="shared" si="10"/>
        <v>131</v>
      </c>
      <c r="IA34" s="12"/>
      <c r="IB34" s="6">
        <f>[1]основа!AM30</f>
        <v>42551</v>
      </c>
    </row>
    <row r="35" spans="1:236" ht="23.25" customHeight="1" x14ac:dyDescent="0.2">
      <c r="A35" s="108" t="s">
        <v>15</v>
      </c>
      <c r="B35" s="109"/>
      <c r="C35" s="110"/>
      <c r="D35" s="111">
        <f>SUBTOTAL(9,D29:D34)</f>
        <v>16.149999999999999</v>
      </c>
      <c r="E35" s="111">
        <f t="shared" ref="E35:G35" si="13">SUBTOTAL(9,E29:E34)</f>
        <v>11.15</v>
      </c>
      <c r="F35" s="111">
        <f t="shared" si="13"/>
        <v>87.6</v>
      </c>
      <c r="G35" s="111">
        <f t="shared" si="13"/>
        <v>523.5</v>
      </c>
      <c r="H35" s="112">
        <v>27.090899999999998</v>
      </c>
      <c r="I35" s="151">
        <f>SUBTOTAL(9,I29:I34)</f>
        <v>58.5</v>
      </c>
      <c r="J35" s="11"/>
      <c r="K35" s="38">
        <f>х!E29</f>
        <v>1</v>
      </c>
      <c r="M35" s="28">
        <f>SUM(M29:M34)</f>
        <v>16.149999999999999</v>
      </c>
      <c r="N35" s="28">
        <f>SUM(N29:N34)</f>
        <v>11.15</v>
      </c>
      <c r="O35" s="28">
        <f>SUM(O29:O34)</f>
        <v>87.6</v>
      </c>
      <c r="P35" s="28">
        <f>SUM(P29:P34)</f>
        <v>523.5</v>
      </c>
      <c r="IA35" s="12"/>
      <c r="IB35" s="6">
        <f>[1]основа!AM32</f>
        <v>42551</v>
      </c>
    </row>
    <row r="36" spans="1:236" ht="15" customHeight="1" x14ac:dyDescent="0.2">
      <c r="A36" s="108"/>
      <c r="B36" s="109"/>
      <c r="C36" s="110"/>
      <c r="D36" s="111"/>
      <c r="E36" s="111"/>
      <c r="F36" s="111"/>
      <c r="G36" s="111"/>
      <c r="H36" s="112"/>
      <c r="I36" s="155"/>
      <c r="J36" s="11"/>
      <c r="K36" s="38">
        <f>х!E30</f>
        <v>1</v>
      </c>
      <c r="M36" s="28"/>
      <c r="N36" s="28"/>
      <c r="O36" s="28"/>
      <c r="P36" s="28"/>
      <c r="IA36" s="12"/>
      <c r="IB36" s="6">
        <f>[1]основа!AM33</f>
        <v>42551</v>
      </c>
    </row>
    <row r="37" spans="1:236" ht="15" hidden="1" customHeight="1" x14ac:dyDescent="0.2">
      <c r="A37" s="108" t="s">
        <v>16</v>
      </c>
      <c r="B37" s="109"/>
      <c r="C37" s="110"/>
      <c r="D37" s="113"/>
      <c r="E37" s="113"/>
      <c r="F37" s="113"/>
      <c r="G37" s="113"/>
      <c r="H37" s="114"/>
      <c r="I37" s="31"/>
      <c r="J37" s="11"/>
      <c r="K37" s="38">
        <f>х!E31</f>
        <v>0</v>
      </c>
      <c r="M37" s="30"/>
      <c r="N37" s="30"/>
      <c r="O37" s="30"/>
      <c r="P37" s="30"/>
      <c r="IA37" s="12"/>
      <c r="IB37" s="6">
        <f>[1]основа!AM34</f>
        <v>42551</v>
      </c>
    </row>
    <row r="38" spans="1:236" ht="15" hidden="1" customHeight="1" x14ac:dyDescent="0.25">
      <c r="A38" s="103">
        <v>0</v>
      </c>
      <c r="B38" s="104">
        <v>0</v>
      </c>
      <c r="C38" s="105">
        <v>0</v>
      </c>
      <c r="D38" s="106">
        <v>0</v>
      </c>
      <c r="E38" s="106">
        <v>0</v>
      </c>
      <c r="F38" s="106">
        <v>0</v>
      </c>
      <c r="G38" s="106">
        <v>0</v>
      </c>
      <c r="H38" s="107">
        <v>0</v>
      </c>
      <c r="I38" s="25">
        <f>H38</f>
        <v>0</v>
      </c>
      <c r="J38" s="11"/>
      <c r="K38" s="37">
        <f t="shared" si="1"/>
        <v>0</v>
      </c>
      <c r="M38" s="24">
        <f>D38</f>
        <v>0</v>
      </c>
      <c r="N38" s="24">
        <f t="shared" ref="N38:P42" si="14">E38</f>
        <v>0</v>
      </c>
      <c r="O38" s="24">
        <f t="shared" si="14"/>
        <v>0</v>
      </c>
      <c r="P38" s="24">
        <f t="shared" si="14"/>
        <v>0</v>
      </c>
      <c r="IA38" s="12"/>
      <c r="IB38" s="6">
        <f>[1]основа!AM35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 t="shared" ref="I39:I42" si="15">H39</f>
        <v>0</v>
      </c>
      <c r="J39" s="11"/>
      <c r="K39" s="37">
        <f t="shared" si="1"/>
        <v>0</v>
      </c>
      <c r="M39" s="24">
        <f t="shared" ref="M39:M42" si="16">D39</f>
        <v>0</v>
      </c>
      <c r="N39" s="24">
        <f t="shared" si="14"/>
        <v>0</v>
      </c>
      <c r="O39" s="24">
        <f t="shared" si="14"/>
        <v>0</v>
      </c>
      <c r="P39" s="24">
        <f t="shared" si="14"/>
        <v>0</v>
      </c>
      <c r="IA39" s="12"/>
      <c r="IB39" s="6">
        <f>[1]основа!AM36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si="15"/>
        <v>0</v>
      </c>
      <c r="J40" s="11"/>
      <c r="K40" s="37">
        <f t="shared" si="1"/>
        <v>0</v>
      </c>
      <c r="M40" s="24">
        <f t="shared" si="16"/>
        <v>0</v>
      </c>
      <c r="N40" s="24">
        <f t="shared" si="14"/>
        <v>0</v>
      </c>
      <c r="O40" s="24">
        <f t="shared" si="14"/>
        <v>0</v>
      </c>
      <c r="P40" s="24">
        <f t="shared" si="14"/>
        <v>0</v>
      </c>
      <c r="IA40" s="12"/>
      <c r="IB40" s="6">
        <f>[1]основа!AM37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5"/>
        <v>0</v>
      </c>
      <c r="J41" s="11"/>
      <c r="K41" s="37">
        <f t="shared" si="1"/>
        <v>0</v>
      </c>
      <c r="M41" s="24">
        <f t="shared" si="16"/>
        <v>0</v>
      </c>
      <c r="N41" s="24">
        <f t="shared" si="14"/>
        <v>0</v>
      </c>
      <c r="O41" s="24">
        <f t="shared" si="14"/>
        <v>0</v>
      </c>
      <c r="P41" s="24">
        <f t="shared" si="14"/>
        <v>0</v>
      </c>
      <c r="IA41" s="12"/>
      <c r="IB41" s="6">
        <f>[1]основа!AM38</f>
        <v>42551</v>
      </c>
    </row>
    <row r="42" spans="1:236" ht="15" hidden="1" customHeight="1" x14ac:dyDescent="0.25">
      <c r="A42" s="103">
        <v>0</v>
      </c>
      <c r="B42" s="104">
        <v>0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07">
        <v>0</v>
      </c>
      <c r="I42" s="25">
        <f t="shared" si="15"/>
        <v>0</v>
      </c>
      <c r="J42" s="11"/>
      <c r="K42" s="37">
        <f t="shared" si="1"/>
        <v>0</v>
      </c>
      <c r="M42" s="24">
        <f t="shared" si="16"/>
        <v>0</v>
      </c>
      <c r="N42" s="24">
        <f t="shared" si="14"/>
        <v>0</v>
      </c>
      <c r="O42" s="24">
        <f t="shared" si="14"/>
        <v>0</v>
      </c>
      <c r="P42" s="24">
        <f t="shared" si="14"/>
        <v>0</v>
      </c>
      <c r="IA42" s="12"/>
      <c r="IB42" s="6">
        <f>[1]основа!AM39</f>
        <v>42551</v>
      </c>
    </row>
    <row r="43" spans="1:236" ht="15" hidden="1" customHeight="1" x14ac:dyDescent="0.2">
      <c r="A43" s="108" t="s">
        <v>17</v>
      </c>
      <c r="B43" s="109"/>
      <c r="C43" s="110"/>
      <c r="D43" s="111">
        <v>0</v>
      </c>
      <c r="E43" s="111">
        <v>0</v>
      </c>
      <c r="F43" s="111">
        <v>0</v>
      </c>
      <c r="G43" s="111">
        <v>0</v>
      </c>
      <c r="H43" s="112">
        <v>0</v>
      </c>
      <c r="I43" s="29">
        <f>I42+I41+I40+I39+I38</f>
        <v>0</v>
      </c>
      <c r="J43" s="11"/>
      <c r="K43" s="38">
        <f>х!E37</f>
        <v>0</v>
      </c>
      <c r="M43" s="28">
        <f>SUM(M38:M42)</f>
        <v>0</v>
      </c>
      <c r="N43" s="28">
        <f t="shared" ref="N43:P43" si="17">SUM(N38:N42)</f>
        <v>0</v>
      </c>
      <c r="O43" s="28">
        <f t="shared" si="17"/>
        <v>0</v>
      </c>
      <c r="P43" s="28">
        <f t="shared" si="17"/>
        <v>0</v>
      </c>
      <c r="IA43" s="12"/>
      <c r="IB43" s="6">
        <f>[1]основа!AM40</f>
        <v>42551</v>
      </c>
    </row>
    <row r="44" spans="1:236" ht="15" hidden="1" customHeight="1" x14ac:dyDescent="0.2">
      <c r="A44" s="108"/>
      <c r="B44" s="109"/>
      <c r="C44" s="110"/>
      <c r="D44" s="111"/>
      <c r="E44" s="111"/>
      <c r="F44" s="111"/>
      <c r="G44" s="111"/>
      <c r="H44" s="112"/>
      <c r="I44" s="29"/>
      <c r="J44" s="11"/>
      <c r="K44" s="38">
        <f>х!E38</f>
        <v>0</v>
      </c>
      <c r="M44" s="28"/>
      <c r="N44" s="28"/>
      <c r="O44" s="28"/>
      <c r="P44" s="28"/>
      <c r="IA44" s="12"/>
      <c r="IB44" s="6">
        <f>[1]основа!AM41</f>
        <v>42551</v>
      </c>
    </row>
    <row r="45" spans="1:236" ht="15" hidden="1" customHeight="1" x14ac:dyDescent="0.2">
      <c r="A45" s="108" t="s">
        <v>18</v>
      </c>
      <c r="B45" s="109"/>
      <c r="C45" s="110"/>
      <c r="D45" s="113"/>
      <c r="E45" s="113"/>
      <c r="F45" s="113"/>
      <c r="G45" s="113"/>
      <c r="H45" s="114"/>
      <c r="I45" s="31"/>
      <c r="J45" s="11"/>
      <c r="K45" s="38">
        <f>х!E39</f>
        <v>0</v>
      </c>
      <c r="M45" s="30"/>
      <c r="N45" s="30"/>
      <c r="O45" s="30"/>
      <c r="P45" s="30"/>
      <c r="IA45" s="12"/>
      <c r="IB45" s="6">
        <f>[1]основа!AM42</f>
        <v>42551</v>
      </c>
    </row>
    <row r="46" spans="1:236" ht="15" hidden="1" customHeight="1" x14ac:dyDescent="0.25">
      <c r="A46" s="103">
        <v>0</v>
      </c>
      <c r="B46" s="104">
        <v>0</v>
      </c>
      <c r="C46" s="105">
        <v>0</v>
      </c>
      <c r="D46" s="106">
        <v>0</v>
      </c>
      <c r="E46" s="106">
        <v>0</v>
      </c>
      <c r="F46" s="106">
        <v>0</v>
      </c>
      <c r="G46" s="106">
        <v>0</v>
      </c>
      <c r="H46" s="107">
        <v>0</v>
      </c>
      <c r="I46" s="25">
        <f>H46</f>
        <v>0</v>
      </c>
      <c r="J46" s="11"/>
      <c r="K46" s="37">
        <f t="shared" si="1"/>
        <v>0</v>
      </c>
      <c r="M46" s="24">
        <f>D46</f>
        <v>0</v>
      </c>
      <c r="N46" s="24">
        <f t="shared" ref="N46:P52" si="18">E46</f>
        <v>0</v>
      </c>
      <c r="O46" s="24">
        <f t="shared" si="18"/>
        <v>0</v>
      </c>
      <c r="P46" s="24">
        <f t="shared" si="18"/>
        <v>0</v>
      </c>
      <c r="IA46" s="12"/>
      <c r="IB46" s="6">
        <f>[1]основа!AM43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 t="shared" ref="I47:I52" si="19">H47</f>
        <v>0</v>
      </c>
      <c r="J47" s="11"/>
      <c r="K47" s="37">
        <f t="shared" si="1"/>
        <v>0</v>
      </c>
      <c r="M47" s="24">
        <f t="shared" ref="M47:M52" si="20">D47</f>
        <v>0</v>
      </c>
      <c r="N47" s="24">
        <f t="shared" si="18"/>
        <v>0</v>
      </c>
      <c r="O47" s="24">
        <f t="shared" si="18"/>
        <v>0</v>
      </c>
      <c r="P47" s="24">
        <f t="shared" si="18"/>
        <v>0</v>
      </c>
      <c r="IA47" s="12"/>
      <c r="IB47" s="6">
        <f>[1]основа!AM44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si="19"/>
        <v>0</v>
      </c>
      <c r="J48" s="11"/>
      <c r="K48" s="37">
        <f t="shared" si="1"/>
        <v>0</v>
      </c>
      <c r="M48" s="24">
        <f t="shared" si="20"/>
        <v>0</v>
      </c>
      <c r="N48" s="24">
        <f t="shared" si="18"/>
        <v>0</v>
      </c>
      <c r="O48" s="24">
        <f t="shared" si="18"/>
        <v>0</v>
      </c>
      <c r="P48" s="24">
        <f t="shared" si="18"/>
        <v>0</v>
      </c>
      <c r="IA48" s="12"/>
      <c r="IB48" s="6">
        <f>[1]основа!AM45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19"/>
        <v>0</v>
      </c>
      <c r="J49" s="11"/>
      <c r="K49" s="37">
        <f t="shared" si="1"/>
        <v>0</v>
      </c>
      <c r="M49" s="24">
        <f t="shared" si="20"/>
        <v>0</v>
      </c>
      <c r="N49" s="24">
        <f t="shared" si="18"/>
        <v>0</v>
      </c>
      <c r="O49" s="24">
        <f t="shared" si="18"/>
        <v>0</v>
      </c>
      <c r="P49" s="24">
        <f t="shared" si="18"/>
        <v>0</v>
      </c>
      <c r="IA49" s="12"/>
      <c r="IB49" s="6">
        <f>[1]основа!AM46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19"/>
        <v>0</v>
      </c>
      <c r="J50" s="11"/>
      <c r="K50" s="37">
        <f t="shared" si="1"/>
        <v>0</v>
      </c>
      <c r="M50" s="24">
        <f t="shared" si="20"/>
        <v>0</v>
      </c>
      <c r="N50" s="24">
        <f t="shared" si="18"/>
        <v>0</v>
      </c>
      <c r="O50" s="24">
        <f t="shared" si="18"/>
        <v>0</v>
      </c>
      <c r="P50" s="24">
        <f t="shared" si="18"/>
        <v>0</v>
      </c>
      <c r="IA50" s="12"/>
      <c r="IB50" s="6">
        <f>[1]основа!AM47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19"/>
        <v>0</v>
      </c>
      <c r="J51" s="11"/>
      <c r="K51" s="37">
        <f t="shared" si="1"/>
        <v>0</v>
      </c>
      <c r="M51" s="24">
        <f t="shared" si="20"/>
        <v>0</v>
      </c>
      <c r="N51" s="24">
        <f t="shared" si="18"/>
        <v>0</v>
      </c>
      <c r="O51" s="24">
        <f t="shared" si="18"/>
        <v>0</v>
      </c>
      <c r="P51" s="24">
        <f t="shared" si="18"/>
        <v>0</v>
      </c>
      <c r="IA51" s="12"/>
      <c r="IB51" s="6">
        <f>[1]основа!AM48</f>
        <v>42551</v>
      </c>
    </row>
    <row r="52" spans="1:236" ht="15" hidden="1" customHeight="1" x14ac:dyDescent="0.25">
      <c r="A52" s="103">
        <v>0</v>
      </c>
      <c r="B52" s="104">
        <v>0</v>
      </c>
      <c r="C52" s="105">
        <v>0</v>
      </c>
      <c r="D52" s="106">
        <v>0</v>
      </c>
      <c r="E52" s="106">
        <v>0</v>
      </c>
      <c r="F52" s="106">
        <v>0</v>
      </c>
      <c r="G52" s="106">
        <v>0</v>
      </c>
      <c r="H52" s="107">
        <v>0</v>
      </c>
      <c r="I52" s="25">
        <f t="shared" si="19"/>
        <v>0</v>
      </c>
      <c r="J52" s="11"/>
      <c r="K52" s="37">
        <f t="shared" si="1"/>
        <v>0</v>
      </c>
      <c r="M52" s="24">
        <f t="shared" si="20"/>
        <v>0</v>
      </c>
      <c r="N52" s="24">
        <f t="shared" si="18"/>
        <v>0</v>
      </c>
      <c r="O52" s="24">
        <f t="shared" si="18"/>
        <v>0</v>
      </c>
      <c r="P52" s="24">
        <f t="shared" si="18"/>
        <v>0</v>
      </c>
      <c r="IA52" s="12"/>
      <c r="IB52" s="6">
        <f>[1]основа!AM49</f>
        <v>42551</v>
      </c>
    </row>
    <row r="53" spans="1:236" ht="15" hidden="1" customHeight="1" x14ac:dyDescent="0.2">
      <c r="A53" s="108" t="s">
        <v>19</v>
      </c>
      <c r="B53" s="109"/>
      <c r="C53" s="110"/>
      <c r="D53" s="111">
        <v>0</v>
      </c>
      <c r="E53" s="111">
        <v>0</v>
      </c>
      <c r="F53" s="111">
        <v>0</v>
      </c>
      <c r="G53" s="111">
        <v>0</v>
      </c>
      <c r="H53" s="112">
        <v>0</v>
      </c>
      <c r="I53" s="29">
        <f>I52+I51+I50+I49+I48+I47+I46</f>
        <v>0</v>
      </c>
      <c r="J53" s="11"/>
      <c r="K53" s="38">
        <f>х!E47</f>
        <v>0</v>
      </c>
      <c r="M53" s="28">
        <f>SUM(M46:M52)</f>
        <v>0</v>
      </c>
      <c r="N53" s="28">
        <f t="shared" ref="N53:P53" si="21">SUM(N46:N52)</f>
        <v>0</v>
      </c>
      <c r="O53" s="28">
        <f t="shared" si="21"/>
        <v>0</v>
      </c>
      <c r="P53" s="28">
        <f t="shared" si="21"/>
        <v>0</v>
      </c>
      <c r="IA53" s="12"/>
      <c r="IB53" s="6">
        <f>[1]основа!AM50</f>
        <v>42551</v>
      </c>
    </row>
    <row r="54" spans="1:236" ht="15" hidden="1" customHeight="1" x14ac:dyDescent="0.2">
      <c r="A54" s="108"/>
      <c r="B54" s="109"/>
      <c r="C54" s="110"/>
      <c r="D54" s="113"/>
      <c r="E54" s="111"/>
      <c r="F54" s="113"/>
      <c r="G54" s="113"/>
      <c r="H54" s="114"/>
      <c r="I54" s="31"/>
      <c r="J54" s="11"/>
      <c r="K54" s="38">
        <f>х!E48</f>
        <v>0</v>
      </c>
      <c r="M54" s="30"/>
      <c r="N54" s="28"/>
      <c r="O54" s="30"/>
      <c r="P54" s="30"/>
      <c r="IA54" s="12"/>
      <c r="IB54" s="6">
        <f>[1]основа!AM51</f>
        <v>42551</v>
      </c>
    </row>
    <row r="55" spans="1:236" ht="15" hidden="1" customHeight="1" x14ac:dyDescent="0.2">
      <c r="A55" s="108" t="s">
        <v>20</v>
      </c>
      <c r="B55" s="109"/>
      <c r="C55" s="110"/>
      <c r="D55" s="113"/>
      <c r="E55" s="113"/>
      <c r="F55" s="113"/>
      <c r="G55" s="113"/>
      <c r="H55" s="114"/>
      <c r="I55" s="31"/>
      <c r="J55" s="11"/>
      <c r="K55" s="38">
        <f>х!E49</f>
        <v>0</v>
      </c>
      <c r="M55" s="30"/>
      <c r="N55" s="30"/>
      <c r="O55" s="30"/>
      <c r="P55" s="30"/>
      <c r="IA55" s="12"/>
      <c r="IB55" s="6">
        <f>[1]основа!AM52</f>
        <v>42551</v>
      </c>
    </row>
    <row r="56" spans="1:236" ht="15" hidden="1" customHeight="1" x14ac:dyDescent="0.25">
      <c r="A56" s="103">
        <v>0</v>
      </c>
      <c r="B56" s="104">
        <v>0</v>
      </c>
      <c r="C56" s="105">
        <v>0</v>
      </c>
      <c r="D56" s="106">
        <v>0</v>
      </c>
      <c r="E56" s="106">
        <v>0</v>
      </c>
      <c r="F56" s="106">
        <v>0</v>
      </c>
      <c r="G56" s="106">
        <v>0</v>
      </c>
      <c r="H56" s="107">
        <v>0</v>
      </c>
      <c r="I56" s="25">
        <f>H56</f>
        <v>0</v>
      </c>
      <c r="J56" s="11"/>
      <c r="K56" s="37">
        <f t="shared" si="1"/>
        <v>0</v>
      </c>
      <c r="M56" s="24">
        <f>D56</f>
        <v>0</v>
      </c>
      <c r="N56" s="24">
        <f t="shared" ref="N56:P58" si="22">E56</f>
        <v>0</v>
      </c>
      <c r="O56" s="24">
        <f t="shared" si="22"/>
        <v>0</v>
      </c>
      <c r="P56" s="24">
        <f t="shared" si="22"/>
        <v>0</v>
      </c>
      <c r="IA56" s="12"/>
      <c r="IB56" s="6">
        <f>[1]основа!AM53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>
        <v>0</v>
      </c>
      <c r="I57" s="25">
        <f t="shared" ref="I57:I58" si="23">H57</f>
        <v>0</v>
      </c>
      <c r="J57" s="11"/>
      <c r="K57" s="37">
        <f t="shared" si="1"/>
        <v>0</v>
      </c>
      <c r="M57" s="24">
        <f t="shared" ref="M57:M58" si="24">D57</f>
        <v>0</v>
      </c>
      <c r="N57" s="24">
        <f t="shared" si="22"/>
        <v>0</v>
      </c>
      <c r="O57" s="24">
        <f t="shared" si="22"/>
        <v>0</v>
      </c>
      <c r="P57" s="24">
        <f t="shared" si="22"/>
        <v>0</v>
      </c>
      <c r="IA57" s="12"/>
      <c r="IB57" s="6">
        <f>[1]основа!AM54</f>
        <v>42551</v>
      </c>
    </row>
    <row r="58" spans="1:236" ht="15" hidden="1" customHeight="1" x14ac:dyDescent="0.25">
      <c r="A58" s="103">
        <v>0</v>
      </c>
      <c r="B58" s="104">
        <v>0</v>
      </c>
      <c r="C58" s="105">
        <v>0</v>
      </c>
      <c r="D58" s="106">
        <v>0</v>
      </c>
      <c r="E58" s="106">
        <v>0</v>
      </c>
      <c r="F58" s="106">
        <v>0</v>
      </c>
      <c r="G58" s="106">
        <v>0</v>
      </c>
      <c r="H58" s="107"/>
      <c r="I58" s="25">
        <f t="shared" si="23"/>
        <v>0</v>
      </c>
      <c r="J58" s="11"/>
      <c r="K58" s="37">
        <f t="shared" si="1"/>
        <v>0</v>
      </c>
      <c r="M58" s="24">
        <f t="shared" si="24"/>
        <v>0</v>
      </c>
      <c r="N58" s="24">
        <f t="shared" si="22"/>
        <v>0</v>
      </c>
      <c r="O58" s="24">
        <f t="shared" si="22"/>
        <v>0</v>
      </c>
      <c r="P58" s="24">
        <f t="shared" si="22"/>
        <v>0</v>
      </c>
      <c r="IA58" s="12"/>
      <c r="IB58" s="6">
        <f>[1]основа!AM55</f>
        <v>42551</v>
      </c>
    </row>
    <row r="59" spans="1:236" ht="15" hidden="1" customHeight="1" x14ac:dyDescent="0.2">
      <c r="A59" s="108" t="s">
        <v>21</v>
      </c>
      <c r="B59" s="109"/>
      <c r="C59" s="110"/>
      <c r="D59" s="111">
        <v>0</v>
      </c>
      <c r="E59" s="111">
        <v>0</v>
      </c>
      <c r="F59" s="111">
        <v>0</v>
      </c>
      <c r="G59" s="111">
        <v>0</v>
      </c>
      <c r="H59" s="115">
        <v>0</v>
      </c>
      <c r="I59" s="32">
        <f>I56+I57+I58</f>
        <v>0</v>
      </c>
      <c r="J59" s="11"/>
      <c r="K59" s="38">
        <f>х!E53</f>
        <v>0</v>
      </c>
      <c r="M59" s="28">
        <f>SUM(M56:M58)</f>
        <v>0</v>
      </c>
      <c r="N59" s="28">
        <f t="shared" ref="N59:P59" si="25">SUM(N56:N58)</f>
        <v>0</v>
      </c>
      <c r="O59" s="28">
        <f t="shared" si="25"/>
        <v>0</v>
      </c>
      <c r="P59" s="28">
        <f t="shared" si="25"/>
        <v>0</v>
      </c>
      <c r="IA59" s="12"/>
      <c r="IB59" s="6">
        <f>[1]основа!AM56</f>
        <v>42551</v>
      </c>
    </row>
    <row r="60" spans="1:236" ht="15" hidden="1" customHeight="1" x14ac:dyDescent="0.2">
      <c r="A60" s="108"/>
      <c r="B60" s="109"/>
      <c r="C60" s="110"/>
      <c r="D60" s="116"/>
      <c r="E60" s="116"/>
      <c r="F60" s="116"/>
      <c r="G60" s="116"/>
      <c r="H60" s="117"/>
      <c r="I60" s="20"/>
      <c r="J60" s="11"/>
      <c r="K60" s="38">
        <f>х!E54</f>
        <v>0</v>
      </c>
      <c r="M60" s="19"/>
      <c r="N60" s="19"/>
      <c r="O60" s="19"/>
      <c r="P60" s="19"/>
      <c r="IA60" s="12"/>
      <c r="IB60" s="6">
        <f>[1]основа!AM57</f>
        <v>42551</v>
      </c>
    </row>
    <row r="61" spans="1:236" ht="15" customHeight="1" x14ac:dyDescent="0.2">
      <c r="A61" s="108" t="s">
        <v>22</v>
      </c>
      <c r="B61" s="109"/>
      <c r="C61" s="110"/>
      <c r="D61" s="111">
        <f>D20+D35</f>
        <v>55.65</v>
      </c>
      <c r="E61" s="111">
        <f t="shared" ref="E61:G61" si="26">E20+E35</f>
        <v>41.550000000000004</v>
      </c>
      <c r="F61" s="111">
        <f t="shared" si="26"/>
        <v>149.94999999999999</v>
      </c>
      <c r="G61" s="111">
        <f t="shared" si="26"/>
        <v>1190.5</v>
      </c>
      <c r="H61" s="115">
        <v>47.710699999999996</v>
      </c>
      <c r="I61" s="121">
        <f>I20+I35</f>
        <v>97</v>
      </c>
      <c r="J61" s="11"/>
      <c r="K61" s="38">
        <f>х!E55</f>
        <v>1</v>
      </c>
      <c r="M61" s="28">
        <f>M59+M53+M43+M35+M26+M20</f>
        <v>57.33</v>
      </c>
      <c r="N61" s="28">
        <f>N59+N53+N43+N35+N26+N20</f>
        <v>41.550000000000004</v>
      </c>
      <c r="O61" s="28">
        <f>O59+O53+O43+O35+O26+O20</f>
        <v>169.31</v>
      </c>
      <c r="P61" s="28">
        <f>P59+P53+P43+P35+P26+P20</f>
        <v>1282.9000000000001</v>
      </c>
      <c r="IA61" s="12"/>
      <c r="IB61" s="6">
        <f>[1]основа!AM58</f>
        <v>42551</v>
      </c>
    </row>
    <row r="62" spans="1:236" ht="15" customHeight="1" x14ac:dyDescent="0.2">
      <c r="A62" s="33"/>
      <c r="B62" s="26"/>
      <c r="C62" s="27"/>
      <c r="D62" s="34"/>
      <c r="E62" s="34"/>
      <c r="F62" s="34"/>
      <c r="G62" s="34"/>
      <c r="H62" s="34"/>
      <c r="I62" s="34"/>
      <c r="J62" s="11"/>
      <c r="K62" s="38">
        <f>х!E56</f>
        <v>1</v>
      </c>
      <c r="IA62" s="12"/>
      <c r="IB62" s="6">
        <f>[1]основа!AM59</f>
        <v>42551</v>
      </c>
    </row>
    <row r="63" spans="1:236" ht="14.25" hidden="1" customHeight="1" x14ac:dyDescent="0.2">
      <c r="K63" s="38">
        <f>х!E57</f>
        <v>0</v>
      </c>
      <c r="IA63" s="12"/>
      <c r="IB63" s="6">
        <f>[1]основа!AM60</f>
        <v>42551</v>
      </c>
    </row>
    <row r="64" spans="1:236" ht="18.75" hidden="1" x14ac:dyDescent="0.3">
      <c r="A64" s="35" t="s">
        <v>57</v>
      </c>
      <c r="K64" s="38">
        <f>х!E58</f>
        <v>0</v>
      </c>
      <c r="IA64" s="12"/>
      <c r="IB64" s="6">
        <f>[1]основа!AM70</f>
        <v>42551</v>
      </c>
    </row>
    <row r="65" spans="1:236" ht="18.75" hidden="1" x14ac:dyDescent="0.3">
      <c r="A65" s="35" t="s">
        <v>58</v>
      </c>
      <c r="K65" s="38">
        <f>х!E59</f>
        <v>0</v>
      </c>
      <c r="IA65" s="12"/>
      <c r="IB65" s="6">
        <f>[1]основа!AM71</f>
        <v>42551</v>
      </c>
    </row>
    <row r="66" spans="1:236" ht="18.75" hidden="1" x14ac:dyDescent="0.3">
      <c r="A66" s="35" t="s">
        <v>59</v>
      </c>
      <c r="K66" s="38">
        <f>х!E60</f>
        <v>0</v>
      </c>
      <c r="IA66" s="12"/>
      <c r="IB66" s="6">
        <f>[1]основа!AM72</f>
        <v>42551</v>
      </c>
    </row>
    <row r="67" spans="1:236" hidden="1" x14ac:dyDescent="0.2">
      <c r="K67" s="38">
        <f>х!E61</f>
        <v>0</v>
      </c>
      <c r="IA67" s="12"/>
      <c r="IB67" s="6">
        <f>[1]основа!AM73</f>
        <v>42551</v>
      </c>
    </row>
    <row r="68" spans="1:236" hidden="1" x14ac:dyDescent="0.2">
      <c r="K68" s="38">
        <f>х!E62</f>
        <v>0</v>
      </c>
      <c r="IA68" s="12"/>
      <c r="IB68" s="6">
        <f>[1]основа!AM74</f>
        <v>42551</v>
      </c>
    </row>
    <row r="69" spans="1:236" ht="18.75" hidden="1" x14ac:dyDescent="0.3">
      <c r="A69" s="35" t="s">
        <v>167</v>
      </c>
      <c r="K69" s="38">
        <f>х!E63</f>
        <v>0</v>
      </c>
      <c r="IA69" s="12"/>
      <c r="IB69" s="6">
        <f>[1]основа!AM75</f>
        <v>42551</v>
      </c>
    </row>
    <row r="70" spans="1:236" x14ac:dyDescent="0.2">
      <c r="IA70" s="12"/>
      <c r="IB70" s="6">
        <f>[1]основа!AM76</f>
        <v>42551</v>
      </c>
    </row>
    <row r="71" spans="1:236" x14ac:dyDescent="0.2">
      <c r="IA71" s="12"/>
      <c r="IB71" s="6">
        <f>[1]основа!AM77</f>
        <v>42551</v>
      </c>
    </row>
    <row r="72" spans="1:236" x14ac:dyDescent="0.2">
      <c r="IA72" s="12"/>
      <c r="IB72" s="6">
        <f>[1]основа!AM78</f>
        <v>42551</v>
      </c>
    </row>
    <row r="73" spans="1:236" x14ac:dyDescent="0.2">
      <c r="IA73" s="12"/>
      <c r="IB73" s="6">
        <f>[1]основа!AM79</f>
        <v>42551</v>
      </c>
    </row>
    <row r="74" spans="1:236" x14ac:dyDescent="0.2">
      <c r="IA74" s="12"/>
      <c r="IB74" s="6">
        <f>[1]основа!AM80</f>
        <v>42551</v>
      </c>
    </row>
    <row r="75" spans="1:236" x14ac:dyDescent="0.2">
      <c r="IA75" s="12"/>
      <c r="IB75" s="6">
        <f>[1]основа!AM81</f>
        <v>42551</v>
      </c>
    </row>
    <row r="76" spans="1:236" x14ac:dyDescent="0.2">
      <c r="IA76" s="12"/>
      <c r="IB76" s="6">
        <f>[1]основа!AM82</f>
        <v>42551</v>
      </c>
    </row>
    <row r="77" spans="1:236" x14ac:dyDescent="0.2">
      <c r="IA77" s="12"/>
      <c r="IB77" s="6">
        <f>[1]основа!AM83</f>
        <v>42551</v>
      </c>
    </row>
    <row r="78" spans="1:236" x14ac:dyDescent="0.2">
      <c r="IA78" s="12"/>
      <c r="IB78" s="6">
        <f>[1]основа!AM84</f>
        <v>42551</v>
      </c>
    </row>
    <row r="79" spans="1:236" x14ac:dyDescent="0.2">
      <c r="IA79" s="12"/>
      <c r="IB79" s="6">
        <f>[1]основа!AM85</f>
        <v>42551</v>
      </c>
    </row>
    <row r="80" spans="1:236" x14ac:dyDescent="0.2">
      <c r="IA80" s="12"/>
      <c r="IB80" s="6">
        <f>[1]основа!AM86</f>
        <v>42551</v>
      </c>
    </row>
    <row r="81" spans="235:236" x14ac:dyDescent="0.2">
      <c r="IA81" s="12"/>
      <c r="IB81" s="6">
        <f>[1]основа!AM87</f>
        <v>42551</v>
      </c>
    </row>
    <row r="82" spans="235:236" x14ac:dyDescent="0.2">
      <c r="IA82" s="12"/>
      <c r="IB82" s="6">
        <f>[1]основа!AM88</f>
        <v>42551</v>
      </c>
    </row>
    <row r="83" spans="235:236" x14ac:dyDescent="0.2">
      <c r="IA83" s="12"/>
      <c r="IB83" s="6">
        <f>[1]основа!AM89</f>
        <v>42551</v>
      </c>
    </row>
    <row r="84" spans="235:236" x14ac:dyDescent="0.2">
      <c r="IA84" s="12"/>
      <c r="IB84" s="6">
        <f>[1]основа!AM90</f>
        <v>42551</v>
      </c>
    </row>
    <row r="85" spans="235:236" x14ac:dyDescent="0.2">
      <c r="IA85" s="12"/>
      <c r="IB85" s="6">
        <f>[1]основа!AM91</f>
        <v>42551</v>
      </c>
    </row>
    <row r="86" spans="235:236" x14ac:dyDescent="0.2">
      <c r="IA86" s="12"/>
      <c r="IB86" s="6">
        <f>[1]основа!AM92</f>
        <v>42551</v>
      </c>
    </row>
    <row r="87" spans="235:236" x14ac:dyDescent="0.2">
      <c r="IA87" s="12"/>
      <c r="IB87" s="6">
        <f>[1]основа!AM93</f>
        <v>42551</v>
      </c>
    </row>
    <row r="88" spans="235:236" x14ac:dyDescent="0.2">
      <c r="IA88" s="12"/>
      <c r="IB88" s="6">
        <f>[1]основа!AM94</f>
        <v>42551</v>
      </c>
    </row>
    <row r="89" spans="235:236" x14ac:dyDescent="0.2">
      <c r="IA89" s="12"/>
      <c r="IB89" s="6">
        <f>[1]основа!AM95</f>
        <v>42551</v>
      </c>
    </row>
    <row r="90" spans="235:236" x14ac:dyDescent="0.2">
      <c r="IA90" s="12"/>
      <c r="IB90" s="6">
        <f>[1]основа!AM96</f>
        <v>42551</v>
      </c>
    </row>
    <row r="91" spans="235:236" x14ac:dyDescent="0.2">
      <c r="IA91" s="12"/>
      <c r="IB91" s="6">
        <f>[1]основа!AM97</f>
        <v>42551</v>
      </c>
    </row>
    <row r="92" spans="235:236" x14ac:dyDescent="0.2">
      <c r="IA92" s="12"/>
      <c r="IB92" s="6">
        <f>[1]основа!AM98</f>
        <v>42551</v>
      </c>
    </row>
    <row r="93" spans="235:236" x14ac:dyDescent="0.2">
      <c r="IA93" s="12"/>
      <c r="IB93" s="6">
        <f>[1]основа!AM99</f>
        <v>42551</v>
      </c>
    </row>
    <row r="94" spans="235:236" x14ac:dyDescent="0.2">
      <c r="IA94" s="12"/>
      <c r="IB94" s="6">
        <f>[1]основа!AM100</f>
        <v>42551</v>
      </c>
    </row>
    <row r="95" spans="235:236" x14ac:dyDescent="0.2">
      <c r="IA95" s="12"/>
      <c r="IB95" s="6">
        <f>[1]основа!AM101</f>
        <v>42551</v>
      </c>
    </row>
    <row r="96" spans="235:236" x14ac:dyDescent="0.2">
      <c r="IA96" s="12"/>
      <c r="IB96" s="6">
        <f>[1]основа!AM102</f>
        <v>42551</v>
      </c>
    </row>
    <row r="97" spans="235:236" x14ac:dyDescent="0.2">
      <c r="IA97" s="12"/>
      <c r="IB97" s="6">
        <f>[1]основа!AM103</f>
        <v>42551</v>
      </c>
    </row>
    <row r="98" spans="235:236" x14ac:dyDescent="0.2">
      <c r="IA98" s="12"/>
      <c r="IB98" s="6">
        <f>[1]основа!AM104</f>
        <v>42551</v>
      </c>
    </row>
    <row r="99" spans="235:236" x14ac:dyDescent="0.2">
      <c r="IA99" s="12"/>
      <c r="IB99" s="6">
        <f>[1]основа!AM105</f>
        <v>42551</v>
      </c>
    </row>
    <row r="100" spans="235:236" x14ac:dyDescent="0.2">
      <c r="IA100" s="12"/>
      <c r="IB100" s="6">
        <f>[1]основа!AM106</f>
        <v>42551</v>
      </c>
    </row>
    <row r="101" spans="235:236" x14ac:dyDescent="0.2">
      <c r="IA101" s="12"/>
      <c r="IB101" s="6">
        <f>[1]основа!AM107</f>
        <v>42551</v>
      </c>
    </row>
    <row r="102" spans="235:236" x14ac:dyDescent="0.2">
      <c r="IA102" s="12"/>
      <c r="IB102" s="6">
        <f>[1]основа!AM108</f>
        <v>42551</v>
      </c>
    </row>
    <row r="103" spans="235:236" x14ac:dyDescent="0.2">
      <c r="IA103" s="12"/>
      <c r="IB103" s="6">
        <f>[1]основа!AM109</f>
        <v>42551</v>
      </c>
    </row>
    <row r="104" spans="235:236" x14ac:dyDescent="0.2">
      <c r="IA104" s="12"/>
      <c r="IB104" s="6">
        <f>[1]основа!AM110</f>
        <v>42551</v>
      </c>
    </row>
    <row r="105" spans="235:236" x14ac:dyDescent="0.2">
      <c r="IA105" s="12"/>
      <c r="IB105" s="6">
        <f>[1]основа!AM111</f>
        <v>42551</v>
      </c>
    </row>
    <row r="106" spans="235:236" x14ac:dyDescent="0.2">
      <c r="IA106" s="12"/>
      <c r="IB106" s="6">
        <f>[1]основа!AM112</f>
        <v>42551</v>
      </c>
    </row>
    <row r="107" spans="235:236" x14ac:dyDescent="0.2">
      <c r="IA107" s="12"/>
      <c r="IB107" s="6">
        <f>[1]основа!AM113</f>
        <v>42551</v>
      </c>
    </row>
    <row r="108" spans="235:236" x14ac:dyDescent="0.2">
      <c r="IA108" s="12"/>
      <c r="IB108" s="6">
        <f>[1]основа!AM114</f>
        <v>42551</v>
      </c>
    </row>
    <row r="109" spans="235:236" x14ac:dyDescent="0.2">
      <c r="IA109" s="12"/>
      <c r="IB109" s="6">
        <f>[1]основа!AM115</f>
        <v>42551</v>
      </c>
    </row>
    <row r="110" spans="235:236" x14ac:dyDescent="0.2">
      <c r="IA110" s="12"/>
      <c r="IB110" s="6">
        <f>[1]основа!AM116</f>
        <v>42551</v>
      </c>
    </row>
    <row r="111" spans="235:236" x14ac:dyDescent="0.2">
      <c r="IA111" s="12"/>
      <c r="IB111" s="6">
        <f>[1]основа!AM117</f>
        <v>42551</v>
      </c>
    </row>
    <row r="112" spans="235:236" x14ac:dyDescent="0.2">
      <c r="IA112" s="12"/>
      <c r="IB112" s="6">
        <f>[1]основа!AM118</f>
        <v>42551</v>
      </c>
    </row>
    <row r="113" spans="235:236" x14ac:dyDescent="0.2">
      <c r="IA113" s="12"/>
      <c r="IB113" s="6">
        <f>[1]основа!AM119</f>
        <v>42551</v>
      </c>
    </row>
    <row r="114" spans="235:236" x14ac:dyDescent="0.2">
      <c r="IA114" s="12"/>
      <c r="IB114" s="6">
        <f>[1]основа!AM120</f>
        <v>42551</v>
      </c>
    </row>
    <row r="115" spans="235:236" x14ac:dyDescent="0.2">
      <c r="IA115" s="12"/>
      <c r="IB115" s="6">
        <f>[1]основа!AM121</f>
        <v>42551</v>
      </c>
    </row>
    <row r="116" spans="235:236" x14ac:dyDescent="0.2">
      <c r="IA116" s="12"/>
      <c r="IB116" s="6">
        <f>[1]основа!AM122</f>
        <v>42551</v>
      </c>
    </row>
    <row r="117" spans="235:236" x14ac:dyDescent="0.2">
      <c r="IA117" s="12"/>
      <c r="IB117" s="6">
        <f>[1]основа!AM123</f>
        <v>42551</v>
      </c>
    </row>
    <row r="118" spans="235:236" x14ac:dyDescent="0.2">
      <c r="IA118" s="12"/>
      <c r="IB118" s="6">
        <f>[1]основа!AM124</f>
        <v>42551</v>
      </c>
    </row>
    <row r="119" spans="235:236" x14ac:dyDescent="0.2">
      <c r="IA119" s="12"/>
      <c r="IB119" s="6">
        <f>[1]основа!AM125</f>
        <v>42551</v>
      </c>
    </row>
    <row r="120" spans="235:236" x14ac:dyDescent="0.2">
      <c r="IA120" s="12"/>
      <c r="IB120" s="6">
        <f>[1]основа!AM126</f>
        <v>42551</v>
      </c>
    </row>
    <row r="121" spans="235:236" x14ac:dyDescent="0.2">
      <c r="IA121" s="12"/>
      <c r="IB121" s="6">
        <f>[1]основа!AM127</f>
        <v>42551</v>
      </c>
    </row>
    <row r="122" spans="235:236" x14ac:dyDescent="0.2">
      <c r="IA122" s="12"/>
      <c r="IB122" s="6">
        <f>[1]основа!AM128</f>
        <v>42551</v>
      </c>
    </row>
    <row r="123" spans="235:236" x14ac:dyDescent="0.2">
      <c r="IA123" s="12"/>
      <c r="IB123" s="6">
        <f>[1]основа!AM129</f>
        <v>42551</v>
      </c>
    </row>
    <row r="124" spans="235:236" x14ac:dyDescent="0.2">
      <c r="IA124" s="12"/>
      <c r="IB124" s="6">
        <f>[1]основа!AM130</f>
        <v>42551</v>
      </c>
    </row>
    <row r="125" spans="235:236" x14ac:dyDescent="0.2">
      <c r="IA125" s="12"/>
      <c r="IB125" s="6">
        <f>[1]основа!AM131</f>
        <v>42551</v>
      </c>
    </row>
    <row r="126" spans="235:236" x14ac:dyDescent="0.2">
      <c r="IA126" s="12"/>
      <c r="IB126" s="6">
        <f>[1]основа!AM132</f>
        <v>42551</v>
      </c>
    </row>
    <row r="127" spans="235:236" x14ac:dyDescent="0.2">
      <c r="IA127" s="12"/>
      <c r="IB127" s="6">
        <f>[1]основа!AM133</f>
        <v>42551</v>
      </c>
    </row>
    <row r="128" spans="235:236" x14ac:dyDescent="0.2">
      <c r="IA128" s="12"/>
      <c r="IB128" s="6">
        <f>[1]основа!AM134</f>
        <v>42551</v>
      </c>
    </row>
    <row r="129" spans="235:236" x14ac:dyDescent="0.2">
      <c r="IA129" s="12"/>
      <c r="IB129" s="6">
        <f>[1]основа!AM135</f>
        <v>42551</v>
      </c>
    </row>
    <row r="130" spans="235:236" x14ac:dyDescent="0.2">
      <c r="IA130" s="12"/>
      <c r="IB130" s="6">
        <f>[1]основа!AM136</f>
        <v>42551</v>
      </c>
    </row>
    <row r="131" spans="235:236" x14ac:dyDescent="0.2">
      <c r="IA131" s="12"/>
      <c r="IB131" s="6">
        <f>[1]основа!AM137</f>
        <v>42551</v>
      </c>
    </row>
    <row r="132" spans="235:236" x14ac:dyDescent="0.2">
      <c r="IA132" s="12"/>
      <c r="IB132" s="6">
        <f>[1]основа!AM138</f>
        <v>42551</v>
      </c>
    </row>
    <row r="133" spans="235:236" x14ac:dyDescent="0.2">
      <c r="IA133" s="12"/>
      <c r="IB133" s="6">
        <f>[1]основа!AM139</f>
        <v>42551</v>
      </c>
    </row>
    <row r="134" spans="235:236" x14ac:dyDescent="0.2">
      <c r="IA134" s="12"/>
      <c r="IB134" s="6">
        <f>[1]основа!AM140</f>
        <v>42551</v>
      </c>
    </row>
    <row r="135" spans="235:236" x14ac:dyDescent="0.2">
      <c r="IA135" s="12"/>
      <c r="IB135" s="6">
        <f>[1]основа!AM141</f>
        <v>42551</v>
      </c>
    </row>
    <row r="136" spans="235:236" x14ac:dyDescent="0.2">
      <c r="IA136" s="12"/>
      <c r="IB136" s="6">
        <f>[1]основа!AM142</f>
        <v>42551</v>
      </c>
    </row>
    <row r="137" spans="235:236" x14ac:dyDescent="0.2">
      <c r="IA137" s="12"/>
      <c r="IB137" s="6">
        <f>[1]основа!AM143</f>
        <v>42551</v>
      </c>
    </row>
    <row r="138" spans="235:236" x14ac:dyDescent="0.2">
      <c r="IA138" s="12"/>
      <c r="IB138" s="6">
        <f>[1]основа!AM144</f>
        <v>42551</v>
      </c>
    </row>
    <row r="139" spans="235:236" x14ac:dyDescent="0.2">
      <c r="IA139" s="12"/>
      <c r="IB139" s="6">
        <f>[1]основа!AM145</f>
        <v>42551</v>
      </c>
    </row>
    <row r="140" spans="235:236" x14ac:dyDescent="0.2">
      <c r="IA140" s="12"/>
      <c r="IB140" s="6">
        <f>[1]основа!AM146</f>
        <v>42551</v>
      </c>
    </row>
    <row r="141" spans="235:236" x14ac:dyDescent="0.2">
      <c r="IA141" s="12"/>
      <c r="IB141" s="6">
        <f>[1]основа!AM147</f>
        <v>42551</v>
      </c>
    </row>
    <row r="142" spans="235:236" x14ac:dyDescent="0.2">
      <c r="IA142" s="12"/>
      <c r="IB142" s="6">
        <f>[1]основа!AM148</f>
        <v>42551</v>
      </c>
    </row>
    <row r="143" spans="235:236" x14ac:dyDescent="0.2">
      <c r="IA143" s="12"/>
      <c r="IB143" s="6">
        <f>[1]основа!AM149</f>
        <v>42551</v>
      </c>
    </row>
    <row r="144" spans="235:236" x14ac:dyDescent="0.2">
      <c r="IA144" s="12"/>
      <c r="IB144" s="6">
        <f>[1]основа!AM150</f>
        <v>42551</v>
      </c>
    </row>
    <row r="145" spans="235:236" x14ac:dyDescent="0.2">
      <c r="IA145" s="12"/>
      <c r="IB145" s="6">
        <f>[1]основа!AM151</f>
        <v>42551</v>
      </c>
    </row>
    <row r="146" spans="235:236" x14ac:dyDescent="0.2">
      <c r="IA146" s="12"/>
      <c r="IB146" s="6">
        <f>[1]основа!AM152</f>
        <v>42551</v>
      </c>
    </row>
    <row r="147" spans="235:236" x14ac:dyDescent="0.2">
      <c r="IA147" s="12"/>
      <c r="IB147" s="6">
        <f>[1]основа!AM153</f>
        <v>42551</v>
      </c>
    </row>
    <row r="148" spans="235:236" x14ac:dyDescent="0.2">
      <c r="IA148" s="12"/>
      <c r="IB148" s="6">
        <f>[1]основа!AM154</f>
        <v>42551</v>
      </c>
    </row>
    <row r="149" spans="235:236" x14ac:dyDescent="0.2">
      <c r="IA149" s="12"/>
      <c r="IB149" s="6">
        <f>[1]основа!AM155</f>
        <v>42551</v>
      </c>
    </row>
    <row r="150" spans="235:236" x14ac:dyDescent="0.2">
      <c r="IA150" s="12"/>
      <c r="IB150" s="6">
        <f>[1]основа!AM156</f>
        <v>42551</v>
      </c>
    </row>
    <row r="151" spans="235:236" x14ac:dyDescent="0.2">
      <c r="IA151" s="12"/>
      <c r="IB151" s="6">
        <f>[1]основа!AM157</f>
        <v>42551</v>
      </c>
    </row>
    <row r="152" spans="235:236" x14ac:dyDescent="0.2">
      <c r="IA152" s="12"/>
      <c r="IB152" s="6">
        <f>[1]основа!AM158</f>
        <v>42551</v>
      </c>
    </row>
    <row r="153" spans="235:236" x14ac:dyDescent="0.2">
      <c r="IA153" s="12"/>
      <c r="IB153" s="6">
        <f>[1]основа!AM159</f>
        <v>42551</v>
      </c>
    </row>
    <row r="154" spans="235:236" x14ac:dyDescent="0.2">
      <c r="IA154" s="12"/>
      <c r="IB154" s="6">
        <f>[1]основа!AM160</f>
        <v>42551</v>
      </c>
    </row>
    <row r="155" spans="235:236" x14ac:dyDescent="0.2">
      <c r="IA155" s="12"/>
      <c r="IB155" s="6">
        <f>[1]основа!AM161</f>
        <v>42551</v>
      </c>
    </row>
    <row r="156" spans="235:236" x14ac:dyDescent="0.2">
      <c r="IA156" s="12"/>
      <c r="IB156" s="6">
        <f>[1]основа!AM162</f>
        <v>42551</v>
      </c>
    </row>
    <row r="157" spans="235:236" x14ac:dyDescent="0.2">
      <c r="IA157" s="12"/>
      <c r="IB157" s="6">
        <f>[1]основа!AM163</f>
        <v>42551</v>
      </c>
    </row>
    <row r="158" spans="235:236" x14ac:dyDescent="0.2">
      <c r="IA158" s="12"/>
      <c r="IB158" s="6">
        <f>[1]основа!AM164</f>
        <v>42551</v>
      </c>
    </row>
    <row r="159" spans="235:236" x14ac:dyDescent="0.2">
      <c r="IA159" s="12"/>
      <c r="IB159" s="6">
        <f>[1]основа!AM165</f>
        <v>42551</v>
      </c>
    </row>
    <row r="160" spans="235:236" x14ac:dyDescent="0.2">
      <c r="IA160" s="12"/>
      <c r="IB160" s="6">
        <f>[1]основа!AM166</f>
        <v>42551</v>
      </c>
    </row>
    <row r="161" spans="235:236" x14ac:dyDescent="0.2">
      <c r="IA161" s="12"/>
      <c r="IB161" s="6">
        <f>[1]основа!AM167</f>
        <v>42551</v>
      </c>
    </row>
    <row r="162" spans="235:236" x14ac:dyDescent="0.2">
      <c r="IA162" s="12"/>
      <c r="IB162" s="6">
        <f>[1]основа!AM168</f>
        <v>42551</v>
      </c>
    </row>
    <row r="163" spans="235:236" x14ac:dyDescent="0.2">
      <c r="IA163" s="12"/>
      <c r="IB163" s="6">
        <f>[1]основа!AM169</f>
        <v>42551</v>
      </c>
    </row>
    <row r="164" spans="235:236" x14ac:dyDescent="0.2">
      <c r="IA164" s="12"/>
      <c r="IB164" s="6">
        <f>[1]основа!AM170</f>
        <v>42551</v>
      </c>
    </row>
    <row r="165" spans="235:236" x14ac:dyDescent="0.2">
      <c r="IA165" s="12"/>
      <c r="IB165" s="6">
        <f>[1]основа!AM171</f>
        <v>42551</v>
      </c>
    </row>
    <row r="166" spans="235:236" x14ac:dyDescent="0.2">
      <c r="IA166" s="12"/>
      <c r="IB166" s="6">
        <f>[1]основа!AM172</f>
        <v>42551</v>
      </c>
    </row>
    <row r="167" spans="235:236" x14ac:dyDescent="0.2">
      <c r="IA167" s="12"/>
      <c r="IB167" s="6">
        <f>[1]основа!AM173</f>
        <v>42551</v>
      </c>
    </row>
    <row r="168" spans="235:236" x14ac:dyDescent="0.2">
      <c r="IA168" s="12"/>
      <c r="IB168" s="6">
        <f>[1]основа!AM174</f>
        <v>42551</v>
      </c>
    </row>
    <row r="169" spans="235:236" x14ac:dyDescent="0.2">
      <c r="IA169" s="12"/>
      <c r="IB169" s="6">
        <f>[1]основа!AM175</f>
        <v>42551</v>
      </c>
    </row>
    <row r="170" spans="235:236" x14ac:dyDescent="0.2">
      <c r="IA170" s="12"/>
      <c r="IB170" s="6">
        <f>[1]основа!AM176</f>
        <v>42551</v>
      </c>
    </row>
    <row r="171" spans="235:236" x14ac:dyDescent="0.2">
      <c r="IA171" s="12"/>
      <c r="IB171" s="6">
        <f>[1]основа!AM177</f>
        <v>42551</v>
      </c>
    </row>
    <row r="172" spans="235:236" x14ac:dyDescent="0.2">
      <c r="IA172" s="12"/>
      <c r="IB172" s="6">
        <f>[1]основа!AM178</f>
        <v>42551</v>
      </c>
    </row>
    <row r="173" spans="235:236" x14ac:dyDescent="0.2">
      <c r="IA173" s="12"/>
      <c r="IB173" s="6">
        <f>[1]основа!AM179</f>
        <v>42551</v>
      </c>
    </row>
    <row r="174" spans="235:236" x14ac:dyDescent="0.2">
      <c r="IA174" s="12"/>
      <c r="IB174" s="6">
        <f>[1]основа!AM180</f>
        <v>42551</v>
      </c>
    </row>
    <row r="175" spans="235:236" x14ac:dyDescent="0.2">
      <c r="IA175" s="12"/>
      <c r="IB175" s="6">
        <f>[1]основа!AM181</f>
        <v>42551</v>
      </c>
    </row>
    <row r="176" spans="235:236" x14ac:dyDescent="0.2">
      <c r="IA176" s="12"/>
      <c r="IB176" s="6">
        <f>[1]основа!AM182</f>
        <v>42551</v>
      </c>
    </row>
    <row r="177" spans="235:236" x14ac:dyDescent="0.2">
      <c r="IA177" s="12"/>
      <c r="IB177" s="6">
        <f>[1]основа!AM183</f>
        <v>42551</v>
      </c>
    </row>
    <row r="178" spans="235:236" x14ac:dyDescent="0.2">
      <c r="IA178" s="12"/>
      <c r="IB178" s="6">
        <f>[1]основа!AM184</f>
        <v>42551</v>
      </c>
    </row>
    <row r="179" spans="235:236" x14ac:dyDescent="0.2">
      <c r="IA179" s="12"/>
      <c r="IB179" s="6">
        <f>[1]основа!AM185</f>
        <v>42551</v>
      </c>
    </row>
    <row r="180" spans="235:236" x14ac:dyDescent="0.2">
      <c r="IA180" s="12"/>
      <c r="IB180" s="6">
        <f>[1]основа!AM186</f>
        <v>42551</v>
      </c>
    </row>
    <row r="181" spans="235:236" x14ac:dyDescent="0.2">
      <c r="IA181" s="12"/>
      <c r="IB181" s="6">
        <f>[1]основа!AM187</f>
        <v>42551</v>
      </c>
    </row>
    <row r="182" spans="235:236" x14ac:dyDescent="0.2">
      <c r="IA182" s="12"/>
      <c r="IB182" s="6">
        <f>[1]основа!AM188</f>
        <v>42551</v>
      </c>
    </row>
    <row r="183" spans="235:236" x14ac:dyDescent="0.2">
      <c r="IA183" s="12"/>
      <c r="IB183" s="6">
        <f>[1]основа!AM189</f>
        <v>42551</v>
      </c>
    </row>
    <row r="184" spans="235:236" x14ac:dyDescent="0.2">
      <c r="IA184" s="12"/>
      <c r="IB184" s="6">
        <f>[1]основа!AM190</f>
        <v>42551</v>
      </c>
    </row>
    <row r="185" spans="235:236" x14ac:dyDescent="0.2">
      <c r="IA185" s="12"/>
      <c r="IB185" s="6">
        <f>[1]основа!AM191</f>
        <v>42551</v>
      </c>
    </row>
    <row r="186" spans="235:236" x14ac:dyDescent="0.2">
      <c r="IA186" s="12"/>
      <c r="IB186" s="6">
        <f>[1]основа!AM192</f>
        <v>42551</v>
      </c>
    </row>
    <row r="187" spans="235:236" x14ac:dyDescent="0.2">
      <c r="IA187" s="12"/>
      <c r="IB187" s="6">
        <f>[1]основа!AM193</f>
        <v>42551</v>
      </c>
    </row>
    <row r="188" spans="235:236" x14ac:dyDescent="0.2">
      <c r="IA188" s="12"/>
      <c r="IB188" s="6">
        <f>[1]основа!AM194</f>
        <v>42551</v>
      </c>
    </row>
    <row r="189" spans="235:236" x14ac:dyDescent="0.2">
      <c r="IA189" s="12"/>
      <c r="IB189" s="6">
        <f>[1]основа!AM195</f>
        <v>42551</v>
      </c>
    </row>
    <row r="190" spans="235:236" x14ac:dyDescent="0.2">
      <c r="IA190" s="12"/>
      <c r="IB190" s="6">
        <f>[1]основа!AM196</f>
        <v>42551</v>
      </c>
    </row>
    <row r="191" spans="235:236" x14ac:dyDescent="0.2">
      <c r="IA191" s="12"/>
      <c r="IB191" s="6">
        <f>[1]основа!AM197</f>
        <v>42551</v>
      </c>
    </row>
    <row r="192" spans="235:236" x14ac:dyDescent="0.2">
      <c r="IA192" s="12"/>
      <c r="IB192" s="6">
        <f>[1]основа!AM198</f>
        <v>42551</v>
      </c>
    </row>
    <row r="193" spans="235:236" x14ac:dyDescent="0.2">
      <c r="IA193" s="12"/>
      <c r="IB193" s="6">
        <f>[1]основа!AM199</f>
        <v>42551</v>
      </c>
    </row>
    <row r="194" spans="235:236" x14ac:dyDescent="0.2">
      <c r="IA194" s="12"/>
      <c r="IB194" s="6">
        <f>[1]основа!AM200</f>
        <v>42551</v>
      </c>
    </row>
    <row r="195" spans="235:236" x14ac:dyDescent="0.2">
      <c r="IA195" s="12"/>
      <c r="IB195" s="6">
        <f>[1]основа!AM201</f>
        <v>42551</v>
      </c>
    </row>
    <row r="196" spans="235:236" x14ac:dyDescent="0.2">
      <c r="IA196" s="12"/>
      <c r="IB196" s="6">
        <f>[1]основа!AM202</f>
        <v>42551</v>
      </c>
    </row>
    <row r="197" spans="235:236" x14ac:dyDescent="0.2">
      <c r="IA197" s="12"/>
      <c r="IB197" s="6">
        <f>[1]основа!AM203</f>
        <v>42551</v>
      </c>
    </row>
    <row r="198" spans="235:236" x14ac:dyDescent="0.2">
      <c r="IA198" s="12"/>
      <c r="IB198" s="6">
        <f>[1]основа!AM204</f>
        <v>42551</v>
      </c>
    </row>
    <row r="199" spans="235:236" x14ac:dyDescent="0.2">
      <c r="IA199" s="12"/>
      <c r="IB199" s="6">
        <f>[1]основа!AM205</f>
        <v>42551</v>
      </c>
    </row>
    <row r="200" spans="235:236" x14ac:dyDescent="0.2">
      <c r="IA200" s="12"/>
      <c r="IB200" s="6">
        <f>[1]основа!AM206</f>
        <v>42551</v>
      </c>
    </row>
    <row r="201" spans="235:236" x14ac:dyDescent="0.2">
      <c r="IA201" s="12"/>
      <c r="IB201" s="6">
        <f>[1]основа!AM207</f>
        <v>42551</v>
      </c>
    </row>
    <row r="202" spans="235:236" x14ac:dyDescent="0.2">
      <c r="IA202" s="12"/>
      <c r="IB202" s="6">
        <f>[1]основа!AM208</f>
        <v>42551</v>
      </c>
    </row>
    <row r="203" spans="235:236" x14ac:dyDescent="0.2">
      <c r="IA203" s="12"/>
      <c r="IB203" s="6">
        <f>[1]основа!AM209</f>
        <v>42551</v>
      </c>
    </row>
    <row r="204" spans="235:236" x14ac:dyDescent="0.2">
      <c r="IA204" s="12"/>
      <c r="IB204" s="6">
        <f>[1]основа!AM210</f>
        <v>42551</v>
      </c>
    </row>
    <row r="205" spans="235:236" x14ac:dyDescent="0.2">
      <c r="IA205" s="12"/>
      <c r="IB205" s="6">
        <f>[1]основа!AM211</f>
        <v>42551</v>
      </c>
    </row>
    <row r="206" spans="235:236" x14ac:dyDescent="0.2">
      <c r="IA206" s="12"/>
      <c r="IB206" s="6">
        <f>[1]основа!AM212</f>
        <v>42551</v>
      </c>
    </row>
    <row r="207" spans="235:236" x14ac:dyDescent="0.2">
      <c r="IA207" s="12"/>
      <c r="IB207" s="6">
        <f>[1]основа!AM213</f>
        <v>42551</v>
      </c>
    </row>
    <row r="208" spans="235:236" x14ac:dyDescent="0.2">
      <c r="IA208" s="12"/>
      <c r="IB208" s="6">
        <f>[1]основа!AM214</f>
        <v>42551</v>
      </c>
    </row>
    <row r="209" spans="235:236" x14ac:dyDescent="0.2">
      <c r="IA209" s="12"/>
      <c r="IB209" s="6">
        <f>[1]основа!AM215</f>
        <v>42551</v>
      </c>
    </row>
    <row r="210" spans="235:236" x14ac:dyDescent="0.2">
      <c r="IA210" s="12"/>
      <c r="IB210" s="6">
        <f>[1]основа!AM216</f>
        <v>42551</v>
      </c>
    </row>
    <row r="211" spans="235:236" x14ac:dyDescent="0.2">
      <c r="IA211" s="12"/>
      <c r="IB211" s="6">
        <f>[1]основа!AM217</f>
        <v>42551</v>
      </c>
    </row>
    <row r="212" spans="235:236" x14ac:dyDescent="0.2">
      <c r="IA212" s="12"/>
      <c r="IB212" s="6">
        <f>[1]основа!AM218</f>
        <v>42551</v>
      </c>
    </row>
    <row r="213" spans="235:236" x14ac:dyDescent="0.2">
      <c r="IA213" s="12"/>
      <c r="IB213" s="6">
        <f>[1]основа!AM219</f>
        <v>42551</v>
      </c>
    </row>
    <row r="214" spans="235:236" x14ac:dyDescent="0.2">
      <c r="IA214" s="12"/>
      <c r="IB214" s="6">
        <f>[1]основа!AM220</f>
        <v>42551</v>
      </c>
    </row>
    <row r="215" spans="235:236" x14ac:dyDescent="0.2">
      <c r="IA215" s="12"/>
      <c r="IB215" s="6">
        <f>[1]основа!AM221</f>
        <v>42551</v>
      </c>
    </row>
    <row r="216" spans="235:236" x14ac:dyDescent="0.2">
      <c r="IA216" s="12"/>
      <c r="IB216" s="6">
        <f>[1]основа!AM222</f>
        <v>42551</v>
      </c>
    </row>
    <row r="217" spans="235:236" x14ac:dyDescent="0.2">
      <c r="IA217" s="12"/>
      <c r="IB217" s="6">
        <f>[1]основа!AM223</f>
        <v>42551</v>
      </c>
    </row>
    <row r="218" spans="235:236" x14ac:dyDescent="0.2">
      <c r="IA218" s="12"/>
      <c r="IB218" s="6">
        <f>[1]основа!AM224</f>
        <v>42551</v>
      </c>
    </row>
    <row r="219" spans="235:236" x14ac:dyDescent="0.2">
      <c r="IA219" s="12"/>
      <c r="IB219" s="6">
        <f>[1]основа!AM225</f>
        <v>42551</v>
      </c>
    </row>
    <row r="220" spans="235:236" x14ac:dyDescent="0.2">
      <c r="IA220" s="12"/>
      <c r="IB220" s="6">
        <f>[1]основа!AM226</f>
        <v>42551</v>
      </c>
    </row>
    <row r="221" spans="235:236" x14ac:dyDescent="0.2">
      <c r="IA221" s="12"/>
      <c r="IB221" s="6">
        <f>[1]основа!AM227</f>
        <v>42551</v>
      </c>
    </row>
    <row r="222" spans="235:236" x14ac:dyDescent="0.2">
      <c r="IA222" s="12"/>
      <c r="IB222" s="6">
        <f>[1]основа!AM228</f>
        <v>42551</v>
      </c>
    </row>
    <row r="223" spans="235:236" x14ac:dyDescent="0.2">
      <c r="IA223" s="12"/>
      <c r="IB223" s="6">
        <f>[1]основа!AM229</f>
        <v>42551</v>
      </c>
    </row>
    <row r="224" spans="235:236" x14ac:dyDescent="0.2">
      <c r="IA224" s="12"/>
      <c r="IB224" s="6">
        <f>[1]основа!AM230</f>
        <v>42551</v>
      </c>
    </row>
    <row r="225" spans="235:236" x14ac:dyDescent="0.2">
      <c r="IA225" s="12"/>
      <c r="IB225" s="6">
        <f>[1]основа!AM231</f>
        <v>42551</v>
      </c>
    </row>
    <row r="226" spans="235:236" x14ac:dyDescent="0.2">
      <c r="IA226" s="12"/>
      <c r="IB226" s="6">
        <f>[1]основа!AM232</f>
        <v>42551</v>
      </c>
    </row>
    <row r="227" spans="235:236" x14ac:dyDescent="0.2">
      <c r="IA227" s="12"/>
      <c r="IB227" s="6">
        <f>[1]основа!AM233</f>
        <v>42551</v>
      </c>
    </row>
    <row r="228" spans="235:236" x14ac:dyDescent="0.2">
      <c r="IA228" s="12"/>
      <c r="IB228" s="6">
        <f>[1]основа!AM234</f>
        <v>42551</v>
      </c>
    </row>
    <row r="229" spans="235:236" x14ac:dyDescent="0.2">
      <c r="IA229" s="12"/>
      <c r="IB229" s="6">
        <f>[1]основа!AM235</f>
        <v>42551</v>
      </c>
    </row>
    <row r="230" spans="235:236" x14ac:dyDescent="0.2">
      <c r="IA230" s="12"/>
      <c r="IB230" s="6">
        <f>[1]основа!AM236</f>
        <v>42551</v>
      </c>
    </row>
    <row r="231" spans="235:236" x14ac:dyDescent="0.2">
      <c r="IA231" s="12"/>
      <c r="IB231" s="6">
        <f>[1]основа!AM237</f>
        <v>42551</v>
      </c>
    </row>
    <row r="232" spans="235:236" x14ac:dyDescent="0.2">
      <c r="IA232" s="12"/>
      <c r="IB232" s="6">
        <f>[1]основа!AM238</f>
        <v>42551</v>
      </c>
    </row>
    <row r="233" spans="235:236" x14ac:dyDescent="0.2">
      <c r="IA233" s="12"/>
      <c r="IB233" s="6">
        <f>[1]основа!AM239</f>
        <v>42551</v>
      </c>
    </row>
    <row r="234" spans="235:236" x14ac:dyDescent="0.2">
      <c r="IA234" s="12"/>
      <c r="IB234" s="6">
        <f>[1]основа!AM240</f>
        <v>42551</v>
      </c>
    </row>
    <row r="235" spans="235:236" x14ac:dyDescent="0.2">
      <c r="IA235" s="12"/>
      <c r="IB235" s="6">
        <f>[1]основа!AM241</f>
        <v>42551</v>
      </c>
    </row>
    <row r="236" spans="235:236" x14ac:dyDescent="0.2">
      <c r="IA236" s="12"/>
      <c r="IB236" s="6">
        <f>[1]основа!AM242</f>
        <v>42551</v>
      </c>
    </row>
    <row r="237" spans="235:236" x14ac:dyDescent="0.2">
      <c r="IA237" s="12"/>
      <c r="IB237" s="6">
        <f>[1]основа!AM243</f>
        <v>42551</v>
      </c>
    </row>
    <row r="238" spans="235:236" x14ac:dyDescent="0.2">
      <c r="IA238" s="12"/>
      <c r="IB238" s="6">
        <f>[1]основа!AM244</f>
        <v>42551</v>
      </c>
    </row>
    <row r="239" spans="235:236" x14ac:dyDescent="0.2">
      <c r="IA239" s="12"/>
      <c r="IB239" s="6">
        <f>[1]основа!AM245</f>
        <v>42551</v>
      </c>
    </row>
    <row r="240" spans="235:236" x14ac:dyDescent="0.2">
      <c r="IA240" s="12"/>
      <c r="IB240" s="6">
        <f>[1]основа!AM246</f>
        <v>42551</v>
      </c>
    </row>
    <row r="241" spans="235:236" x14ac:dyDescent="0.2">
      <c r="IA241" s="12"/>
      <c r="IB241" s="6">
        <f>[1]основа!AM247</f>
        <v>42551</v>
      </c>
    </row>
    <row r="242" spans="235:236" x14ac:dyDescent="0.2">
      <c r="IA242" s="12"/>
      <c r="IB242" s="6">
        <f>[1]основа!AM248</f>
        <v>42551</v>
      </c>
    </row>
    <row r="243" spans="235:236" x14ac:dyDescent="0.2">
      <c r="IA243" s="12"/>
      <c r="IB243" s="6">
        <f>[1]основа!AM249</f>
        <v>42551</v>
      </c>
    </row>
    <row r="244" spans="235:236" x14ac:dyDescent="0.2">
      <c r="IA244" s="12"/>
      <c r="IB244" s="6">
        <f>[1]основа!AM250</f>
        <v>42551</v>
      </c>
    </row>
    <row r="245" spans="235:236" x14ac:dyDescent="0.2">
      <c r="IA245" s="12"/>
      <c r="IB245" s="6">
        <f>[1]основа!AM251</f>
        <v>42551</v>
      </c>
    </row>
    <row r="246" spans="235:236" x14ac:dyDescent="0.2">
      <c r="IA246" s="12"/>
      <c r="IB246" s="6">
        <f>[1]основа!AM252</f>
        <v>42551</v>
      </c>
    </row>
    <row r="247" spans="235:236" x14ac:dyDescent="0.2">
      <c r="IA247" s="12"/>
      <c r="IB247" s="6">
        <f>[1]основа!AM253</f>
        <v>42551</v>
      </c>
    </row>
    <row r="248" spans="235:236" x14ac:dyDescent="0.2">
      <c r="IA248" s="12"/>
      <c r="IB248" s="6">
        <f>[1]основа!AM254</f>
        <v>42551</v>
      </c>
    </row>
    <row r="249" spans="235:236" x14ac:dyDescent="0.2">
      <c r="IA249" s="12"/>
      <c r="IB249" s="6">
        <f>[1]основа!AM255</f>
        <v>42551</v>
      </c>
    </row>
    <row r="250" spans="235:236" x14ac:dyDescent="0.2">
      <c r="IA250" s="12"/>
      <c r="IB250" s="6">
        <f>[1]основа!AM256</f>
        <v>42551</v>
      </c>
    </row>
    <row r="251" spans="235:236" x14ac:dyDescent="0.2">
      <c r="IA251" s="12"/>
      <c r="IB251" s="6">
        <f>[1]основа!AM257</f>
        <v>42551</v>
      </c>
    </row>
    <row r="252" spans="235:236" x14ac:dyDescent="0.2">
      <c r="IA252" s="12"/>
      <c r="IB252" s="6">
        <f>[1]основа!AM258</f>
        <v>42551</v>
      </c>
    </row>
    <row r="253" spans="235:236" x14ac:dyDescent="0.2">
      <c r="IA253" s="12"/>
      <c r="IB253" s="6">
        <f>[1]основа!AM259</f>
        <v>42551</v>
      </c>
    </row>
    <row r="254" spans="235:236" x14ac:dyDescent="0.2">
      <c r="IA254" s="12"/>
      <c r="IB254" s="6">
        <f>[1]основа!AM260</f>
        <v>42551</v>
      </c>
    </row>
    <row r="255" spans="235:236" x14ac:dyDescent="0.2">
      <c r="IA255" s="12"/>
      <c r="IB255" s="6">
        <f>[1]основа!AM261</f>
        <v>42551</v>
      </c>
    </row>
    <row r="256" spans="235:236" x14ac:dyDescent="0.2">
      <c r="IA256" s="12"/>
      <c r="IB256" s="6">
        <f>[1]основа!AM262</f>
        <v>42551</v>
      </c>
    </row>
    <row r="257" spans="235:236" x14ac:dyDescent="0.2">
      <c r="IA257" s="12"/>
      <c r="IB257" s="6">
        <f>[1]основа!AM263</f>
        <v>42551</v>
      </c>
    </row>
    <row r="258" spans="235:236" x14ac:dyDescent="0.2">
      <c r="IA258" s="12"/>
      <c r="IB258" s="6">
        <f>[1]основа!AM264</f>
        <v>42551</v>
      </c>
    </row>
    <row r="259" spans="235:236" x14ac:dyDescent="0.2">
      <c r="IA259" s="12"/>
      <c r="IB259" s="6">
        <f>[1]основа!AM265</f>
        <v>42551</v>
      </c>
    </row>
    <row r="260" spans="235:236" x14ac:dyDescent="0.2">
      <c r="IA260" s="12"/>
      <c r="IB260" s="6">
        <f>[1]основа!AM266</f>
        <v>42551</v>
      </c>
    </row>
    <row r="261" spans="235:236" x14ac:dyDescent="0.2">
      <c r="IA261" s="12"/>
      <c r="IB261" s="6">
        <f>[1]основа!AM267</f>
        <v>42551</v>
      </c>
    </row>
    <row r="262" spans="235:236" x14ac:dyDescent="0.2">
      <c r="IA262" s="12"/>
      <c r="IB262" s="6">
        <f>[1]основа!AM268</f>
        <v>42551</v>
      </c>
    </row>
    <row r="263" spans="235:236" x14ac:dyDescent="0.2">
      <c r="IA263" s="12"/>
      <c r="IB263" s="6">
        <f>[1]основа!AM269</f>
        <v>42551</v>
      </c>
    </row>
    <row r="264" spans="235:236" x14ac:dyDescent="0.2">
      <c r="IA264" s="12"/>
      <c r="IB264" s="6">
        <f>[1]основа!AM270</f>
        <v>42551</v>
      </c>
    </row>
    <row r="265" spans="235:236" x14ac:dyDescent="0.2">
      <c r="IA265" s="12"/>
      <c r="IB265" s="6">
        <f>[1]основа!AM271</f>
        <v>42551</v>
      </c>
    </row>
    <row r="266" spans="235:236" x14ac:dyDescent="0.2">
      <c r="IA266" s="12"/>
      <c r="IB266" s="6">
        <f>[1]основа!AM272</f>
        <v>42551</v>
      </c>
    </row>
    <row r="267" spans="235:236" x14ac:dyDescent="0.2">
      <c r="IA267" s="12"/>
      <c r="IB267" s="6">
        <f>[1]основа!AM273</f>
        <v>42551</v>
      </c>
    </row>
    <row r="268" spans="235:236" x14ac:dyDescent="0.2">
      <c r="IA268" s="12"/>
      <c r="IB268" s="6">
        <f>[1]основа!AM274</f>
        <v>42551</v>
      </c>
    </row>
    <row r="269" spans="235:236" x14ac:dyDescent="0.2">
      <c r="IA269" s="12"/>
      <c r="IB269" s="6">
        <f>[1]основа!AM275</f>
        <v>42551</v>
      </c>
    </row>
    <row r="270" spans="235:236" x14ac:dyDescent="0.2">
      <c r="IA270" s="12"/>
      <c r="IB270" s="6">
        <f>[1]основа!AM276</f>
        <v>42551</v>
      </c>
    </row>
    <row r="271" spans="235:236" x14ac:dyDescent="0.2">
      <c r="IA271" s="12"/>
      <c r="IB271" s="6">
        <f>[1]основа!AM277</f>
        <v>42551</v>
      </c>
    </row>
    <row r="272" spans="235:236" x14ac:dyDescent="0.2">
      <c r="IA272" s="12"/>
      <c r="IB272" s="6">
        <f>[1]основа!AM278</f>
        <v>42551</v>
      </c>
    </row>
    <row r="273" spans="235:236" x14ac:dyDescent="0.2">
      <c r="IA273" s="12"/>
      <c r="IB273" s="6">
        <f>[1]основа!AM279</f>
        <v>42551</v>
      </c>
    </row>
    <row r="274" spans="235:236" x14ac:dyDescent="0.2">
      <c r="IA274" s="12"/>
      <c r="IB274" s="6">
        <f>[1]основа!AM280</f>
        <v>42551</v>
      </c>
    </row>
    <row r="275" spans="235:236" x14ac:dyDescent="0.2">
      <c r="IA275" s="12"/>
      <c r="IB275" s="6">
        <f>[1]основа!AM281</f>
        <v>42551</v>
      </c>
    </row>
    <row r="276" spans="235:236" x14ac:dyDescent="0.2">
      <c r="IA276" s="12"/>
      <c r="IB276" s="6">
        <f>[1]основа!AM282</f>
        <v>42551</v>
      </c>
    </row>
    <row r="277" spans="235:236" x14ac:dyDescent="0.2">
      <c r="IA277" s="12"/>
      <c r="IB277" s="6">
        <f>[1]основа!AM283</f>
        <v>42551</v>
      </c>
    </row>
    <row r="278" spans="235:236" x14ac:dyDescent="0.2">
      <c r="IA278" s="12"/>
      <c r="IB278" s="6">
        <f>[1]основа!AM284</f>
        <v>42551</v>
      </c>
    </row>
    <row r="279" spans="235:236" x14ac:dyDescent="0.2">
      <c r="IA279" s="12"/>
      <c r="IB279" s="6">
        <f>[1]основа!AM285</f>
        <v>42551</v>
      </c>
    </row>
    <row r="280" spans="235:236" x14ac:dyDescent="0.2">
      <c r="IA280" s="12"/>
      <c r="IB280" s="6">
        <f>[1]основа!AM286</f>
        <v>42551</v>
      </c>
    </row>
    <row r="281" spans="235:236" x14ac:dyDescent="0.2">
      <c r="IA281" s="12"/>
      <c r="IB281" s="6">
        <f>[1]основа!AM287</f>
        <v>42551</v>
      </c>
    </row>
    <row r="282" spans="235:236" x14ac:dyDescent="0.2">
      <c r="IA282" s="12"/>
      <c r="IB282" s="6">
        <f>[1]основа!AM288</f>
        <v>42551</v>
      </c>
    </row>
    <row r="283" spans="235:236" x14ac:dyDescent="0.2">
      <c r="IA283" s="12"/>
      <c r="IB283" s="6">
        <f>[1]основа!AM289</f>
        <v>42551</v>
      </c>
    </row>
    <row r="284" spans="235:236" x14ac:dyDescent="0.2">
      <c r="IA284" s="12"/>
      <c r="IB284" s="6">
        <f>[1]основа!AM290</f>
        <v>42551</v>
      </c>
    </row>
    <row r="285" spans="235:236" x14ac:dyDescent="0.2">
      <c r="IA285" s="12"/>
      <c r="IB285" s="6">
        <f>[1]основа!AM291</f>
        <v>42551</v>
      </c>
    </row>
    <row r="286" spans="235:236" x14ac:dyDescent="0.2">
      <c r="IA286" s="12"/>
      <c r="IB286" s="6">
        <f>[1]основа!AM292</f>
        <v>42551</v>
      </c>
    </row>
    <row r="287" spans="235:236" x14ac:dyDescent="0.2">
      <c r="IA287" s="12"/>
      <c r="IB287" s="6">
        <f>[1]основа!AM293</f>
        <v>42551</v>
      </c>
    </row>
    <row r="288" spans="235:236" x14ac:dyDescent="0.2">
      <c r="IA288" s="12"/>
      <c r="IB288" s="6">
        <f>[1]основа!AM294</f>
        <v>42551</v>
      </c>
    </row>
    <row r="289" spans="235:236" x14ac:dyDescent="0.2">
      <c r="IA289" s="12"/>
      <c r="IB289" s="6">
        <f>[1]основа!AM295</f>
        <v>42551</v>
      </c>
    </row>
    <row r="290" spans="235:236" x14ac:dyDescent="0.2">
      <c r="IA290" s="12"/>
      <c r="IB290" s="6">
        <f>[1]основа!AM296</f>
        <v>42551</v>
      </c>
    </row>
    <row r="291" spans="235:236" x14ac:dyDescent="0.2">
      <c r="IA291" s="12"/>
      <c r="IB291" s="6">
        <f>[1]основа!AM297</f>
        <v>42551</v>
      </c>
    </row>
    <row r="292" spans="235:236" x14ac:dyDescent="0.2">
      <c r="IA292" s="12"/>
      <c r="IB292" s="6">
        <f>[1]основа!AM298</f>
        <v>42551</v>
      </c>
    </row>
    <row r="293" spans="235:236" x14ac:dyDescent="0.2">
      <c r="IA293" s="12"/>
      <c r="IB293" s="6">
        <f>[1]основа!AM299</f>
        <v>42551</v>
      </c>
    </row>
    <row r="294" spans="235:236" x14ac:dyDescent="0.2">
      <c r="IA294" s="12"/>
      <c r="IB294" s="6">
        <f>[1]основа!AM300</f>
        <v>42551</v>
      </c>
    </row>
    <row r="295" spans="235:236" x14ac:dyDescent="0.2">
      <c r="IA295" s="12"/>
      <c r="IB295" s="6">
        <f>[1]основа!AM301</f>
        <v>42551</v>
      </c>
    </row>
    <row r="296" spans="235:236" x14ac:dyDescent="0.2">
      <c r="IA296" s="12"/>
      <c r="IB296" s="6">
        <f>[1]основа!AM302</f>
        <v>42551</v>
      </c>
    </row>
    <row r="297" spans="235:236" x14ac:dyDescent="0.2">
      <c r="IA297" s="12"/>
      <c r="IB297" s="6">
        <f>[1]основа!AM303</f>
        <v>42551</v>
      </c>
    </row>
    <row r="298" spans="235:236" x14ac:dyDescent="0.2">
      <c r="IA298" s="12"/>
      <c r="IB298" s="6">
        <f>[1]основа!AM304</f>
        <v>42551</v>
      </c>
    </row>
    <row r="299" spans="235:236" x14ac:dyDescent="0.2">
      <c r="IA299" s="12"/>
      <c r="IB299" s="6">
        <f>[1]основа!AM305</f>
        <v>42551</v>
      </c>
    </row>
    <row r="300" spans="235:236" x14ac:dyDescent="0.2">
      <c r="IA300" s="12"/>
      <c r="IB300" s="6">
        <f>[1]основа!AM306</f>
        <v>42551</v>
      </c>
    </row>
  </sheetData>
  <sheetProtection formatColumns="0" autoFilter="0"/>
  <autoFilter ref="K7:K69">
    <filterColumn colId="0">
      <filters>
        <filter val="1"/>
        <filter val="Какао с молоком"/>
        <filter val="Каша гречневая рассыпчатая с соусом"/>
        <filter val="Каша молочная пшённая с маслом сливочным"/>
        <filter val="Сосиска отварная"/>
        <filter val="Сыр порционный"/>
        <filter val="Хлеб пшеничный"/>
        <filter val="Чай с сахаром и лимон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15 B2:B5 B7:B15 A2:G4 A13:I13 A31:I31 C2:P69 A12:H69">
    <cfRule type="cellIs" dxfId="15826" priority="1661" operator="equal">
      <formula>0</formula>
    </cfRule>
  </conditionalFormatting>
  <conditionalFormatting sqref="A64:A66">
    <cfRule type="cellIs" dxfId="15825" priority="1657" operator="equal">
      <formula>0</formula>
    </cfRule>
  </conditionalFormatting>
  <conditionalFormatting sqref="A3:A4">
    <cfRule type="expression" dxfId="15824" priority="1652" stopIfTrue="1">
      <formula>$IT4&lt;$IS$4</formula>
    </cfRule>
  </conditionalFormatting>
  <conditionalFormatting sqref="A3:A4">
    <cfRule type="expression" dxfId="15823" priority="1651" stopIfTrue="1">
      <formula>$IT4&lt;$IS$4</formula>
    </cfRule>
  </conditionalFormatting>
  <conditionalFormatting sqref="A3:G3">
    <cfRule type="expression" dxfId="15822" priority="1650" stopIfTrue="1">
      <formula>$IT6&lt;$IS$4</formula>
    </cfRule>
  </conditionalFormatting>
  <conditionalFormatting sqref="A64:A66">
    <cfRule type="cellIs" dxfId="15821" priority="1648" operator="equal">
      <formula>0</formula>
    </cfRule>
  </conditionalFormatting>
  <conditionalFormatting sqref="A35:H37">
    <cfRule type="cellIs" dxfId="15820" priority="1643" stopIfTrue="1" operator="equal">
      <formula>0</formula>
    </cfRule>
  </conditionalFormatting>
  <conditionalFormatting sqref="A43:H45">
    <cfRule type="cellIs" dxfId="15819" priority="1642" stopIfTrue="1" operator="equal">
      <formula>0</formula>
    </cfRule>
  </conditionalFormatting>
  <conditionalFormatting sqref="A53:H55">
    <cfRule type="cellIs" dxfId="15818" priority="1641" stopIfTrue="1" operator="equal">
      <formula>0</formula>
    </cfRule>
  </conditionalFormatting>
  <conditionalFormatting sqref="A12:H14 A16:H17 A20:H29 A31:H33 A35:H61">
    <cfRule type="expression" dxfId="15817" priority="1640" stopIfTrue="1">
      <formula>$IT13&lt;$IS$2</formula>
    </cfRule>
  </conditionalFormatting>
  <conditionalFormatting sqref="A35:H37">
    <cfRule type="cellIs" dxfId="15816" priority="1635" stopIfTrue="1" operator="equal">
      <formula>0</formula>
    </cfRule>
  </conditionalFormatting>
  <conditionalFormatting sqref="A43:H45">
    <cfRule type="cellIs" dxfId="15815" priority="1634" stopIfTrue="1" operator="equal">
      <formula>0</formula>
    </cfRule>
  </conditionalFormatting>
  <conditionalFormatting sqref="A53:H55">
    <cfRule type="cellIs" dxfId="15814" priority="1633" stopIfTrue="1" operator="equal">
      <formula>0</formula>
    </cfRule>
  </conditionalFormatting>
  <conditionalFormatting sqref="A35:G37">
    <cfRule type="cellIs" dxfId="15813" priority="1619" stopIfTrue="1" operator="equal">
      <formula>0</formula>
    </cfRule>
  </conditionalFormatting>
  <conditionalFormatting sqref="A43:G45">
    <cfRule type="cellIs" dxfId="15812" priority="1618" stopIfTrue="1" operator="equal">
      <formula>0</formula>
    </cfRule>
  </conditionalFormatting>
  <conditionalFormatting sqref="A43:G45">
    <cfRule type="cellIs" dxfId="15811" priority="1617" stopIfTrue="1" operator="equal">
      <formula>0</formula>
    </cfRule>
  </conditionalFormatting>
  <conditionalFormatting sqref="A53:G55">
    <cfRule type="cellIs" dxfId="15810" priority="1616" stopIfTrue="1" operator="equal">
      <formula>0</formula>
    </cfRule>
  </conditionalFormatting>
  <conditionalFormatting sqref="A35:G35">
    <cfRule type="cellIs" dxfId="15809" priority="1612" stopIfTrue="1" operator="equal">
      <formula>0</formula>
    </cfRule>
  </conditionalFormatting>
  <conditionalFormatting sqref="A35:G35">
    <cfRule type="cellIs" dxfId="15808" priority="1611" stopIfTrue="1" operator="equal">
      <formula>0</formula>
    </cfRule>
  </conditionalFormatting>
  <conditionalFormatting sqref="H35">
    <cfRule type="cellIs" dxfId="15807" priority="1603" stopIfTrue="1" operator="equal">
      <formula>0</formula>
    </cfRule>
  </conditionalFormatting>
  <conditionalFormatting sqref="A38:H39">
    <cfRule type="cellIs" dxfId="15806" priority="1601" stopIfTrue="1" operator="equal">
      <formula>0</formula>
    </cfRule>
  </conditionalFormatting>
  <conditionalFormatting sqref="H35:H37">
    <cfRule type="cellIs" dxfId="15805" priority="1594" stopIfTrue="1" operator="equal">
      <formula>0</formula>
    </cfRule>
  </conditionalFormatting>
  <conditionalFormatting sqref="H43:H45">
    <cfRule type="cellIs" dxfId="15804" priority="1593" stopIfTrue="1" operator="equal">
      <formula>0</formula>
    </cfRule>
  </conditionalFormatting>
  <conditionalFormatting sqref="H43:H45">
    <cfRule type="cellIs" dxfId="15803" priority="1592" stopIfTrue="1" operator="equal">
      <formula>0</formula>
    </cfRule>
  </conditionalFormatting>
  <conditionalFormatting sqref="H53:H55">
    <cfRule type="cellIs" dxfId="15802" priority="1591" stopIfTrue="1" operator="equal">
      <formula>0</formula>
    </cfRule>
  </conditionalFormatting>
  <conditionalFormatting sqref="A43:G43">
    <cfRule type="cellIs" dxfId="15801" priority="1589" stopIfTrue="1" operator="equal">
      <formula>0</formula>
    </cfRule>
  </conditionalFormatting>
  <conditionalFormatting sqref="A43:G43">
    <cfRule type="cellIs" dxfId="15800" priority="1588" stopIfTrue="1" operator="equal">
      <formula>0</formula>
    </cfRule>
  </conditionalFormatting>
  <conditionalFormatting sqref="A43:G43">
    <cfRule type="cellIs" dxfId="15799" priority="1587" stopIfTrue="1" operator="equal">
      <formula>0</formula>
    </cfRule>
  </conditionalFormatting>
  <conditionalFormatting sqref="A35:G37">
    <cfRule type="cellIs" dxfId="15798" priority="1579" stopIfTrue="1" operator="equal">
      <formula>0</formula>
    </cfRule>
  </conditionalFormatting>
  <conditionalFormatting sqref="A3">
    <cfRule type="expression" dxfId="15797" priority="1569" stopIfTrue="1">
      <formula>$IT4&lt;$IS$4</formula>
    </cfRule>
  </conditionalFormatting>
  <conditionalFormatting sqref="A3">
    <cfRule type="expression" dxfId="15796" priority="1568" stopIfTrue="1">
      <formula>$IT4&lt;$IS$4</formula>
    </cfRule>
  </conditionalFormatting>
  <conditionalFormatting sqref="A3:G3">
    <cfRule type="expression" dxfId="15795" priority="1567" stopIfTrue="1">
      <formula>$IT6&lt;$IS$4</formula>
    </cfRule>
  </conditionalFormatting>
  <conditionalFormatting sqref="A4">
    <cfRule type="expression" dxfId="15794" priority="1562" stopIfTrue="1">
      <formula>$IT5&lt;$IS$4</formula>
    </cfRule>
  </conditionalFormatting>
  <conditionalFormatting sqref="A4">
    <cfRule type="expression" dxfId="15793" priority="1561" stopIfTrue="1">
      <formula>$IT5&lt;$IS$4</formula>
    </cfRule>
  </conditionalFormatting>
  <conditionalFormatting sqref="A35:G37">
    <cfRule type="cellIs" dxfId="15792" priority="1553" stopIfTrue="1" operator="equal">
      <formula>0</formula>
    </cfRule>
  </conditionalFormatting>
  <conditionalFormatting sqref="A43:G45">
    <cfRule type="cellIs" dxfId="15791" priority="1552" stopIfTrue="1" operator="equal">
      <formula>0</formula>
    </cfRule>
  </conditionalFormatting>
  <conditionalFormatting sqref="A43:G45">
    <cfRule type="cellIs" dxfId="15790" priority="1551" stopIfTrue="1" operator="equal">
      <formula>0</formula>
    </cfRule>
  </conditionalFormatting>
  <conditionalFormatting sqref="A43:G45">
    <cfRule type="cellIs" dxfId="15789" priority="1550" stopIfTrue="1" operator="equal">
      <formula>0</formula>
    </cfRule>
  </conditionalFormatting>
  <conditionalFormatting sqref="A53:G55">
    <cfRule type="cellIs" dxfId="15788" priority="1549" stopIfTrue="1" operator="equal">
      <formula>0</formula>
    </cfRule>
  </conditionalFormatting>
  <conditionalFormatting sqref="A35:G37">
    <cfRule type="cellIs" dxfId="15787" priority="1541" stopIfTrue="1" operator="equal">
      <formula>0</formula>
    </cfRule>
  </conditionalFormatting>
  <conditionalFormatting sqref="A43:G45">
    <cfRule type="cellIs" dxfId="15786" priority="1540" stopIfTrue="1" operator="equal">
      <formula>0</formula>
    </cfRule>
  </conditionalFormatting>
  <conditionalFormatting sqref="A43:G45">
    <cfRule type="cellIs" dxfId="15785" priority="1539" stopIfTrue="1" operator="equal">
      <formula>0</formula>
    </cfRule>
  </conditionalFormatting>
  <conditionalFormatting sqref="A43:G45">
    <cfRule type="cellIs" dxfId="15784" priority="1538" stopIfTrue="1" operator="equal">
      <formula>0</formula>
    </cfRule>
  </conditionalFormatting>
  <conditionalFormatting sqref="A53:G55">
    <cfRule type="cellIs" dxfId="15783" priority="1537" stopIfTrue="1" operator="equal">
      <formula>0</formula>
    </cfRule>
  </conditionalFormatting>
  <conditionalFormatting sqref="A35:G37">
    <cfRule type="cellIs" dxfId="15782" priority="1529" stopIfTrue="1" operator="equal">
      <formula>0</formula>
    </cfRule>
  </conditionalFormatting>
  <conditionalFormatting sqref="A43:G45">
    <cfRule type="cellIs" dxfId="15781" priority="1528" stopIfTrue="1" operator="equal">
      <formula>0</formula>
    </cfRule>
  </conditionalFormatting>
  <conditionalFormatting sqref="A43:G45">
    <cfRule type="cellIs" dxfId="15780" priority="1527" stopIfTrue="1" operator="equal">
      <formula>0</formula>
    </cfRule>
  </conditionalFormatting>
  <conditionalFormatting sqref="A43:G45">
    <cfRule type="cellIs" dxfId="15779" priority="1526" stopIfTrue="1" operator="equal">
      <formula>0</formula>
    </cfRule>
  </conditionalFormatting>
  <conditionalFormatting sqref="A53:G55">
    <cfRule type="cellIs" dxfId="15778" priority="1525" stopIfTrue="1" operator="equal">
      <formula>0</formula>
    </cfRule>
  </conditionalFormatting>
  <conditionalFormatting sqref="A35:H37">
    <cfRule type="cellIs" dxfId="15777" priority="1392" stopIfTrue="1" operator="equal">
      <formula>0</formula>
    </cfRule>
  </conditionalFormatting>
  <conditionalFormatting sqref="A43:H45">
    <cfRule type="cellIs" dxfId="15776" priority="1391" stopIfTrue="1" operator="equal">
      <formula>0</formula>
    </cfRule>
  </conditionalFormatting>
  <conditionalFormatting sqref="A43:H45">
    <cfRule type="cellIs" dxfId="15775" priority="1390" stopIfTrue="1" operator="equal">
      <formula>0</formula>
    </cfRule>
  </conditionalFormatting>
  <conditionalFormatting sqref="A53:H55">
    <cfRule type="cellIs" dxfId="15774" priority="1389" stopIfTrue="1" operator="equal">
      <formula>0</formula>
    </cfRule>
  </conditionalFormatting>
  <conditionalFormatting sqref="A35:H37">
    <cfRule type="cellIs" dxfId="15773" priority="1381" stopIfTrue="1" operator="equal">
      <formula>0</formula>
    </cfRule>
  </conditionalFormatting>
  <conditionalFormatting sqref="A43:H45">
    <cfRule type="cellIs" dxfId="15772" priority="1380" stopIfTrue="1" operator="equal">
      <formula>0</formula>
    </cfRule>
  </conditionalFormatting>
  <conditionalFormatting sqref="A43:H45">
    <cfRule type="cellIs" dxfId="15771" priority="1379" stopIfTrue="1" operator="equal">
      <formula>0</formula>
    </cfRule>
  </conditionalFormatting>
  <conditionalFormatting sqref="A53:H55">
    <cfRule type="cellIs" dxfId="15770" priority="1378" stopIfTrue="1" operator="equal">
      <formula>0</formula>
    </cfRule>
  </conditionalFormatting>
  <conditionalFormatting sqref="A35:H37">
    <cfRule type="cellIs" dxfId="15769" priority="1370" stopIfTrue="1" operator="equal">
      <formula>0</formula>
    </cfRule>
  </conditionalFormatting>
  <conditionalFormatting sqref="A43:H45">
    <cfRule type="cellIs" dxfId="15768" priority="1369" stopIfTrue="1" operator="equal">
      <formula>0</formula>
    </cfRule>
  </conditionalFormatting>
  <conditionalFormatting sqref="A43:H45">
    <cfRule type="cellIs" dxfId="15767" priority="1368" stopIfTrue="1" operator="equal">
      <formula>0</formula>
    </cfRule>
  </conditionalFormatting>
  <conditionalFormatting sqref="A53:H55">
    <cfRule type="cellIs" dxfId="15766" priority="1367" stopIfTrue="1" operator="equal">
      <formula>0</formula>
    </cfRule>
  </conditionalFormatting>
  <conditionalFormatting sqref="A12:H12 A16:H16 A31:H33">
    <cfRule type="expression" dxfId="15765" priority="1364" stopIfTrue="1">
      <formula>$IW13&lt;$IV$2</formula>
    </cfRule>
  </conditionalFormatting>
  <conditionalFormatting sqref="A13:I13">
    <cfRule type="expression" dxfId="15764" priority="1362" stopIfTrue="1">
      <formula>$IW14&lt;$IV$2</formula>
    </cfRule>
  </conditionalFormatting>
  <conditionalFormatting sqref="I13">
    <cfRule type="expression" dxfId="15763" priority="1360" stopIfTrue="1">
      <formula>$IW14&lt;$IV$2</formula>
    </cfRule>
  </conditionalFormatting>
  <conditionalFormatting sqref="H35">
    <cfRule type="cellIs" dxfId="15762" priority="1337" operator="equal">
      <formula>0</formula>
    </cfRule>
  </conditionalFormatting>
  <conditionalFormatting sqref="H35">
    <cfRule type="cellIs" dxfId="15761" priority="1336" operator="equal">
      <formula>0</formula>
    </cfRule>
  </conditionalFormatting>
  <conditionalFormatting sqref="H35">
    <cfRule type="cellIs" dxfId="15760" priority="1335" operator="equal">
      <formula>0</formula>
    </cfRule>
  </conditionalFormatting>
  <conditionalFormatting sqref="H35">
    <cfRule type="cellIs" dxfId="15759" priority="1334" stopIfTrue="1" operator="equal">
      <formula>0</formula>
    </cfRule>
  </conditionalFormatting>
  <conditionalFormatting sqref="H35">
    <cfRule type="cellIs" dxfId="15758" priority="1333" stopIfTrue="1" operator="equal">
      <formula>0</formula>
    </cfRule>
  </conditionalFormatting>
  <conditionalFormatting sqref="H35">
    <cfRule type="cellIs" dxfId="15757" priority="1331" stopIfTrue="1" operator="equal">
      <formula>0</formula>
    </cfRule>
  </conditionalFormatting>
  <conditionalFormatting sqref="H35">
    <cfRule type="cellIs" dxfId="15756" priority="1330" stopIfTrue="1" operator="equal">
      <formula>0</formula>
    </cfRule>
  </conditionalFormatting>
  <conditionalFormatting sqref="H35">
    <cfRule type="cellIs" dxfId="15755" priority="1328" stopIfTrue="1" operator="equal">
      <formula>0</formula>
    </cfRule>
  </conditionalFormatting>
  <conditionalFormatting sqref="H35">
    <cfRule type="cellIs" dxfId="15754" priority="1327" stopIfTrue="1" operator="equal">
      <formula>0</formula>
    </cfRule>
  </conditionalFormatting>
  <conditionalFormatting sqref="H35">
    <cfRule type="cellIs" dxfId="15753" priority="1325" stopIfTrue="1" operator="equal">
      <formula>0</formula>
    </cfRule>
  </conditionalFormatting>
  <conditionalFormatting sqref="H35">
    <cfRule type="cellIs" dxfId="15752" priority="1324" stopIfTrue="1" operator="equal">
      <formula>0</formula>
    </cfRule>
  </conditionalFormatting>
  <conditionalFormatting sqref="H35">
    <cfRule type="cellIs" dxfId="15751" priority="1322" operator="equal">
      <formula>0</formula>
    </cfRule>
  </conditionalFormatting>
  <conditionalFormatting sqref="H61">
    <cfRule type="cellIs" dxfId="15750" priority="1321" operator="equal">
      <formula>0</formula>
    </cfRule>
  </conditionalFormatting>
  <conditionalFormatting sqref="H61">
    <cfRule type="cellIs" dxfId="15749" priority="1320" operator="equal">
      <formula>0</formula>
    </cfRule>
  </conditionalFormatting>
  <conditionalFormatting sqref="H61">
    <cfRule type="cellIs" dxfId="15748" priority="1319" operator="equal">
      <formula>0</formula>
    </cfRule>
  </conditionalFormatting>
  <conditionalFormatting sqref="H61">
    <cfRule type="cellIs" dxfId="15747" priority="1315" operator="equal">
      <formula>0</formula>
    </cfRule>
  </conditionalFormatting>
  <conditionalFormatting sqref="A14:H14">
    <cfRule type="expression" dxfId="15746" priority="1311" stopIfTrue="1">
      <formula>$IW15&lt;$IV$2</formula>
    </cfRule>
  </conditionalFormatting>
  <conditionalFormatting sqref="A35:H37">
    <cfRule type="cellIs" dxfId="15745" priority="1296" stopIfTrue="1" operator="equal">
      <formula>0</formula>
    </cfRule>
  </conditionalFormatting>
  <conditionalFormatting sqref="A43:H45">
    <cfRule type="cellIs" dxfId="15744" priority="1295" stopIfTrue="1" operator="equal">
      <formula>0</formula>
    </cfRule>
  </conditionalFormatting>
  <conditionalFormatting sqref="A43:H45">
    <cfRule type="cellIs" dxfId="15743" priority="1294" stopIfTrue="1" operator="equal">
      <formula>0</formula>
    </cfRule>
  </conditionalFormatting>
  <conditionalFormatting sqref="A53:H55">
    <cfRule type="cellIs" dxfId="15742" priority="1293" stopIfTrue="1" operator="equal">
      <formula>0</formula>
    </cfRule>
  </conditionalFormatting>
  <conditionalFormatting sqref="A35:H37">
    <cfRule type="cellIs" dxfId="15741" priority="1285" stopIfTrue="1" operator="equal">
      <formula>0</formula>
    </cfRule>
  </conditionalFormatting>
  <conditionalFormatting sqref="A43:H45">
    <cfRule type="cellIs" dxfId="15740" priority="1284" stopIfTrue="1" operator="equal">
      <formula>0</formula>
    </cfRule>
  </conditionalFormatting>
  <conditionalFormatting sqref="A43:H45">
    <cfRule type="cellIs" dxfId="15739" priority="1283" stopIfTrue="1" operator="equal">
      <formula>0</formula>
    </cfRule>
  </conditionalFormatting>
  <conditionalFormatting sqref="A53:H55">
    <cfRule type="cellIs" dxfId="15738" priority="1282" stopIfTrue="1" operator="equal">
      <formula>0</formula>
    </cfRule>
  </conditionalFormatting>
  <conditionalFormatting sqref="A35:H37">
    <cfRule type="cellIs" dxfId="15737" priority="1272" stopIfTrue="1" operator="equal">
      <formula>0</formula>
    </cfRule>
  </conditionalFormatting>
  <conditionalFormatting sqref="A43:H45">
    <cfRule type="cellIs" dxfId="15736" priority="1271" stopIfTrue="1" operator="equal">
      <formula>0</formula>
    </cfRule>
  </conditionalFormatting>
  <conditionalFormatting sqref="A43:H45">
    <cfRule type="cellIs" dxfId="15735" priority="1270" stopIfTrue="1" operator="equal">
      <formula>0</formula>
    </cfRule>
  </conditionalFormatting>
  <conditionalFormatting sqref="A53:H55">
    <cfRule type="cellIs" dxfId="15734" priority="1269" stopIfTrue="1" operator="equal">
      <formula>0</formula>
    </cfRule>
  </conditionalFormatting>
  <conditionalFormatting sqref="A30:H30 A14 C14:G14">
    <cfRule type="expression" dxfId="15733" priority="1685" stopIfTrue="1">
      <formula>#REF!&lt;$IS$2</formula>
    </cfRule>
  </conditionalFormatting>
  <conditionalFormatting sqref="A14 C14:G14">
    <cfRule type="expression" dxfId="15732" priority="858" stopIfTrue="1">
      <formula>#REF!&lt;$IV$2</formula>
    </cfRule>
  </conditionalFormatting>
  <conditionalFormatting sqref="A14">
    <cfRule type="expression" dxfId="15731" priority="857" stopIfTrue="1">
      <formula>$IT15&lt;$IS$2</formula>
    </cfRule>
  </conditionalFormatting>
  <conditionalFormatting sqref="A14">
    <cfRule type="expression" dxfId="15730" priority="856" stopIfTrue="1">
      <formula>$IT15&lt;$IS$2</formula>
    </cfRule>
  </conditionalFormatting>
  <conditionalFormatting sqref="A14">
    <cfRule type="expression" dxfId="15729" priority="855" stopIfTrue="1">
      <formula>$IT15&lt;$IS$2</formula>
    </cfRule>
  </conditionalFormatting>
  <conditionalFormatting sqref="A14">
    <cfRule type="expression" dxfId="15728" priority="854" stopIfTrue="1">
      <formula>$IT15&lt;$IS$2</formula>
    </cfRule>
  </conditionalFormatting>
  <conditionalFormatting sqref="A14">
    <cfRule type="expression" dxfId="15727" priority="853" stopIfTrue="1">
      <formula>$IT15&lt;$IS$2</formula>
    </cfRule>
  </conditionalFormatting>
  <conditionalFormatting sqref="A14">
    <cfRule type="expression" dxfId="15726" priority="852" stopIfTrue="1">
      <formula>$IT15&lt;$IS$2</formula>
    </cfRule>
  </conditionalFormatting>
  <conditionalFormatting sqref="A14">
    <cfRule type="expression" dxfId="15725" priority="851" stopIfTrue="1">
      <formula>$IT15&lt;$IS$2</formula>
    </cfRule>
  </conditionalFormatting>
  <conditionalFormatting sqref="A14">
    <cfRule type="expression" dxfId="15724" priority="850" stopIfTrue="1">
      <formula>$IT15&lt;$IS$2</formula>
    </cfRule>
  </conditionalFormatting>
  <conditionalFormatting sqref="A14">
    <cfRule type="expression" dxfId="15723" priority="849" stopIfTrue="1">
      <formula>$IT15&lt;$IS$2</formula>
    </cfRule>
  </conditionalFormatting>
  <conditionalFormatting sqref="A14">
    <cfRule type="expression" dxfId="15722" priority="848" stopIfTrue="1">
      <formula>$IT15&lt;$IS$2</formula>
    </cfRule>
  </conditionalFormatting>
  <conditionalFormatting sqref="A14">
    <cfRule type="expression" dxfId="15721" priority="847" stopIfTrue="1">
      <formula>$IT15&lt;$IS$2</formula>
    </cfRule>
  </conditionalFormatting>
  <conditionalFormatting sqref="A14">
    <cfRule type="expression" dxfId="15720" priority="846" stopIfTrue="1">
      <formula>$IT15&lt;$IS$2</formula>
    </cfRule>
  </conditionalFormatting>
  <conditionalFormatting sqref="A14">
    <cfRule type="expression" dxfId="15719" priority="845" stopIfTrue="1">
      <formula>$IT15&lt;$IS$2</formula>
    </cfRule>
  </conditionalFormatting>
  <conditionalFormatting sqref="A14">
    <cfRule type="expression" dxfId="15718" priority="844" stopIfTrue="1">
      <formula>$IT15&lt;$IS$2</formula>
    </cfRule>
  </conditionalFormatting>
  <conditionalFormatting sqref="A14">
    <cfRule type="expression" dxfId="15717" priority="843" stopIfTrue="1">
      <formula>$IT15&lt;$IS$2</formula>
    </cfRule>
  </conditionalFormatting>
  <conditionalFormatting sqref="A14">
    <cfRule type="expression" dxfId="15716" priority="842" stopIfTrue="1">
      <formula>$IT15&lt;$IS$2</formula>
    </cfRule>
  </conditionalFormatting>
  <conditionalFormatting sqref="A14">
    <cfRule type="expression" dxfId="15715" priority="841" stopIfTrue="1">
      <formula>$IT15&lt;$IS$2</formula>
    </cfRule>
  </conditionalFormatting>
  <conditionalFormatting sqref="A14">
    <cfRule type="expression" dxfId="15714" priority="840" stopIfTrue="1">
      <formula>$IT15&lt;$IS$2</formula>
    </cfRule>
  </conditionalFormatting>
  <conditionalFormatting sqref="A14">
    <cfRule type="expression" dxfId="15713" priority="839" stopIfTrue="1">
      <formula>$IT15&lt;$IS$2</formula>
    </cfRule>
  </conditionalFormatting>
  <conditionalFormatting sqref="A14">
    <cfRule type="expression" dxfId="15712" priority="838" stopIfTrue="1">
      <formula>$IT15&lt;$IS$2</formula>
    </cfRule>
  </conditionalFormatting>
  <conditionalFormatting sqref="A14">
    <cfRule type="expression" dxfId="15711" priority="837" stopIfTrue="1">
      <formula>$IT15&lt;$IS$2</formula>
    </cfRule>
  </conditionalFormatting>
  <conditionalFormatting sqref="A14">
    <cfRule type="expression" dxfId="15710" priority="836" stopIfTrue="1">
      <formula>$IW15&lt;$IV$2</formula>
    </cfRule>
  </conditionalFormatting>
  <conditionalFormatting sqref="C14:G14">
    <cfRule type="expression" dxfId="15709" priority="832" stopIfTrue="1">
      <formula>$IT15&lt;$IS$2</formula>
    </cfRule>
  </conditionalFormatting>
  <conditionalFormatting sqref="C14">
    <cfRule type="expression" dxfId="15708" priority="831" stopIfTrue="1">
      <formula>$IT15&lt;$IS$2</formula>
    </cfRule>
  </conditionalFormatting>
  <conditionalFormatting sqref="C14">
    <cfRule type="expression" dxfId="15707" priority="830" stopIfTrue="1">
      <formula>$IT15&lt;$IS$2</formula>
    </cfRule>
  </conditionalFormatting>
  <conditionalFormatting sqref="C14">
    <cfRule type="expression" dxfId="15706" priority="829" stopIfTrue="1">
      <formula>$IT15&lt;$IS$2</formula>
    </cfRule>
  </conditionalFormatting>
  <conditionalFormatting sqref="C14">
    <cfRule type="expression" dxfId="15705" priority="828" stopIfTrue="1">
      <formula>$IT15&lt;$IS$2</formula>
    </cfRule>
  </conditionalFormatting>
  <conditionalFormatting sqref="C14">
    <cfRule type="expression" dxfId="15704" priority="827" stopIfTrue="1">
      <formula>$IT15&lt;$IS$2</formula>
    </cfRule>
  </conditionalFormatting>
  <conditionalFormatting sqref="C14">
    <cfRule type="expression" dxfId="15703" priority="826" stopIfTrue="1">
      <formula>$IT15&lt;$IS$2</formula>
    </cfRule>
  </conditionalFormatting>
  <conditionalFormatting sqref="C14">
    <cfRule type="expression" dxfId="15702" priority="825" stopIfTrue="1">
      <formula>$IT15&lt;$IS$2</formula>
    </cfRule>
  </conditionalFormatting>
  <conditionalFormatting sqref="C14">
    <cfRule type="expression" dxfId="15701" priority="824" stopIfTrue="1">
      <formula>$IT15&lt;$IS$2</formula>
    </cfRule>
  </conditionalFormatting>
  <conditionalFormatting sqref="C14">
    <cfRule type="expression" dxfId="15700" priority="823" stopIfTrue="1">
      <formula>$IT15&lt;$IS$2</formula>
    </cfRule>
  </conditionalFormatting>
  <conditionalFormatting sqref="C14">
    <cfRule type="expression" dxfId="15699" priority="822" stopIfTrue="1">
      <formula>$IT15&lt;$IS$2</formula>
    </cfRule>
  </conditionalFormatting>
  <conditionalFormatting sqref="C14:G14">
    <cfRule type="expression" dxfId="15698" priority="821" stopIfTrue="1">
      <formula>$IW15&lt;$IV$2</formula>
    </cfRule>
  </conditionalFormatting>
  <conditionalFormatting sqref="C15:G15">
    <cfRule type="expression" dxfId="15697" priority="817" stopIfTrue="1">
      <formula>$IT16&lt;$IS$2</formula>
    </cfRule>
  </conditionalFormatting>
  <conditionalFormatting sqref="C15:G15">
    <cfRule type="expression" dxfId="15696" priority="815" stopIfTrue="1">
      <formula>$IT16&lt;$IS$2</formula>
    </cfRule>
  </conditionalFormatting>
  <conditionalFormatting sqref="C15:G15">
    <cfRule type="expression" dxfId="15695" priority="813" stopIfTrue="1">
      <formula>$IT16&lt;$IS$2</formula>
    </cfRule>
  </conditionalFormatting>
  <conditionalFormatting sqref="C15:G15">
    <cfRule type="expression" dxfId="15694" priority="811" stopIfTrue="1">
      <formula>$IT16&lt;$IS$2</formula>
    </cfRule>
  </conditionalFormatting>
  <conditionalFormatting sqref="C15:G15">
    <cfRule type="expression" dxfId="15693" priority="809" stopIfTrue="1">
      <formula>$IT16&lt;$IS$2</formula>
    </cfRule>
  </conditionalFormatting>
  <conditionalFormatting sqref="C15:G15">
    <cfRule type="expression" dxfId="15692" priority="806" stopIfTrue="1">
      <formula>$IT16&lt;$IS$2</formula>
    </cfRule>
  </conditionalFormatting>
  <conditionalFormatting sqref="C15:G15">
    <cfRule type="expression" dxfId="15691" priority="804" stopIfTrue="1">
      <formula>$IT16&lt;$IS$2</formula>
    </cfRule>
  </conditionalFormatting>
  <conditionalFormatting sqref="C15:G15">
    <cfRule type="expression" dxfId="15690" priority="802" stopIfTrue="1">
      <formula>$IT16&lt;$IS$2</formula>
    </cfRule>
  </conditionalFormatting>
  <conditionalFormatting sqref="C15:G15">
    <cfRule type="expression" dxfId="15689" priority="800" stopIfTrue="1">
      <formula>$IT16&lt;$IS$2</formula>
    </cfRule>
  </conditionalFormatting>
  <conditionalFormatting sqref="C15:G15">
    <cfRule type="expression" dxfId="15688" priority="798" stopIfTrue="1">
      <formula>$IT16&lt;$IS$2</formula>
    </cfRule>
  </conditionalFormatting>
  <conditionalFormatting sqref="C15:G15">
    <cfRule type="expression" dxfId="15687" priority="796" stopIfTrue="1">
      <formula>$IT16&lt;$IS$2</formula>
    </cfRule>
  </conditionalFormatting>
  <conditionalFormatting sqref="C15:G15">
    <cfRule type="expression" dxfId="15686" priority="794" stopIfTrue="1">
      <formula>$IW16&lt;$IV$2</formula>
    </cfRule>
  </conditionalFormatting>
  <conditionalFormatting sqref="C15:G15">
    <cfRule type="expression" dxfId="15685" priority="790" stopIfTrue="1">
      <formula>$IT16&lt;$IS$2</formula>
    </cfRule>
  </conditionalFormatting>
  <conditionalFormatting sqref="C15:G15">
    <cfRule type="expression" dxfId="15684" priority="788" stopIfTrue="1">
      <formula>$IT16&lt;$IS$2</formula>
    </cfRule>
  </conditionalFormatting>
  <conditionalFormatting sqref="C15:G15">
    <cfRule type="expression" dxfId="15683" priority="786" stopIfTrue="1">
      <formula>$IT16&lt;$IS$2</formula>
    </cfRule>
  </conditionalFormatting>
  <conditionalFormatting sqref="C15:G15">
    <cfRule type="expression" dxfId="15682" priority="784" stopIfTrue="1">
      <formula>$IT16&lt;$IS$2</formula>
    </cfRule>
  </conditionalFormatting>
  <conditionalFormatting sqref="C15:G15">
    <cfRule type="expression" dxfId="15681" priority="782" stopIfTrue="1">
      <formula>$IT16&lt;$IS$2</formula>
    </cfRule>
  </conditionalFormatting>
  <conditionalFormatting sqref="C15:G15">
    <cfRule type="expression" dxfId="15680" priority="779" stopIfTrue="1">
      <formula>$IT16&lt;$IS$2</formula>
    </cfRule>
  </conditionalFormatting>
  <conditionalFormatting sqref="C15:G15">
    <cfRule type="expression" dxfId="15679" priority="777" stopIfTrue="1">
      <formula>$IT16&lt;$IS$2</formula>
    </cfRule>
  </conditionalFormatting>
  <conditionalFormatting sqref="C15:G15">
    <cfRule type="expression" dxfId="15678" priority="775" stopIfTrue="1">
      <formula>$IT16&lt;$IS$2</formula>
    </cfRule>
  </conditionalFormatting>
  <conditionalFormatting sqref="C15:G15">
    <cfRule type="expression" dxfId="15677" priority="773" stopIfTrue="1">
      <formula>$IT16&lt;$IS$2</formula>
    </cfRule>
  </conditionalFormatting>
  <conditionalFormatting sqref="C15:G15">
    <cfRule type="expression" dxfId="15676" priority="771" stopIfTrue="1">
      <formula>$IT16&lt;$IS$2</formula>
    </cfRule>
  </conditionalFormatting>
  <conditionalFormatting sqref="C15:G15">
    <cfRule type="expression" dxfId="15675" priority="769" stopIfTrue="1">
      <formula>$IT16&lt;$IS$2</formula>
    </cfRule>
  </conditionalFormatting>
  <conditionalFormatting sqref="C15:G15">
    <cfRule type="expression" dxfId="15674" priority="767" stopIfTrue="1">
      <formula>$IW16&lt;$IV$2</formula>
    </cfRule>
  </conditionalFormatting>
  <conditionalFormatting sqref="C15:G15">
    <cfRule type="expression" dxfId="15673" priority="765" stopIfTrue="1">
      <formula>$IT16&lt;$IS$2</formula>
    </cfRule>
  </conditionalFormatting>
  <conditionalFormatting sqref="C15:G15">
    <cfRule type="expression" dxfId="15672" priority="763" stopIfTrue="1">
      <formula>$IT16&lt;$IS$2</formula>
    </cfRule>
  </conditionalFormatting>
  <conditionalFormatting sqref="C15:G15">
    <cfRule type="expression" dxfId="15671" priority="761" stopIfTrue="1">
      <formula>$IT16&lt;$IS$2</formula>
    </cfRule>
  </conditionalFormatting>
  <conditionalFormatting sqref="C15:G15">
    <cfRule type="expression" dxfId="15670" priority="759" stopIfTrue="1">
      <formula>$IT16&lt;$IS$2</formula>
    </cfRule>
  </conditionalFormatting>
  <conditionalFormatting sqref="C15:G15">
    <cfRule type="expression" dxfId="15669" priority="758" stopIfTrue="1">
      <formula>$IT16&lt;$IS$2</formula>
    </cfRule>
  </conditionalFormatting>
  <conditionalFormatting sqref="C15:G15">
    <cfRule type="expression" dxfId="15668" priority="757" stopIfTrue="1">
      <formula>$IT16&lt;$IS$2</formula>
    </cfRule>
  </conditionalFormatting>
  <conditionalFormatting sqref="C15:G15">
    <cfRule type="expression" dxfId="15667" priority="756" stopIfTrue="1">
      <formula>$IT16&lt;$IS$2</formula>
    </cfRule>
  </conditionalFormatting>
  <conditionalFormatting sqref="C15:G15">
    <cfRule type="expression" dxfId="15666" priority="755" stopIfTrue="1">
      <formula>$IT16&lt;$IS$2</formula>
    </cfRule>
  </conditionalFormatting>
  <conditionalFormatting sqref="C15:G15">
    <cfRule type="expression" dxfId="15665" priority="754" stopIfTrue="1">
      <formula>$IT16&lt;$IS$2</formula>
    </cfRule>
  </conditionalFormatting>
  <conditionalFormatting sqref="C15:G15">
    <cfRule type="expression" dxfId="15664" priority="753" stopIfTrue="1">
      <formula>$IT16&lt;$IS$2</formula>
    </cfRule>
  </conditionalFormatting>
  <conditionalFormatting sqref="C15:G15">
    <cfRule type="expression" dxfId="15663" priority="752" stopIfTrue="1">
      <formula>$IT16&lt;$IS$2</formula>
    </cfRule>
  </conditionalFormatting>
  <conditionalFormatting sqref="C15:G15">
    <cfRule type="expression" dxfId="15662" priority="751" stopIfTrue="1">
      <formula>$IT16&lt;$IS$2</formula>
    </cfRule>
  </conditionalFormatting>
  <conditionalFormatting sqref="C15:G15">
    <cfRule type="expression" dxfId="15661" priority="750" stopIfTrue="1">
      <formula>$IT16&lt;$IS$2</formula>
    </cfRule>
  </conditionalFormatting>
  <conditionalFormatting sqref="C15:G15">
    <cfRule type="expression" dxfId="15660" priority="749" stopIfTrue="1">
      <formula>$IT16&lt;$IS$2</formula>
    </cfRule>
  </conditionalFormatting>
  <conditionalFormatting sqref="C15:G15">
    <cfRule type="expression" dxfId="15659" priority="748" stopIfTrue="1">
      <formula>$IT16&lt;$IS$2</formula>
    </cfRule>
  </conditionalFormatting>
  <conditionalFormatting sqref="C15:G15">
    <cfRule type="expression" dxfId="15658" priority="747" stopIfTrue="1">
      <formula>$IT16&lt;$IS$2</formula>
    </cfRule>
  </conditionalFormatting>
  <conditionalFormatting sqref="C15:G15">
    <cfRule type="expression" dxfId="15657" priority="746" stopIfTrue="1">
      <formula>$IT16&lt;$IS$2</formula>
    </cfRule>
  </conditionalFormatting>
  <conditionalFormatting sqref="C15:G15">
    <cfRule type="expression" dxfId="15656" priority="745" stopIfTrue="1">
      <formula>$IT16&lt;$IS$2</formula>
    </cfRule>
  </conditionalFormatting>
  <conditionalFormatting sqref="C15:G15">
    <cfRule type="expression" dxfId="15655" priority="744" stopIfTrue="1">
      <formula>$IT16&lt;$IS$2</formula>
    </cfRule>
  </conditionalFormatting>
  <conditionalFormatting sqref="C15:G15">
    <cfRule type="expression" dxfId="15654" priority="743" stopIfTrue="1">
      <formula>$IT16&lt;$IS$2</formula>
    </cfRule>
  </conditionalFormatting>
  <conditionalFormatting sqref="C15:G15">
    <cfRule type="expression" dxfId="15653" priority="742" stopIfTrue="1">
      <formula>$IW16&lt;$IV$2</formula>
    </cfRule>
  </conditionalFormatting>
  <conditionalFormatting sqref="C15:G15">
    <cfRule type="expression" dxfId="15652" priority="741" stopIfTrue="1">
      <formula>$IW16&lt;$IV$2</formula>
    </cfRule>
  </conditionalFormatting>
  <conditionalFormatting sqref="C15:G15">
    <cfRule type="expression" dxfId="15651" priority="740" stopIfTrue="1">
      <formula>$IT16&lt;$IS$2</formula>
    </cfRule>
  </conditionalFormatting>
  <conditionalFormatting sqref="C15:G15">
    <cfRule type="expression" dxfId="15650" priority="739" stopIfTrue="1">
      <formula>$IT16&lt;$IS$2</formula>
    </cfRule>
  </conditionalFormatting>
  <conditionalFormatting sqref="C15:G15">
    <cfRule type="expression" dxfId="15649" priority="738" stopIfTrue="1">
      <formula>$IT16&lt;$IS$2</formula>
    </cfRule>
  </conditionalFormatting>
  <conditionalFormatting sqref="A15:H15">
    <cfRule type="expression" dxfId="15648" priority="1701" stopIfTrue="1">
      <formula>#REF!&lt;$IV$2</formula>
    </cfRule>
  </conditionalFormatting>
  <conditionalFormatting sqref="A15:H15">
    <cfRule type="expression" dxfId="15647" priority="1703" stopIfTrue="1">
      <formula>#REF!&lt;$IS$2</formula>
    </cfRule>
  </conditionalFormatting>
  <conditionalFormatting sqref="A31">
    <cfRule type="expression" dxfId="15646" priority="734" stopIfTrue="1">
      <formula>$IT32&lt;$IS$2</formula>
    </cfRule>
  </conditionalFormatting>
  <conditionalFormatting sqref="A31">
    <cfRule type="expression" dxfId="15645" priority="732" stopIfTrue="1">
      <formula>$IT32&lt;$IS$2</formula>
    </cfRule>
  </conditionalFormatting>
  <conditionalFormatting sqref="A31">
    <cfRule type="expression" dxfId="15644" priority="731" stopIfTrue="1">
      <formula>$IT32&lt;$IS$2</formula>
    </cfRule>
  </conditionalFormatting>
  <conditionalFormatting sqref="A31">
    <cfRule type="expression" dxfId="15643" priority="729" stopIfTrue="1">
      <formula>$IT32&lt;$IS$2</formula>
    </cfRule>
  </conditionalFormatting>
  <conditionalFormatting sqref="A31">
    <cfRule type="expression" dxfId="15642" priority="727" stopIfTrue="1">
      <formula>$IT32&lt;$IS$2</formula>
    </cfRule>
  </conditionalFormatting>
  <conditionalFormatting sqref="A31">
    <cfRule type="expression" dxfId="15641" priority="724" stopIfTrue="1">
      <formula>$IT32&lt;$IS$2</formula>
    </cfRule>
  </conditionalFormatting>
  <conditionalFormatting sqref="A31">
    <cfRule type="expression" dxfId="15640" priority="722" stopIfTrue="1">
      <formula>$IT32&lt;$IS$2</formula>
    </cfRule>
  </conditionalFormatting>
  <conditionalFormatting sqref="A31">
    <cfRule type="expression" dxfId="15639" priority="720" stopIfTrue="1">
      <formula>$IT32&lt;$IS$2</formula>
    </cfRule>
  </conditionalFormatting>
  <conditionalFormatting sqref="A31">
    <cfRule type="expression" dxfId="15638" priority="718" stopIfTrue="1">
      <formula>$IT32&lt;$IS$2</formula>
    </cfRule>
  </conditionalFormatting>
  <conditionalFormatting sqref="A31">
    <cfRule type="expression" dxfId="15637" priority="716" stopIfTrue="1">
      <formula>$IT32&lt;$IS$2</formula>
    </cfRule>
  </conditionalFormatting>
  <conditionalFormatting sqref="A31">
    <cfRule type="expression" dxfId="15636" priority="714" stopIfTrue="1">
      <formula>$IT32&lt;$IS$2</formula>
    </cfRule>
  </conditionalFormatting>
  <conditionalFormatting sqref="A31">
    <cfRule type="expression" dxfId="15635" priority="712" stopIfTrue="1">
      <formula>$IW32&lt;$IV$2</formula>
    </cfRule>
  </conditionalFormatting>
  <conditionalFormatting sqref="A31">
    <cfRule type="expression" dxfId="15634" priority="710" stopIfTrue="1">
      <formula>$IT32&lt;$IS$2</formula>
    </cfRule>
  </conditionalFormatting>
  <conditionalFormatting sqref="A31">
    <cfRule type="expression" dxfId="15633" priority="708" stopIfTrue="1">
      <formula>$IT32&lt;$IS$2</formula>
    </cfRule>
  </conditionalFormatting>
  <conditionalFormatting sqref="A31">
    <cfRule type="expression" dxfId="15632" priority="706" stopIfTrue="1">
      <formula>$IT32&lt;$IS$2</formula>
    </cfRule>
  </conditionalFormatting>
  <conditionalFormatting sqref="A31">
    <cfRule type="expression" dxfId="15631" priority="703" stopIfTrue="1">
      <formula>$IT32&lt;$IS$2</formula>
    </cfRule>
  </conditionalFormatting>
  <conditionalFormatting sqref="A31">
    <cfRule type="expression" dxfId="15630" priority="701" stopIfTrue="1">
      <formula>$IT32&lt;$IS$2</formula>
    </cfRule>
  </conditionalFormatting>
  <conditionalFormatting sqref="A31">
    <cfRule type="expression" dxfId="15629" priority="699" stopIfTrue="1">
      <formula>$IT32&lt;$IS$2</formula>
    </cfRule>
  </conditionalFormatting>
  <conditionalFormatting sqref="A31">
    <cfRule type="expression" dxfId="15628" priority="697" stopIfTrue="1">
      <formula>$IT32&lt;$IS$2</formula>
    </cfRule>
  </conditionalFormatting>
  <conditionalFormatting sqref="A31">
    <cfRule type="expression" dxfId="15627" priority="693" stopIfTrue="1">
      <formula>$IT32&lt;$IS$2</formula>
    </cfRule>
  </conditionalFormatting>
  <conditionalFormatting sqref="A31">
    <cfRule type="expression" dxfId="15626" priority="691" stopIfTrue="1">
      <formula>$IT32&lt;$IS$2</formula>
    </cfRule>
  </conditionalFormatting>
  <conditionalFormatting sqref="A31">
    <cfRule type="expression" dxfId="15625" priority="689" stopIfTrue="1">
      <formula>$IT32&lt;$IS$2</formula>
    </cfRule>
  </conditionalFormatting>
  <conditionalFormatting sqref="A31">
    <cfRule type="expression" dxfId="15624" priority="687" stopIfTrue="1">
      <formula>$IT32&lt;$IS$2</formula>
    </cfRule>
  </conditionalFormatting>
  <conditionalFormatting sqref="A31">
    <cfRule type="expression" dxfId="15623" priority="685" stopIfTrue="1">
      <formula>$IT32&lt;$IS$2</formula>
    </cfRule>
  </conditionalFormatting>
  <conditionalFormatting sqref="A31">
    <cfRule type="expression" dxfId="15622" priority="682" stopIfTrue="1">
      <formula>$IT32&lt;$IS$2</formula>
    </cfRule>
  </conditionalFormatting>
  <conditionalFormatting sqref="A31">
    <cfRule type="expression" dxfId="15621" priority="679" stopIfTrue="1">
      <formula>$IT32&lt;$IS$2</formula>
    </cfRule>
  </conditionalFormatting>
  <conditionalFormatting sqref="A31">
    <cfRule type="expression" dxfId="15620" priority="677" stopIfTrue="1">
      <formula>$IT32&lt;$IS$2</formula>
    </cfRule>
  </conditionalFormatting>
  <conditionalFormatting sqref="A31">
    <cfRule type="expression" dxfId="15619" priority="675" stopIfTrue="1">
      <formula>$IT32&lt;$IS$2</formula>
    </cfRule>
  </conditionalFormatting>
  <conditionalFormatting sqref="A31">
    <cfRule type="expression" dxfId="15618" priority="673" stopIfTrue="1">
      <formula>$IT32&lt;$IS$2</formula>
    </cfRule>
  </conditionalFormatting>
  <conditionalFormatting sqref="A31">
    <cfRule type="expression" dxfId="15617" priority="669" stopIfTrue="1">
      <formula>$IT32&lt;$IS$2</formula>
    </cfRule>
  </conditionalFormatting>
  <conditionalFormatting sqref="A31">
    <cfRule type="expression" dxfId="15616" priority="667" stopIfTrue="1">
      <formula>$IT32&lt;$IS$2</formula>
    </cfRule>
  </conditionalFormatting>
  <conditionalFormatting sqref="A31">
    <cfRule type="expression" dxfId="15615" priority="665" stopIfTrue="1">
      <formula>$IT32&lt;$IS$2</formula>
    </cfRule>
  </conditionalFormatting>
  <conditionalFormatting sqref="A31">
    <cfRule type="expression" dxfId="15614" priority="663" stopIfTrue="1">
      <formula>$IT32&lt;$IS$2</formula>
    </cfRule>
  </conditionalFormatting>
  <conditionalFormatting sqref="A31">
    <cfRule type="expression" dxfId="15613" priority="661" stopIfTrue="1">
      <formula>$IT32&lt;$IS$2</formula>
    </cfRule>
  </conditionalFormatting>
  <conditionalFormatting sqref="A31">
    <cfRule type="expression" dxfId="15612" priority="658" stopIfTrue="1">
      <formula>$IT32&lt;$IS$2</formula>
    </cfRule>
  </conditionalFormatting>
  <conditionalFormatting sqref="A31">
    <cfRule type="expression" dxfId="15611" priority="655" stopIfTrue="1">
      <formula>$IT32&lt;$IS$2</formula>
    </cfRule>
  </conditionalFormatting>
  <conditionalFormatting sqref="A31">
    <cfRule type="expression" dxfId="15610" priority="653" stopIfTrue="1">
      <formula>$IT32&lt;$IS$2</formula>
    </cfRule>
  </conditionalFormatting>
  <conditionalFormatting sqref="A31">
    <cfRule type="expression" dxfId="15609" priority="651" stopIfTrue="1">
      <formula>$IT32&lt;$IS$2</formula>
    </cfRule>
  </conditionalFormatting>
  <conditionalFormatting sqref="A31">
    <cfRule type="expression" dxfId="15608" priority="649" stopIfTrue="1">
      <formula>$IT32&lt;$IS$2</formula>
    </cfRule>
  </conditionalFormatting>
  <conditionalFormatting sqref="A31">
    <cfRule type="expression" dxfId="15607" priority="645" stopIfTrue="1">
      <formula>$IT32&lt;$IS$2</formula>
    </cfRule>
  </conditionalFormatting>
  <conditionalFormatting sqref="A31">
    <cfRule type="expression" dxfId="15606" priority="643" stopIfTrue="1">
      <formula>$IT32&lt;$IS$2</formula>
    </cfRule>
  </conditionalFormatting>
  <conditionalFormatting sqref="A31">
    <cfRule type="expression" dxfId="15605" priority="641" stopIfTrue="1">
      <formula>$IT32&lt;$IS$2</formula>
    </cfRule>
  </conditionalFormatting>
  <conditionalFormatting sqref="A31">
    <cfRule type="expression" dxfId="15604" priority="639" stopIfTrue="1">
      <formula>$IT32&lt;$IS$2</formula>
    </cfRule>
  </conditionalFormatting>
  <conditionalFormatting sqref="A31">
    <cfRule type="expression" dxfId="15603" priority="637" stopIfTrue="1">
      <formula>$IT32&lt;$IS$2</formula>
    </cfRule>
  </conditionalFormatting>
  <conditionalFormatting sqref="A31">
    <cfRule type="expression" dxfId="15602" priority="634" stopIfTrue="1">
      <formula>$IT32&lt;$IS$2</formula>
    </cfRule>
  </conditionalFormatting>
  <conditionalFormatting sqref="A31">
    <cfRule type="expression" dxfId="15601" priority="632" stopIfTrue="1">
      <formula>$IT32&lt;$IS$2</formula>
    </cfRule>
  </conditionalFormatting>
  <conditionalFormatting sqref="A31">
    <cfRule type="expression" dxfId="15600" priority="630" stopIfTrue="1">
      <formula>$IT32&lt;$IS$2</formula>
    </cfRule>
  </conditionalFormatting>
  <conditionalFormatting sqref="A31">
    <cfRule type="expression" dxfId="15599" priority="628" stopIfTrue="1">
      <formula>$IT32&lt;$IS$2</formula>
    </cfRule>
  </conditionalFormatting>
  <conditionalFormatting sqref="A31">
    <cfRule type="expression" dxfId="15598" priority="626" stopIfTrue="1">
      <formula>$IT32&lt;$IS$2</formula>
    </cfRule>
  </conditionalFormatting>
  <conditionalFormatting sqref="A31">
    <cfRule type="expression" dxfId="15597" priority="624" stopIfTrue="1">
      <formula>$IT32&lt;$IS$2</formula>
    </cfRule>
  </conditionalFormatting>
  <conditionalFormatting sqref="A31">
    <cfRule type="expression" dxfId="15596" priority="622" stopIfTrue="1">
      <formula>$IT32&lt;$IS$2</formula>
    </cfRule>
  </conditionalFormatting>
  <conditionalFormatting sqref="A31">
    <cfRule type="expression" dxfId="15595" priority="620" stopIfTrue="1">
      <formula>$IT32&lt;$IS$2</formula>
    </cfRule>
  </conditionalFormatting>
  <conditionalFormatting sqref="A31">
    <cfRule type="expression" dxfId="15594" priority="618" stopIfTrue="1">
      <formula>$IT32&lt;$IS$2</formula>
    </cfRule>
  </conditionalFormatting>
  <conditionalFormatting sqref="A31">
    <cfRule type="expression" dxfId="15593" priority="616" stopIfTrue="1">
      <formula>$IW32&lt;$IV$2</formula>
    </cfRule>
  </conditionalFormatting>
  <conditionalFormatting sqref="A31">
    <cfRule type="expression" dxfId="15592" priority="614" stopIfTrue="1">
      <formula>$IW32&lt;$IV$2</formula>
    </cfRule>
  </conditionalFormatting>
  <conditionalFormatting sqref="A31">
    <cfRule type="expression" dxfId="15591" priority="612" stopIfTrue="1">
      <formula>$IW32&lt;$IV$2</formula>
    </cfRule>
  </conditionalFormatting>
  <conditionalFormatting sqref="A31">
    <cfRule type="expression" dxfId="15590" priority="610" stopIfTrue="1">
      <formula>$IT32&lt;$IS$2</formula>
    </cfRule>
  </conditionalFormatting>
  <conditionalFormatting sqref="A31">
    <cfRule type="expression" dxfId="15589" priority="608" stopIfTrue="1">
      <formula>$IT32&lt;$IS$2</formula>
    </cfRule>
  </conditionalFormatting>
  <conditionalFormatting sqref="A31">
    <cfRule type="expression" dxfId="15588" priority="606" stopIfTrue="1">
      <formula>$IT32&lt;$IS$2</formula>
    </cfRule>
  </conditionalFormatting>
  <conditionalFormatting sqref="A31">
    <cfRule type="expression" dxfId="15587" priority="605" stopIfTrue="1">
      <formula>$IT32&lt;$IS$2</formula>
    </cfRule>
  </conditionalFormatting>
  <conditionalFormatting sqref="A31">
    <cfRule type="expression" dxfId="15586" priority="604" stopIfTrue="1">
      <formula>$IT32&lt;$IS$2</formula>
    </cfRule>
  </conditionalFormatting>
  <conditionalFormatting sqref="A31">
    <cfRule type="expression" dxfId="15585" priority="603" stopIfTrue="1">
      <formula>$IT32&lt;$IS$2</formula>
    </cfRule>
  </conditionalFormatting>
  <conditionalFormatting sqref="A31">
    <cfRule type="expression" dxfId="15584" priority="602" stopIfTrue="1">
      <formula>$IT32&lt;$IS$2</formula>
    </cfRule>
  </conditionalFormatting>
  <conditionalFormatting sqref="A31">
    <cfRule type="expression" dxfId="15583" priority="601" stopIfTrue="1">
      <formula>$IT32&lt;$IS$2</formula>
    </cfRule>
  </conditionalFormatting>
  <conditionalFormatting sqref="A31">
    <cfRule type="expression" dxfId="15582" priority="600" stopIfTrue="1">
      <formula>$IT32&lt;$IS$2</formula>
    </cfRule>
  </conditionalFormatting>
  <conditionalFormatting sqref="A31">
    <cfRule type="expression" dxfId="15581" priority="599" stopIfTrue="1">
      <formula>$IT32&lt;$IS$2</formula>
    </cfRule>
  </conditionalFormatting>
  <conditionalFormatting sqref="A31">
    <cfRule type="expression" dxfId="15580" priority="598" stopIfTrue="1">
      <formula>$IT32&lt;$IS$2</formula>
    </cfRule>
  </conditionalFormatting>
  <conditionalFormatting sqref="A31">
    <cfRule type="expression" dxfId="15579" priority="597" stopIfTrue="1">
      <formula>$IT32&lt;$IS$2</formula>
    </cfRule>
  </conditionalFormatting>
  <conditionalFormatting sqref="A31">
    <cfRule type="expression" dxfId="15578" priority="596" stopIfTrue="1">
      <formula>$IT32&lt;$IS$2</formula>
    </cfRule>
  </conditionalFormatting>
  <conditionalFormatting sqref="A31">
    <cfRule type="expression" dxfId="15577" priority="595" stopIfTrue="1">
      <formula>$IT32&lt;$IS$2</formula>
    </cfRule>
  </conditionalFormatting>
  <conditionalFormatting sqref="A31">
    <cfRule type="expression" dxfId="15576" priority="594" stopIfTrue="1">
      <formula>$IT32&lt;$IS$2</formula>
    </cfRule>
  </conditionalFormatting>
  <conditionalFormatting sqref="A31">
    <cfRule type="expression" dxfId="15575" priority="593" stopIfTrue="1">
      <formula>$IT32&lt;$IS$2</formula>
    </cfRule>
  </conditionalFormatting>
  <conditionalFormatting sqref="A31">
    <cfRule type="expression" dxfId="15574" priority="592" stopIfTrue="1">
      <formula>$IT32&lt;$IS$2</formula>
    </cfRule>
  </conditionalFormatting>
  <conditionalFormatting sqref="A31">
    <cfRule type="expression" dxfId="15573" priority="591" stopIfTrue="1">
      <formula>$IT32&lt;$IS$2</formula>
    </cfRule>
  </conditionalFormatting>
  <conditionalFormatting sqref="A31">
    <cfRule type="expression" dxfId="15572" priority="590" stopIfTrue="1">
      <formula>$IW32&lt;$IV$2</formula>
    </cfRule>
  </conditionalFormatting>
  <conditionalFormatting sqref="A31">
    <cfRule type="expression" dxfId="15571" priority="588" stopIfTrue="1">
      <formula>$IT32&lt;$IS$2</formula>
    </cfRule>
  </conditionalFormatting>
  <conditionalFormatting sqref="A31">
    <cfRule type="expression" dxfId="15570" priority="586" stopIfTrue="1">
      <formula>$IT32&lt;$IS$2</formula>
    </cfRule>
  </conditionalFormatting>
  <conditionalFormatting sqref="A31">
    <cfRule type="expression" dxfId="15569" priority="584" stopIfTrue="1">
      <formula>$IT32&lt;$IS$2</formula>
    </cfRule>
  </conditionalFormatting>
  <conditionalFormatting sqref="C31:G31">
    <cfRule type="expression" dxfId="15568" priority="580" stopIfTrue="1">
      <formula>$IT32&lt;$IS$2</formula>
    </cfRule>
  </conditionalFormatting>
  <conditionalFormatting sqref="C31:G31">
    <cfRule type="expression" dxfId="15567" priority="578" stopIfTrue="1">
      <formula>$IT32&lt;$IS$2</formula>
    </cfRule>
  </conditionalFormatting>
  <conditionalFormatting sqref="C31:G31">
    <cfRule type="expression" dxfId="15566" priority="577" stopIfTrue="1">
      <formula>$IT32&lt;$IS$2</formula>
    </cfRule>
  </conditionalFormatting>
  <conditionalFormatting sqref="C31:G31">
    <cfRule type="expression" dxfId="15565" priority="575" stopIfTrue="1">
      <formula>$IT32&lt;$IS$2</formula>
    </cfRule>
  </conditionalFormatting>
  <conditionalFormatting sqref="C31:G31">
    <cfRule type="expression" dxfId="15564" priority="573" stopIfTrue="1">
      <formula>$IT32&lt;$IS$2</formula>
    </cfRule>
  </conditionalFormatting>
  <conditionalFormatting sqref="C31:G31">
    <cfRule type="expression" dxfId="15563" priority="570" stopIfTrue="1">
      <formula>$IT32&lt;$IS$2</formula>
    </cfRule>
  </conditionalFormatting>
  <conditionalFormatting sqref="C31:G31">
    <cfRule type="expression" dxfId="15562" priority="568" stopIfTrue="1">
      <formula>$IT32&lt;$IS$2</formula>
    </cfRule>
  </conditionalFormatting>
  <conditionalFormatting sqref="C31:G31">
    <cfRule type="expression" dxfId="15561" priority="566" stopIfTrue="1">
      <formula>$IT32&lt;$IS$2</formula>
    </cfRule>
  </conditionalFormatting>
  <conditionalFormatting sqref="C31:G31">
    <cfRule type="expression" dxfId="15560" priority="564" stopIfTrue="1">
      <formula>$IT32&lt;$IS$2</formula>
    </cfRule>
  </conditionalFormatting>
  <conditionalFormatting sqref="C31:G31">
    <cfRule type="expression" dxfId="15559" priority="562" stopIfTrue="1">
      <formula>$IT32&lt;$IS$2</formula>
    </cfRule>
  </conditionalFormatting>
  <conditionalFormatting sqref="C31:G31">
    <cfRule type="expression" dxfId="15558" priority="560" stopIfTrue="1">
      <formula>$IT32&lt;$IS$2</formula>
    </cfRule>
  </conditionalFormatting>
  <conditionalFormatting sqref="C31:G31">
    <cfRule type="expression" dxfId="15557" priority="558" stopIfTrue="1">
      <formula>$IW32&lt;$IV$2</formula>
    </cfRule>
  </conditionalFormatting>
  <conditionalFormatting sqref="C31:G31">
    <cfRule type="expression" dxfId="15556" priority="556" stopIfTrue="1">
      <formula>$IT32&lt;$IS$2</formula>
    </cfRule>
  </conditionalFormatting>
  <conditionalFormatting sqref="C31:G31">
    <cfRule type="expression" dxfId="15555" priority="554" stopIfTrue="1">
      <formula>$IT32&lt;$IS$2</formula>
    </cfRule>
  </conditionalFormatting>
  <conditionalFormatting sqref="C31:G31">
    <cfRule type="expression" dxfId="15554" priority="552" stopIfTrue="1">
      <formula>$IT32&lt;$IS$2</formula>
    </cfRule>
  </conditionalFormatting>
  <conditionalFormatting sqref="C31:G31">
    <cfRule type="expression" dxfId="15553" priority="549" stopIfTrue="1">
      <formula>$IT32&lt;$IS$2</formula>
    </cfRule>
  </conditionalFormatting>
  <conditionalFormatting sqref="C31:G31">
    <cfRule type="expression" dxfId="15552" priority="547" stopIfTrue="1">
      <formula>$IT32&lt;$IS$2</formula>
    </cfRule>
  </conditionalFormatting>
  <conditionalFormatting sqref="C31:G31">
    <cfRule type="expression" dxfId="15551" priority="545" stopIfTrue="1">
      <formula>$IT32&lt;$IS$2</formula>
    </cfRule>
  </conditionalFormatting>
  <conditionalFormatting sqref="C31:G31">
    <cfRule type="expression" dxfId="15550" priority="543" stopIfTrue="1">
      <formula>$IT32&lt;$IS$2</formula>
    </cfRule>
  </conditionalFormatting>
  <conditionalFormatting sqref="C31:G31">
    <cfRule type="expression" dxfId="15549" priority="539" stopIfTrue="1">
      <formula>$IT32&lt;$IS$2</formula>
    </cfRule>
  </conditionalFormatting>
  <conditionalFormatting sqref="C31:G31">
    <cfRule type="expression" dxfId="15548" priority="537" stopIfTrue="1">
      <formula>$IT32&lt;$IS$2</formula>
    </cfRule>
  </conditionalFormatting>
  <conditionalFormatting sqref="C31:G31">
    <cfRule type="expression" dxfId="15547" priority="535" stopIfTrue="1">
      <formula>$IT32&lt;$IS$2</formula>
    </cfRule>
  </conditionalFormatting>
  <conditionalFormatting sqref="C31:G31">
    <cfRule type="expression" dxfId="15546" priority="533" stopIfTrue="1">
      <formula>$IT32&lt;$IS$2</formula>
    </cfRule>
  </conditionalFormatting>
  <conditionalFormatting sqref="C31:G31">
    <cfRule type="expression" dxfId="15545" priority="531" stopIfTrue="1">
      <formula>$IT32&lt;$IS$2</formula>
    </cfRule>
  </conditionalFormatting>
  <conditionalFormatting sqref="C31:G31">
    <cfRule type="expression" dxfId="15544" priority="528" stopIfTrue="1">
      <formula>$IT32&lt;$IS$2</formula>
    </cfRule>
  </conditionalFormatting>
  <conditionalFormatting sqref="C31">
    <cfRule type="expression" dxfId="15543" priority="525" stopIfTrue="1">
      <formula>$IT32&lt;$IS$2</formula>
    </cfRule>
  </conditionalFormatting>
  <conditionalFormatting sqref="C31">
    <cfRule type="expression" dxfId="15542" priority="523" stopIfTrue="1">
      <formula>$IT32&lt;$IS$2</formula>
    </cfRule>
  </conditionalFormatting>
  <conditionalFormatting sqref="C31">
    <cfRule type="expression" dxfId="15541" priority="521" stopIfTrue="1">
      <formula>$IT32&lt;$IS$2</formula>
    </cfRule>
  </conditionalFormatting>
  <conditionalFormatting sqref="C31">
    <cfRule type="expression" dxfId="15540" priority="519" stopIfTrue="1">
      <formula>$IT32&lt;$IS$2</formula>
    </cfRule>
  </conditionalFormatting>
  <conditionalFormatting sqref="C31">
    <cfRule type="expression" dxfId="15539" priority="515" stopIfTrue="1">
      <formula>$IT32&lt;$IS$2</formula>
    </cfRule>
  </conditionalFormatting>
  <conditionalFormatting sqref="C31">
    <cfRule type="expression" dxfId="15538" priority="513" stopIfTrue="1">
      <formula>$IT32&lt;$IS$2</formula>
    </cfRule>
  </conditionalFormatting>
  <conditionalFormatting sqref="C31">
    <cfRule type="expression" dxfId="15537" priority="511" stopIfTrue="1">
      <formula>$IT32&lt;$IS$2</formula>
    </cfRule>
  </conditionalFormatting>
  <conditionalFormatting sqref="C31">
    <cfRule type="expression" dxfId="15536" priority="509" stopIfTrue="1">
      <formula>$IT32&lt;$IS$2</formula>
    </cfRule>
  </conditionalFormatting>
  <conditionalFormatting sqref="C31">
    <cfRule type="expression" dxfId="15535" priority="507" stopIfTrue="1">
      <formula>$IT32&lt;$IS$2</formula>
    </cfRule>
  </conditionalFormatting>
  <conditionalFormatting sqref="C31">
    <cfRule type="expression" dxfId="15534" priority="504" stopIfTrue="1">
      <formula>$IT32&lt;$IS$2</formula>
    </cfRule>
  </conditionalFormatting>
  <conditionalFormatting sqref="C31:G31">
    <cfRule type="expression" dxfId="15533" priority="502" stopIfTrue="1">
      <formula>$IT32&lt;$IS$2</formula>
    </cfRule>
  </conditionalFormatting>
  <conditionalFormatting sqref="C31:G31">
    <cfRule type="expression" dxfId="15532" priority="500" stopIfTrue="1">
      <formula>$IT32&lt;$IS$2</formula>
    </cfRule>
  </conditionalFormatting>
  <conditionalFormatting sqref="C31:G31">
    <cfRule type="expression" dxfId="15531" priority="498" stopIfTrue="1">
      <formula>$IT32&lt;$IS$2</formula>
    </cfRule>
  </conditionalFormatting>
  <conditionalFormatting sqref="C31:G31">
    <cfRule type="expression" dxfId="15530" priority="496" stopIfTrue="1">
      <formula>$IT32&lt;$IS$2</formula>
    </cfRule>
  </conditionalFormatting>
  <conditionalFormatting sqref="C31:G31">
    <cfRule type="expression" dxfId="15529" priority="494" stopIfTrue="1">
      <formula>$IT32&lt;$IS$2</formula>
    </cfRule>
  </conditionalFormatting>
  <conditionalFormatting sqref="C31:G31">
    <cfRule type="expression" dxfId="15528" priority="492" stopIfTrue="1">
      <formula>$IT32&lt;$IS$2</formula>
    </cfRule>
  </conditionalFormatting>
  <conditionalFormatting sqref="C31:G31">
    <cfRule type="expression" dxfId="15527" priority="490" stopIfTrue="1">
      <formula>$IT32&lt;$IS$2</formula>
    </cfRule>
  </conditionalFormatting>
  <conditionalFormatting sqref="C31:G31">
    <cfRule type="expression" dxfId="15526" priority="488" stopIfTrue="1">
      <formula>$IT32&lt;$IS$2</formula>
    </cfRule>
  </conditionalFormatting>
  <conditionalFormatting sqref="C31:G31">
    <cfRule type="expression" dxfId="15525" priority="486" stopIfTrue="1">
      <formula>$IW32&lt;$IV$2</formula>
    </cfRule>
  </conditionalFormatting>
  <conditionalFormatting sqref="C31:G31">
    <cfRule type="expression" dxfId="15524" priority="484" stopIfTrue="1">
      <formula>$IW32&lt;$IV$2</formula>
    </cfRule>
  </conditionalFormatting>
  <conditionalFormatting sqref="C31:G31">
    <cfRule type="expression" dxfId="15523" priority="482" stopIfTrue="1">
      <formula>$IW32&lt;$IV$2</formula>
    </cfRule>
  </conditionalFormatting>
  <conditionalFormatting sqref="C31:G31">
    <cfRule type="expression" dxfId="15522" priority="480" stopIfTrue="1">
      <formula>$IT32&lt;$IS$2</formula>
    </cfRule>
  </conditionalFormatting>
  <conditionalFormatting sqref="C31:G31">
    <cfRule type="expression" dxfId="15521" priority="478" stopIfTrue="1">
      <formula>$IT32&lt;$IS$2</formula>
    </cfRule>
  </conditionalFormatting>
  <conditionalFormatting sqref="A32">
    <cfRule type="expression" dxfId="15520" priority="470" stopIfTrue="1">
      <formula>$IT33&lt;$IS$2</formula>
    </cfRule>
  </conditionalFormatting>
  <conditionalFormatting sqref="A32">
    <cfRule type="expression" dxfId="15519" priority="468" stopIfTrue="1">
      <formula>$IT33&lt;$IS$2</formula>
    </cfRule>
  </conditionalFormatting>
  <conditionalFormatting sqref="A32">
    <cfRule type="expression" dxfId="15518" priority="467" stopIfTrue="1">
      <formula>$IT33&lt;$IS$2</formula>
    </cfRule>
  </conditionalFormatting>
  <conditionalFormatting sqref="A32">
    <cfRule type="expression" dxfId="15517" priority="465" stopIfTrue="1">
      <formula>$IT33&lt;$IS$2</formula>
    </cfRule>
  </conditionalFormatting>
  <conditionalFormatting sqref="A32">
    <cfRule type="expression" dxfId="15516" priority="463" stopIfTrue="1">
      <formula>$IT33&lt;$IS$2</formula>
    </cfRule>
  </conditionalFormatting>
  <conditionalFormatting sqref="A32">
    <cfRule type="expression" dxfId="15515" priority="460" stopIfTrue="1">
      <formula>$IT33&lt;$IS$2</formula>
    </cfRule>
  </conditionalFormatting>
  <conditionalFormatting sqref="A32">
    <cfRule type="expression" dxfId="15514" priority="458" stopIfTrue="1">
      <formula>$IT33&lt;$IS$2</formula>
    </cfRule>
  </conditionalFormatting>
  <conditionalFormatting sqref="A32">
    <cfRule type="expression" dxfId="15513" priority="456" stopIfTrue="1">
      <formula>$IT33&lt;$IS$2</formula>
    </cfRule>
  </conditionalFormatting>
  <conditionalFormatting sqref="A32">
    <cfRule type="expression" dxfId="15512" priority="454" stopIfTrue="1">
      <formula>$IT33&lt;$IS$2</formula>
    </cfRule>
  </conditionalFormatting>
  <conditionalFormatting sqref="A32">
    <cfRule type="expression" dxfId="15511" priority="452" stopIfTrue="1">
      <formula>$IT33&lt;$IS$2</formula>
    </cfRule>
  </conditionalFormatting>
  <conditionalFormatting sqref="A32">
    <cfRule type="expression" dxfId="15510" priority="450" stopIfTrue="1">
      <formula>$IT33&lt;$IS$2</formula>
    </cfRule>
  </conditionalFormatting>
  <conditionalFormatting sqref="A32">
    <cfRule type="expression" dxfId="15509" priority="448" stopIfTrue="1">
      <formula>$IT33&lt;$IS$2</formula>
    </cfRule>
  </conditionalFormatting>
  <conditionalFormatting sqref="A32">
    <cfRule type="expression" dxfId="15508" priority="446" stopIfTrue="1">
      <formula>$IT33&lt;$IS$2</formula>
    </cfRule>
  </conditionalFormatting>
  <conditionalFormatting sqref="A32">
    <cfRule type="expression" dxfId="15507" priority="444" stopIfTrue="1">
      <formula>$IT33&lt;$IS$2</formula>
    </cfRule>
  </conditionalFormatting>
  <conditionalFormatting sqref="A32">
    <cfRule type="expression" dxfId="15506" priority="442" stopIfTrue="1">
      <formula>$IT33&lt;$IS$2</formula>
    </cfRule>
  </conditionalFormatting>
  <conditionalFormatting sqref="A32">
    <cfRule type="expression" dxfId="15505" priority="441" stopIfTrue="1">
      <formula>$IT33&lt;$IS$2</formula>
    </cfRule>
  </conditionalFormatting>
  <conditionalFormatting sqref="A32">
    <cfRule type="expression" dxfId="15504" priority="440" stopIfTrue="1">
      <formula>$IT33&lt;$IS$2</formula>
    </cfRule>
  </conditionalFormatting>
  <conditionalFormatting sqref="A32">
    <cfRule type="expression" dxfId="15503" priority="439" stopIfTrue="1">
      <formula>$IT33&lt;$IS$2</formula>
    </cfRule>
  </conditionalFormatting>
  <conditionalFormatting sqref="A32">
    <cfRule type="expression" dxfId="15502" priority="438" stopIfTrue="1">
      <formula>$IT33&lt;$IS$2</formula>
    </cfRule>
  </conditionalFormatting>
  <conditionalFormatting sqref="A32">
    <cfRule type="expression" dxfId="15501" priority="437" stopIfTrue="1">
      <formula>$IT33&lt;$IS$2</formula>
    </cfRule>
  </conditionalFormatting>
  <conditionalFormatting sqref="A32">
    <cfRule type="expression" dxfId="15500" priority="436" stopIfTrue="1">
      <formula>$IT33&lt;$IS$2</formula>
    </cfRule>
  </conditionalFormatting>
  <conditionalFormatting sqref="A32">
    <cfRule type="expression" dxfId="15499" priority="435" stopIfTrue="1">
      <formula>$IT33&lt;$IS$2</formula>
    </cfRule>
  </conditionalFormatting>
  <conditionalFormatting sqref="A32">
    <cfRule type="expression" dxfId="15498" priority="434" stopIfTrue="1">
      <formula>$IT33&lt;$IS$2</formula>
    </cfRule>
  </conditionalFormatting>
  <conditionalFormatting sqref="A32">
    <cfRule type="expression" dxfId="15497" priority="433" stopIfTrue="1">
      <formula>$IT33&lt;$IS$2</formula>
    </cfRule>
  </conditionalFormatting>
  <conditionalFormatting sqref="A32">
    <cfRule type="expression" dxfId="15496" priority="432" stopIfTrue="1">
      <formula>$IT33&lt;$IS$2</formula>
    </cfRule>
  </conditionalFormatting>
  <conditionalFormatting sqref="A32">
    <cfRule type="expression" dxfId="15495" priority="431" stopIfTrue="1">
      <formula>$IT33&lt;$IS$2</formula>
    </cfRule>
  </conditionalFormatting>
  <conditionalFormatting sqref="A32">
    <cfRule type="expression" dxfId="15494" priority="430" stopIfTrue="1">
      <formula>$IT33&lt;$IS$2</formula>
    </cfRule>
  </conditionalFormatting>
  <conditionalFormatting sqref="A32">
    <cfRule type="expression" dxfId="15493" priority="429" stopIfTrue="1">
      <formula>$IT33&lt;$IS$2</formula>
    </cfRule>
  </conditionalFormatting>
  <conditionalFormatting sqref="A32">
    <cfRule type="expression" dxfId="15492" priority="428" stopIfTrue="1">
      <formula>$IT33&lt;$IS$2</formula>
    </cfRule>
  </conditionalFormatting>
  <conditionalFormatting sqref="A32">
    <cfRule type="expression" dxfId="15491" priority="427" stopIfTrue="1">
      <formula>$IT33&lt;$IS$2</formula>
    </cfRule>
  </conditionalFormatting>
  <conditionalFormatting sqref="A32">
    <cfRule type="expression" dxfId="15490" priority="425" stopIfTrue="1">
      <formula>$IT33&lt;$IS$2</formula>
    </cfRule>
  </conditionalFormatting>
  <conditionalFormatting sqref="A32">
    <cfRule type="expression" dxfId="15489" priority="423" stopIfTrue="1">
      <formula>$IT33&lt;$IS$2</formula>
    </cfRule>
  </conditionalFormatting>
  <conditionalFormatting sqref="A32">
    <cfRule type="expression" dxfId="15488" priority="421" stopIfTrue="1">
      <formula>$IT33&lt;$IS$2</formula>
    </cfRule>
  </conditionalFormatting>
  <conditionalFormatting sqref="C32:G32">
    <cfRule type="expression" dxfId="15487" priority="417" stopIfTrue="1">
      <formula>$IT33&lt;$IS$2</formula>
    </cfRule>
  </conditionalFormatting>
  <conditionalFormatting sqref="C32:G32">
    <cfRule type="expression" dxfId="15486" priority="415" stopIfTrue="1">
      <formula>$IT33&lt;$IS$2</formula>
    </cfRule>
  </conditionalFormatting>
  <conditionalFormatting sqref="C32:G32">
    <cfRule type="expression" dxfId="15485" priority="414" stopIfTrue="1">
      <formula>$IT33&lt;$IS$2</formula>
    </cfRule>
  </conditionalFormatting>
  <conditionalFormatting sqref="C32:G32">
    <cfRule type="expression" dxfId="15484" priority="412" stopIfTrue="1">
      <formula>$IT33&lt;$IS$2</formula>
    </cfRule>
  </conditionalFormatting>
  <conditionalFormatting sqref="C32:G32">
    <cfRule type="expression" dxfId="15483" priority="410" stopIfTrue="1">
      <formula>$IT33&lt;$IS$2</formula>
    </cfRule>
  </conditionalFormatting>
  <conditionalFormatting sqref="C32:G32">
    <cfRule type="expression" dxfId="15482" priority="407" stopIfTrue="1">
      <formula>$IT33&lt;$IS$2</formula>
    </cfRule>
  </conditionalFormatting>
  <conditionalFormatting sqref="C32:G32">
    <cfRule type="expression" dxfId="15481" priority="405" stopIfTrue="1">
      <formula>$IT33&lt;$IS$2</formula>
    </cfRule>
  </conditionalFormatting>
  <conditionalFormatting sqref="C32:G32">
    <cfRule type="expression" dxfId="15480" priority="403" stopIfTrue="1">
      <formula>$IT33&lt;$IS$2</formula>
    </cfRule>
  </conditionalFormatting>
  <conditionalFormatting sqref="C32:G32">
    <cfRule type="expression" dxfId="15479" priority="401" stopIfTrue="1">
      <formula>$IT33&lt;$IS$2</formula>
    </cfRule>
  </conditionalFormatting>
  <conditionalFormatting sqref="C32:G32">
    <cfRule type="expression" dxfId="15478" priority="399" stopIfTrue="1">
      <formula>$IT33&lt;$IS$2</formula>
    </cfRule>
  </conditionalFormatting>
  <conditionalFormatting sqref="C32:G32">
    <cfRule type="expression" dxfId="15477" priority="397" stopIfTrue="1">
      <formula>$IT33&lt;$IS$2</formula>
    </cfRule>
  </conditionalFormatting>
  <conditionalFormatting sqref="C32:G32">
    <cfRule type="expression" dxfId="15476" priority="395" stopIfTrue="1">
      <formula>$IT33&lt;$IS$2</formula>
    </cfRule>
  </conditionalFormatting>
  <conditionalFormatting sqref="C32:G32">
    <cfRule type="expression" dxfId="15475" priority="393" stopIfTrue="1">
      <formula>$IT33&lt;$IS$2</formula>
    </cfRule>
  </conditionalFormatting>
  <conditionalFormatting sqref="C32:G32">
    <cfRule type="expression" dxfId="15474" priority="391" stopIfTrue="1">
      <formula>$IT33&lt;$IS$2</formula>
    </cfRule>
  </conditionalFormatting>
  <conditionalFormatting sqref="C32:G32">
    <cfRule type="expression" dxfId="15473" priority="388" stopIfTrue="1">
      <formula>$IT33&lt;$IS$2</formula>
    </cfRule>
  </conditionalFormatting>
  <conditionalFormatting sqref="C32:G32">
    <cfRule type="expression" dxfId="15472" priority="386" stopIfTrue="1">
      <formula>$IT33&lt;$IS$2</formula>
    </cfRule>
  </conditionalFormatting>
  <conditionalFormatting sqref="C32:G32">
    <cfRule type="expression" dxfId="15471" priority="384" stopIfTrue="1">
      <formula>$IT33&lt;$IS$2</formula>
    </cfRule>
  </conditionalFormatting>
  <conditionalFormatting sqref="C32:G32">
    <cfRule type="expression" dxfId="15470" priority="382" stopIfTrue="1">
      <formula>$IT33&lt;$IS$2</formula>
    </cfRule>
  </conditionalFormatting>
  <conditionalFormatting sqref="C32:G32">
    <cfRule type="expression" dxfId="15469" priority="378" stopIfTrue="1">
      <formula>$IT33&lt;$IS$2</formula>
    </cfRule>
  </conditionalFormatting>
  <conditionalFormatting sqref="C32:G32">
    <cfRule type="expression" dxfId="15468" priority="376" stopIfTrue="1">
      <formula>$IT33&lt;$IS$2</formula>
    </cfRule>
  </conditionalFormatting>
  <conditionalFormatting sqref="C32:G32">
    <cfRule type="expression" dxfId="15467" priority="375" stopIfTrue="1">
      <formula>$IT33&lt;$IS$2</formula>
    </cfRule>
  </conditionalFormatting>
  <conditionalFormatting sqref="C32:G32">
    <cfRule type="expression" dxfId="15466" priority="373" stopIfTrue="1">
      <formula>$IT33&lt;$IS$2</formula>
    </cfRule>
  </conditionalFormatting>
  <conditionalFormatting sqref="C32:G32">
    <cfRule type="expression" dxfId="15465" priority="371" stopIfTrue="1">
      <formula>$IT33&lt;$IS$2</formula>
    </cfRule>
  </conditionalFormatting>
  <conditionalFormatting sqref="C32:G32">
    <cfRule type="expression" dxfId="15464" priority="368" stopIfTrue="1">
      <formula>$IT33&lt;$IS$2</formula>
    </cfRule>
  </conditionalFormatting>
  <conditionalFormatting sqref="C32:G32">
    <cfRule type="expression" dxfId="15463" priority="366" stopIfTrue="1">
      <formula>$IT33&lt;$IS$2</formula>
    </cfRule>
  </conditionalFormatting>
  <conditionalFormatting sqref="C32:G32">
    <cfRule type="expression" dxfId="15462" priority="364" stopIfTrue="1">
      <formula>$IT33&lt;$IS$2</formula>
    </cfRule>
  </conditionalFormatting>
  <conditionalFormatting sqref="C32:G32">
    <cfRule type="expression" dxfId="15461" priority="362" stopIfTrue="1">
      <formula>$IT33&lt;$IS$2</formula>
    </cfRule>
  </conditionalFormatting>
  <conditionalFormatting sqref="C32:G32">
    <cfRule type="expression" dxfId="15460" priority="360" stopIfTrue="1">
      <formula>$IT33&lt;$IS$2</formula>
    </cfRule>
  </conditionalFormatting>
  <conditionalFormatting sqref="C32:G32">
    <cfRule type="expression" dxfId="15459" priority="358" stopIfTrue="1">
      <formula>$IT33&lt;$IS$2</formula>
    </cfRule>
  </conditionalFormatting>
  <conditionalFormatting sqref="C32:G32">
    <cfRule type="expression" dxfId="15458" priority="356" stopIfTrue="1">
      <formula>$IT33&lt;$IS$2</formula>
    </cfRule>
  </conditionalFormatting>
  <conditionalFormatting sqref="C32:G32">
    <cfRule type="expression" dxfId="15457" priority="354" stopIfTrue="1">
      <formula>$IT33&lt;$IS$2</formula>
    </cfRule>
  </conditionalFormatting>
  <conditionalFormatting sqref="C32:G32">
    <cfRule type="expression" dxfId="15456" priority="352" stopIfTrue="1">
      <formula>$IT33&lt;$IS$2</formula>
    </cfRule>
  </conditionalFormatting>
  <conditionalFormatting sqref="C32:G32">
    <cfRule type="expression" dxfId="15455" priority="350" stopIfTrue="1">
      <formula>$IT33&lt;$IS$2</formula>
    </cfRule>
  </conditionalFormatting>
  <conditionalFormatting sqref="C32:G32">
    <cfRule type="expression" dxfId="15454" priority="348" stopIfTrue="1">
      <formula>$IT33&lt;$IS$2</formula>
    </cfRule>
  </conditionalFormatting>
  <conditionalFormatting sqref="C32:G32">
    <cfRule type="expression" dxfId="15453" priority="346" stopIfTrue="1">
      <formula>$IW33&lt;$IV$2</formula>
    </cfRule>
  </conditionalFormatting>
  <conditionalFormatting sqref="C32:G32">
    <cfRule type="expression" dxfId="15452" priority="344" stopIfTrue="1">
      <formula>$IT33&lt;$IS$2</formula>
    </cfRule>
  </conditionalFormatting>
  <conditionalFormatting sqref="C32:G32">
    <cfRule type="expression" dxfId="15451" priority="342" stopIfTrue="1">
      <formula>$IT33&lt;$IS$2</formula>
    </cfRule>
  </conditionalFormatting>
  <conditionalFormatting sqref="C32:G32">
    <cfRule type="expression" dxfId="15450" priority="340" stopIfTrue="1">
      <formula>$IT33&lt;$IS$2</formula>
    </cfRule>
  </conditionalFormatting>
  <conditionalFormatting sqref="C33:G33">
    <cfRule type="expression" dxfId="15449" priority="336" stopIfTrue="1">
      <formula>$IT34&lt;$IS$2</formula>
    </cfRule>
  </conditionalFormatting>
  <conditionalFormatting sqref="C33:G33">
    <cfRule type="expression" dxfId="15448" priority="334" stopIfTrue="1">
      <formula>$IT34&lt;$IS$2</formula>
    </cfRule>
  </conditionalFormatting>
  <conditionalFormatting sqref="C33:G33">
    <cfRule type="expression" dxfId="15447" priority="332" stopIfTrue="1">
      <formula>$IT34&lt;$IS$2</formula>
    </cfRule>
  </conditionalFormatting>
  <conditionalFormatting sqref="C33:G33">
    <cfRule type="expression" dxfId="15446" priority="330" stopIfTrue="1">
      <formula>$IT34&lt;$IS$2</formula>
    </cfRule>
  </conditionalFormatting>
  <conditionalFormatting sqref="C33:G33">
    <cfRule type="expression" dxfId="15445" priority="327" stopIfTrue="1">
      <formula>$IT34&lt;$IS$2</formula>
    </cfRule>
  </conditionalFormatting>
  <conditionalFormatting sqref="C33:G33">
    <cfRule type="expression" dxfId="15444" priority="325" stopIfTrue="1">
      <formula>$IT34&lt;$IS$2</formula>
    </cfRule>
  </conditionalFormatting>
  <conditionalFormatting sqref="C33:G33">
    <cfRule type="expression" dxfId="15443" priority="323" stopIfTrue="1">
      <formula>$IT34&lt;$IS$2</formula>
    </cfRule>
  </conditionalFormatting>
  <conditionalFormatting sqref="C33:G33">
    <cfRule type="expression" dxfId="15442" priority="321" stopIfTrue="1">
      <formula>$IT34&lt;$IS$2</formula>
    </cfRule>
  </conditionalFormatting>
  <conditionalFormatting sqref="C33:G33">
    <cfRule type="expression" dxfId="15441" priority="319" stopIfTrue="1">
      <formula>$IT34&lt;$IS$2</formula>
    </cfRule>
  </conditionalFormatting>
  <conditionalFormatting sqref="C33:G33">
    <cfRule type="expression" dxfId="15440" priority="317" stopIfTrue="1">
      <formula>$IT34&lt;$IS$2</formula>
    </cfRule>
  </conditionalFormatting>
  <conditionalFormatting sqref="C33:G33">
    <cfRule type="expression" dxfId="15439" priority="315" stopIfTrue="1">
      <formula>$IW34&lt;$IV$2</formula>
    </cfRule>
  </conditionalFormatting>
  <conditionalFormatting sqref="C33:G33">
    <cfRule type="expression" dxfId="15438" priority="313" stopIfTrue="1">
      <formula>$IW34&lt;$IV$2</formula>
    </cfRule>
  </conditionalFormatting>
  <conditionalFormatting sqref="C33:G33">
    <cfRule type="expression" dxfId="15437" priority="311" stopIfTrue="1">
      <formula>$IT34&lt;$IS$2</formula>
    </cfRule>
  </conditionalFormatting>
  <conditionalFormatting sqref="C33:G33">
    <cfRule type="expression" dxfId="15436" priority="309" stopIfTrue="1">
      <formula>$IT34&lt;$IS$2</formula>
    </cfRule>
  </conditionalFormatting>
  <conditionalFormatting sqref="C33:G33">
    <cfRule type="expression" dxfId="15435" priority="307" stopIfTrue="1">
      <formula>$IT34&lt;$IS$2</formula>
    </cfRule>
  </conditionalFormatting>
  <conditionalFormatting sqref="C33">
    <cfRule type="expression" dxfId="15434" priority="305" stopIfTrue="1">
      <formula>$IT34&lt;$IS$2</formula>
    </cfRule>
  </conditionalFormatting>
  <conditionalFormatting sqref="C33">
    <cfRule type="expression" dxfId="15433" priority="304" stopIfTrue="1">
      <formula>$IT34&lt;$IS$2</formula>
    </cfRule>
  </conditionalFormatting>
  <conditionalFormatting sqref="C33">
    <cfRule type="expression" dxfId="15432" priority="303" stopIfTrue="1">
      <formula>$IT34&lt;$IS$2</formula>
    </cfRule>
  </conditionalFormatting>
  <conditionalFormatting sqref="C33">
    <cfRule type="expression" dxfId="15431" priority="302" stopIfTrue="1">
      <formula>$IT34&lt;$IS$2</formula>
    </cfRule>
  </conditionalFormatting>
  <conditionalFormatting sqref="C33">
    <cfRule type="expression" dxfId="15430" priority="301" stopIfTrue="1">
      <formula>$IT34&lt;$IS$2</formula>
    </cfRule>
  </conditionalFormatting>
  <conditionalFormatting sqref="C33">
    <cfRule type="expression" dxfId="15429" priority="300" stopIfTrue="1">
      <formula>$IT34&lt;$IS$2</formula>
    </cfRule>
  </conditionalFormatting>
  <conditionalFormatting sqref="C33">
    <cfRule type="expression" dxfId="15428" priority="299" stopIfTrue="1">
      <formula>$IT34&lt;$IS$2</formula>
    </cfRule>
  </conditionalFormatting>
  <conditionalFormatting sqref="C33">
    <cfRule type="expression" dxfId="15427" priority="298" stopIfTrue="1">
      <formula>$IT34&lt;$IS$2</formula>
    </cfRule>
  </conditionalFormatting>
  <conditionalFormatting sqref="C33">
    <cfRule type="expression" dxfId="15426" priority="297" stopIfTrue="1">
      <formula>$IT34&lt;$IS$2</formula>
    </cfRule>
  </conditionalFormatting>
  <conditionalFormatting sqref="C33">
    <cfRule type="expression" dxfId="15425" priority="296" stopIfTrue="1">
      <formula>$IT34&lt;$IS$2</formula>
    </cfRule>
  </conditionalFormatting>
  <conditionalFormatting sqref="C33">
    <cfRule type="expression" dxfId="15424" priority="295" stopIfTrue="1">
      <formula>$IT34&lt;$IS$2</formula>
    </cfRule>
  </conditionalFormatting>
  <conditionalFormatting sqref="C33">
    <cfRule type="expression" dxfId="15423" priority="294" stopIfTrue="1">
      <formula>$IT34&lt;$IS$2</formula>
    </cfRule>
  </conditionalFormatting>
  <conditionalFormatting sqref="C33">
    <cfRule type="expression" dxfId="15422" priority="293" stopIfTrue="1">
      <formula>$IT34&lt;$IS$2</formula>
    </cfRule>
  </conditionalFormatting>
  <conditionalFormatting sqref="C33">
    <cfRule type="expression" dxfId="15421" priority="292" stopIfTrue="1">
      <formula>$IT34&lt;$IS$2</formula>
    </cfRule>
  </conditionalFormatting>
  <conditionalFormatting sqref="C33">
    <cfRule type="expression" dxfId="15420" priority="291" stopIfTrue="1">
      <formula>$IT34&lt;$IS$2</formula>
    </cfRule>
  </conditionalFormatting>
  <conditionalFormatting sqref="C33">
    <cfRule type="expression" dxfId="15419" priority="290" stopIfTrue="1">
      <formula>$IW34&lt;$IV$2</formula>
    </cfRule>
  </conditionalFormatting>
  <conditionalFormatting sqref="C33">
    <cfRule type="expression" dxfId="15418" priority="288" stopIfTrue="1">
      <formula>$IT34&lt;$IS$2</formula>
    </cfRule>
  </conditionalFormatting>
  <conditionalFormatting sqref="C33">
    <cfRule type="expression" dxfId="15417" priority="286" stopIfTrue="1">
      <formula>$IT34&lt;$IS$2</formula>
    </cfRule>
  </conditionalFormatting>
  <conditionalFormatting sqref="C33">
    <cfRule type="expression" dxfId="15416" priority="284" stopIfTrue="1">
      <formula>$IT34&lt;$IS$2</formula>
    </cfRule>
  </conditionalFormatting>
  <conditionalFormatting sqref="D33">
    <cfRule type="expression" dxfId="15415" priority="282" stopIfTrue="1">
      <formula>$IT34&lt;$IS$2</formula>
    </cfRule>
  </conditionalFormatting>
  <conditionalFormatting sqref="D33">
    <cfRule type="expression" dxfId="15414" priority="281" stopIfTrue="1">
      <formula>$IT34&lt;$IS$2</formula>
    </cfRule>
  </conditionalFormatting>
  <conditionalFormatting sqref="D33">
    <cfRule type="expression" dxfId="15413" priority="280" stopIfTrue="1">
      <formula>$IT34&lt;$IS$2</formula>
    </cfRule>
  </conditionalFormatting>
  <conditionalFormatting sqref="D33">
    <cfRule type="expression" dxfId="15412" priority="279" stopIfTrue="1">
      <formula>$IT34&lt;$IS$2</formula>
    </cfRule>
  </conditionalFormatting>
  <conditionalFormatting sqref="D33">
    <cfRule type="expression" dxfId="15411" priority="278" stopIfTrue="1">
      <formula>$IT34&lt;$IS$2</formula>
    </cfRule>
  </conditionalFormatting>
  <conditionalFormatting sqref="D33">
    <cfRule type="expression" dxfId="15410" priority="277" stopIfTrue="1">
      <formula>$IT34&lt;$IS$2</formula>
    </cfRule>
  </conditionalFormatting>
  <conditionalFormatting sqref="D33">
    <cfRule type="expression" dxfId="15409" priority="276" stopIfTrue="1">
      <formula>$IT34&lt;$IS$2</formula>
    </cfRule>
  </conditionalFormatting>
  <conditionalFormatting sqref="D33">
    <cfRule type="expression" dxfId="15408" priority="275" stopIfTrue="1">
      <formula>$IT34&lt;$IS$2</formula>
    </cfRule>
  </conditionalFormatting>
  <conditionalFormatting sqref="D33">
    <cfRule type="expression" dxfId="15407" priority="274" stopIfTrue="1">
      <formula>$IT34&lt;$IS$2</formula>
    </cfRule>
  </conditionalFormatting>
  <conditionalFormatting sqref="D33">
    <cfRule type="expression" dxfId="15406" priority="273" stopIfTrue="1">
      <formula>$IT34&lt;$IS$2</formula>
    </cfRule>
  </conditionalFormatting>
  <conditionalFormatting sqref="D33">
    <cfRule type="expression" dxfId="15405" priority="272" stopIfTrue="1">
      <formula>$IT34&lt;$IS$2</formula>
    </cfRule>
  </conditionalFormatting>
  <conditionalFormatting sqref="D33">
    <cfRule type="expression" dxfId="15404" priority="271" stopIfTrue="1">
      <formula>$IT34&lt;$IS$2</formula>
    </cfRule>
  </conditionalFormatting>
  <conditionalFormatting sqref="D33">
    <cfRule type="expression" dxfId="15403" priority="270" stopIfTrue="1">
      <formula>$IT34&lt;$IS$2</formula>
    </cfRule>
  </conditionalFormatting>
  <conditionalFormatting sqref="D33">
    <cfRule type="expression" dxfId="15402" priority="269" stopIfTrue="1">
      <formula>$IT34&lt;$IS$2</formula>
    </cfRule>
  </conditionalFormatting>
  <conditionalFormatting sqref="D33">
    <cfRule type="expression" dxfId="15401" priority="268" stopIfTrue="1">
      <formula>$IT34&lt;$IS$2</formula>
    </cfRule>
  </conditionalFormatting>
  <conditionalFormatting sqref="D33">
    <cfRule type="expression" dxfId="15400" priority="267" stopIfTrue="1">
      <formula>$IW34&lt;$IV$2</formula>
    </cfRule>
  </conditionalFormatting>
  <conditionalFormatting sqref="D33">
    <cfRule type="expression" dxfId="15399" priority="265" stopIfTrue="1">
      <formula>$IT34&lt;$IS$2</formula>
    </cfRule>
  </conditionalFormatting>
  <conditionalFormatting sqref="D33">
    <cfRule type="expression" dxfId="15398" priority="263" stopIfTrue="1">
      <formula>$IT34&lt;$IS$2</formula>
    </cfRule>
  </conditionalFormatting>
  <conditionalFormatting sqref="D33">
    <cfRule type="expression" dxfId="15397" priority="261" stopIfTrue="1">
      <formula>$IT34&lt;$IS$2</formula>
    </cfRule>
  </conditionalFormatting>
  <conditionalFormatting sqref="F33">
    <cfRule type="expression" dxfId="15396" priority="259" stopIfTrue="1">
      <formula>$IT34&lt;$IS$2</formula>
    </cfRule>
  </conditionalFormatting>
  <conditionalFormatting sqref="F33">
    <cfRule type="expression" dxfId="15395" priority="258" stopIfTrue="1">
      <formula>$IT34&lt;$IS$2</formula>
    </cfRule>
  </conditionalFormatting>
  <conditionalFormatting sqref="F33">
    <cfRule type="expression" dxfId="15394" priority="257" stopIfTrue="1">
      <formula>$IT34&lt;$IS$2</formula>
    </cfRule>
  </conditionalFormatting>
  <conditionalFormatting sqref="F33">
    <cfRule type="expression" dxfId="15393" priority="256" stopIfTrue="1">
      <formula>$IT34&lt;$IS$2</formula>
    </cfRule>
  </conditionalFormatting>
  <conditionalFormatting sqref="F33">
    <cfRule type="expression" dxfId="15392" priority="255" stopIfTrue="1">
      <formula>$IT34&lt;$IS$2</formula>
    </cfRule>
  </conditionalFormatting>
  <conditionalFormatting sqref="F33">
    <cfRule type="expression" dxfId="15391" priority="254" stopIfTrue="1">
      <formula>$IT34&lt;$IS$2</formula>
    </cfRule>
  </conditionalFormatting>
  <conditionalFormatting sqref="F33">
    <cfRule type="expression" dxfId="15390" priority="253" stopIfTrue="1">
      <formula>$IT34&lt;$IS$2</formula>
    </cfRule>
  </conditionalFormatting>
  <conditionalFormatting sqref="F33">
    <cfRule type="expression" dxfId="15389" priority="252" stopIfTrue="1">
      <formula>$IT34&lt;$IS$2</formula>
    </cfRule>
  </conditionalFormatting>
  <conditionalFormatting sqref="F33">
    <cfRule type="expression" dxfId="15388" priority="251" stopIfTrue="1">
      <formula>$IT34&lt;$IS$2</formula>
    </cfRule>
  </conditionalFormatting>
  <conditionalFormatting sqref="F33">
    <cfRule type="expression" dxfId="15387" priority="250" stopIfTrue="1">
      <formula>$IT34&lt;$IS$2</formula>
    </cfRule>
  </conditionalFormatting>
  <conditionalFormatting sqref="F33">
    <cfRule type="expression" dxfId="15386" priority="249" stopIfTrue="1">
      <formula>$IT34&lt;$IS$2</formula>
    </cfRule>
  </conditionalFormatting>
  <conditionalFormatting sqref="F33">
    <cfRule type="expression" dxfId="15385" priority="248" stopIfTrue="1">
      <formula>$IT34&lt;$IS$2</formula>
    </cfRule>
  </conditionalFormatting>
  <conditionalFormatting sqref="F33">
    <cfRule type="expression" dxfId="15384" priority="247" stopIfTrue="1">
      <formula>$IT34&lt;$IS$2</formula>
    </cfRule>
  </conditionalFormatting>
  <conditionalFormatting sqref="F33">
    <cfRule type="expression" dxfId="15383" priority="246" stopIfTrue="1">
      <formula>$IT34&lt;$IS$2</formula>
    </cfRule>
  </conditionalFormatting>
  <conditionalFormatting sqref="F33">
    <cfRule type="expression" dxfId="15382" priority="245" stopIfTrue="1">
      <formula>$IT34&lt;$IS$2</formula>
    </cfRule>
  </conditionalFormatting>
  <conditionalFormatting sqref="F33">
    <cfRule type="expression" dxfId="15381" priority="244" stopIfTrue="1">
      <formula>$IW34&lt;$IV$2</formula>
    </cfRule>
  </conditionalFormatting>
  <conditionalFormatting sqref="F33">
    <cfRule type="expression" dxfId="15380" priority="242" stopIfTrue="1">
      <formula>$IT34&lt;$IS$2</formula>
    </cfRule>
  </conditionalFormatting>
  <conditionalFormatting sqref="F33">
    <cfRule type="expression" dxfId="15379" priority="240" stopIfTrue="1">
      <formula>$IT34&lt;$IS$2</formula>
    </cfRule>
  </conditionalFormatting>
  <conditionalFormatting sqref="F33">
    <cfRule type="expression" dxfId="15378" priority="238" stopIfTrue="1">
      <formula>$IT34&lt;$IS$2</formula>
    </cfRule>
  </conditionalFormatting>
  <conditionalFormatting sqref="G33">
    <cfRule type="expression" dxfId="15377" priority="236" stopIfTrue="1">
      <formula>$IT34&lt;$IS$2</formula>
    </cfRule>
  </conditionalFormatting>
  <conditionalFormatting sqref="G33">
    <cfRule type="expression" dxfId="15376" priority="235" stopIfTrue="1">
      <formula>$IT34&lt;$IS$2</formula>
    </cfRule>
  </conditionalFormatting>
  <conditionalFormatting sqref="G33">
    <cfRule type="expression" dxfId="15375" priority="234" stopIfTrue="1">
      <formula>$IT34&lt;$IS$2</formula>
    </cfRule>
  </conditionalFormatting>
  <conditionalFormatting sqref="G33">
    <cfRule type="expression" dxfId="15374" priority="233" stopIfTrue="1">
      <formula>$IT34&lt;$IS$2</formula>
    </cfRule>
  </conditionalFormatting>
  <conditionalFormatting sqref="G33">
    <cfRule type="expression" dxfId="15373" priority="232" stopIfTrue="1">
      <formula>$IT34&lt;$IS$2</formula>
    </cfRule>
  </conditionalFormatting>
  <conditionalFormatting sqref="G33">
    <cfRule type="expression" dxfId="15372" priority="231" stopIfTrue="1">
      <formula>$IT34&lt;$IS$2</formula>
    </cfRule>
  </conditionalFormatting>
  <conditionalFormatting sqref="G33">
    <cfRule type="expression" dxfId="15371" priority="230" stopIfTrue="1">
      <formula>$IT34&lt;$IS$2</formula>
    </cfRule>
  </conditionalFormatting>
  <conditionalFormatting sqref="G33">
    <cfRule type="expression" dxfId="15370" priority="229" stopIfTrue="1">
      <formula>$IT34&lt;$IS$2</formula>
    </cfRule>
  </conditionalFormatting>
  <conditionalFormatting sqref="G33">
    <cfRule type="expression" dxfId="15369" priority="228" stopIfTrue="1">
      <formula>$IT34&lt;$IS$2</formula>
    </cfRule>
  </conditionalFormatting>
  <conditionalFormatting sqref="G33">
    <cfRule type="expression" dxfId="15368" priority="227" stopIfTrue="1">
      <formula>$IT34&lt;$IS$2</formula>
    </cfRule>
  </conditionalFormatting>
  <conditionalFormatting sqref="G33">
    <cfRule type="expression" dxfId="15367" priority="226" stopIfTrue="1">
      <formula>$IT34&lt;$IS$2</formula>
    </cfRule>
  </conditionalFormatting>
  <conditionalFormatting sqref="G33">
    <cfRule type="expression" dxfId="15366" priority="225" stopIfTrue="1">
      <formula>$IT34&lt;$IS$2</formula>
    </cfRule>
  </conditionalFormatting>
  <conditionalFormatting sqref="G33">
    <cfRule type="expression" dxfId="15365" priority="224" stopIfTrue="1">
      <formula>$IT34&lt;$IS$2</formula>
    </cfRule>
  </conditionalFormatting>
  <conditionalFormatting sqref="G33">
    <cfRule type="expression" dxfId="15364" priority="223" stopIfTrue="1">
      <formula>$IT34&lt;$IS$2</formula>
    </cfRule>
  </conditionalFormatting>
  <conditionalFormatting sqref="G33">
    <cfRule type="expression" dxfId="15363" priority="222" stopIfTrue="1">
      <formula>$IT34&lt;$IS$2</formula>
    </cfRule>
  </conditionalFormatting>
  <conditionalFormatting sqref="G33">
    <cfRule type="expression" dxfId="15362" priority="221" stopIfTrue="1">
      <formula>$IW34&lt;$IV$2</formula>
    </cfRule>
  </conditionalFormatting>
  <conditionalFormatting sqref="G33">
    <cfRule type="expression" dxfId="15361" priority="219" stopIfTrue="1">
      <formula>$IT34&lt;$IS$2</formula>
    </cfRule>
  </conditionalFormatting>
  <conditionalFormatting sqref="G33">
    <cfRule type="expression" dxfId="15360" priority="217" stopIfTrue="1">
      <formula>$IT34&lt;$IS$2</formula>
    </cfRule>
  </conditionalFormatting>
  <conditionalFormatting sqref="G33">
    <cfRule type="expression" dxfId="15359" priority="215" stopIfTrue="1">
      <formula>$IT34&lt;$IS$2</formula>
    </cfRule>
  </conditionalFormatting>
  <conditionalFormatting sqref="C33:G33">
    <cfRule type="expression" dxfId="15358" priority="213" stopIfTrue="1">
      <formula>$IT34&lt;$IS$2</formula>
    </cfRule>
  </conditionalFormatting>
  <conditionalFormatting sqref="C33:G33">
    <cfRule type="expression" dxfId="15357" priority="212" stopIfTrue="1">
      <formula>$IW34&lt;$IV$2</formula>
    </cfRule>
  </conditionalFormatting>
  <conditionalFormatting sqref="A34:H34">
    <cfRule type="expression" dxfId="15356" priority="1716" stopIfTrue="1">
      <formula>#REF!&lt;$IS$2</formula>
    </cfRule>
  </conditionalFormatting>
  <conditionalFormatting sqref="A34 D34:G34">
    <cfRule type="expression" dxfId="15355" priority="1991" stopIfTrue="1">
      <formula>#REF!&lt;$IV$2</formula>
    </cfRule>
  </conditionalFormatting>
  <conditionalFormatting sqref="A18:H19">
    <cfRule type="expression" dxfId="15354" priority="3943" stopIfTrue="1">
      <formula>$IT20&lt;$IS$2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C14" sqref="C14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5" width="7.7109375" style="3" customWidth="1"/>
    <col min="6" max="6" width="8.7109375" style="3" customWidth="1"/>
    <col min="7" max="7" width="10.5703125" style="3" bestFit="1" customWidth="1"/>
    <col min="8" max="8" width="15.140625" style="3" hidden="1" customWidth="1"/>
    <col min="9" max="9" width="15.140625" style="3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168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148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1</v>
      </c>
      <c r="B6" s="159"/>
      <c r="C6" s="40"/>
      <c r="D6" s="44">
        <f>х!A123</f>
        <v>0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161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hidden="1" customHeight="1" x14ac:dyDescent="0.25">
      <c r="A13" s="103">
        <v>0</v>
      </c>
      <c r="B13" s="104">
        <v>0</v>
      </c>
      <c r="C13" s="105">
        <v>0</v>
      </c>
      <c r="D13" s="106">
        <v>0</v>
      </c>
      <c r="E13" s="106">
        <v>0</v>
      </c>
      <c r="F13" s="106">
        <v>0</v>
      </c>
      <c r="G13" s="106">
        <v>0</v>
      </c>
      <c r="H13" s="107">
        <v>0</v>
      </c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5">
      <c r="A14" s="103" t="s">
        <v>409</v>
      </c>
      <c r="B14" s="104" t="s">
        <v>291</v>
      </c>
      <c r="C14" s="105" t="s">
        <v>393</v>
      </c>
      <c r="D14" s="106">
        <v>7.51</v>
      </c>
      <c r="E14" s="106">
        <v>11.72</v>
      </c>
      <c r="F14" s="106">
        <v>37.049999999999997</v>
      </c>
      <c r="G14" s="106">
        <v>285</v>
      </c>
      <c r="H14" s="107">
        <v>16.188914285714286</v>
      </c>
      <c r="I14" s="150">
        <v>20</v>
      </c>
      <c r="J14" s="11"/>
      <c r="K14" s="37" t="str">
        <f t="shared" si="2"/>
        <v>Каша молочная пшенная с маслом</v>
      </c>
      <c r="M14" s="24">
        <f t="shared" si="3"/>
        <v>7.51</v>
      </c>
      <c r="N14" s="24">
        <f t="shared" si="0"/>
        <v>11.72</v>
      </c>
      <c r="O14" s="24">
        <f t="shared" si="0"/>
        <v>37.049999999999997</v>
      </c>
      <c r="P14" s="24">
        <f t="shared" si="0"/>
        <v>285</v>
      </c>
      <c r="IA14" s="12"/>
      <c r="IB14" s="6">
        <f>[1]основа!AM10</f>
        <v>42551</v>
      </c>
    </row>
    <row r="15" spans="1:236" ht="15" customHeight="1" x14ac:dyDescent="0.25">
      <c r="A15" s="103" t="s">
        <v>257</v>
      </c>
      <c r="B15" s="104" t="s">
        <v>197</v>
      </c>
      <c r="C15" s="105" t="s">
        <v>258</v>
      </c>
      <c r="D15" s="106">
        <v>0.1</v>
      </c>
      <c r="E15" s="106">
        <v>0</v>
      </c>
      <c r="F15" s="106">
        <v>9.1</v>
      </c>
      <c r="G15" s="106">
        <v>35</v>
      </c>
      <c r="H15" s="107">
        <v>0.91200000000000003</v>
      </c>
      <c r="I15" s="150">
        <v>3.5</v>
      </c>
      <c r="J15" s="11"/>
      <c r="K15" s="37" t="str">
        <f t="shared" si="2"/>
        <v>Чай с сахаром</v>
      </c>
      <c r="M15" s="24">
        <f t="shared" si="3"/>
        <v>0.1</v>
      </c>
      <c r="N15" s="24">
        <f t="shared" si="0"/>
        <v>0</v>
      </c>
      <c r="O15" s="24">
        <f t="shared" si="0"/>
        <v>9.1</v>
      </c>
      <c r="P15" s="24">
        <f t="shared" si="0"/>
        <v>35</v>
      </c>
      <c r="IA15" s="12"/>
      <c r="IB15" s="6">
        <f>[1]основа!AM11</f>
        <v>42551</v>
      </c>
    </row>
    <row r="16" spans="1:236" ht="15" customHeight="1" x14ac:dyDescent="0.25">
      <c r="A16" s="103" t="s">
        <v>395</v>
      </c>
      <c r="B16" s="149" t="s">
        <v>394</v>
      </c>
      <c r="C16" s="105" t="s">
        <v>396</v>
      </c>
      <c r="D16" s="106">
        <v>2.4</v>
      </c>
      <c r="E16" s="106">
        <v>8.6</v>
      </c>
      <c r="F16" s="106">
        <v>14.6</v>
      </c>
      <c r="G16" s="106">
        <v>146</v>
      </c>
      <c r="H16" s="107">
        <v>1.1000000000000001</v>
      </c>
      <c r="I16" s="150">
        <v>4.5</v>
      </c>
      <c r="J16" s="11"/>
      <c r="K16" s="37" t="str">
        <f t="shared" si="2"/>
        <v>Хлеб пшеничный с  маслом</v>
      </c>
      <c r="M16" s="24">
        <f t="shared" si="3"/>
        <v>2.4</v>
      </c>
      <c r="N16" s="24">
        <f t="shared" si="0"/>
        <v>8.6</v>
      </c>
      <c r="O16" s="24">
        <f t="shared" si="0"/>
        <v>14.6</v>
      </c>
      <c r="P16" s="24">
        <f t="shared" si="0"/>
        <v>146</v>
      </c>
      <c r="IA16" s="12"/>
      <c r="IB16" s="6">
        <f>[1]основа!AM12</f>
        <v>42551</v>
      </c>
    </row>
    <row r="17" spans="1:236" ht="15" hidden="1" customHeight="1" x14ac:dyDescent="0.25">
      <c r="A17" s="103">
        <v>0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5">
      <c r="A18" s="103">
        <v>0</v>
      </c>
      <c r="B18" s="104">
        <v>0</v>
      </c>
      <c r="C18" s="105">
        <v>0</v>
      </c>
      <c r="D18" s="106">
        <v>0</v>
      </c>
      <c r="E18" s="106">
        <v>0</v>
      </c>
      <c r="F18" s="106">
        <v>0</v>
      </c>
      <c r="G18" s="106">
        <v>0</v>
      </c>
      <c r="H18" s="107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08" t="s">
        <v>11</v>
      </c>
      <c r="B19" s="109"/>
      <c r="C19" s="110"/>
      <c r="D19" s="111">
        <f>SUBTOTAL(9,D12:D18)</f>
        <v>10.01</v>
      </c>
      <c r="E19" s="111">
        <f t="shared" ref="E19:G19" si="4">SUBTOTAL(9,E12:E18)</f>
        <v>20.32</v>
      </c>
      <c r="F19" s="111">
        <f t="shared" si="4"/>
        <v>60.75</v>
      </c>
      <c r="G19" s="111">
        <f t="shared" si="4"/>
        <v>466</v>
      </c>
      <c r="H19" s="112">
        <v>18.200914285714287</v>
      </c>
      <c r="I19" s="151">
        <f>I18+I17+I16+I15+I14+I13+I12</f>
        <v>28</v>
      </c>
      <c r="J19" s="11"/>
      <c r="K19" s="38">
        <f>х!E12</f>
        <v>1</v>
      </c>
      <c r="M19" s="28">
        <f>SUM(M12:M18)</f>
        <v>10.01</v>
      </c>
      <c r="N19" s="28">
        <f t="shared" ref="N19:P19" si="5">SUM(N12:N18)</f>
        <v>20.32</v>
      </c>
      <c r="O19" s="28">
        <f t="shared" si="5"/>
        <v>60.75</v>
      </c>
      <c r="P19" s="28">
        <f t="shared" si="5"/>
        <v>466</v>
      </c>
      <c r="IA19" s="12"/>
      <c r="IB19" s="6">
        <f>[1]основа!AM15</f>
        <v>42551</v>
      </c>
    </row>
    <row r="20" spans="1:236" ht="15" customHeight="1" x14ac:dyDescent="0.2">
      <c r="A20" s="108"/>
      <c r="B20" s="109"/>
      <c r="C20" s="110"/>
      <c r="D20" s="111"/>
      <c r="E20" s="111"/>
      <c r="F20" s="111"/>
      <c r="G20" s="111"/>
      <c r="H20" s="112"/>
      <c r="I20" s="151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08" t="s">
        <v>12</v>
      </c>
      <c r="B21" s="109"/>
      <c r="C21" s="110"/>
      <c r="D21" s="111"/>
      <c r="E21" s="111"/>
      <c r="F21" s="111"/>
      <c r="G21" s="111"/>
      <c r="H21" s="112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6">E22</f>
        <v>0</v>
      </c>
      <c r="O22" s="24">
        <f t="shared" si="6"/>
        <v>0</v>
      </c>
      <c r="P22" s="24">
        <f t="shared" si="6"/>
        <v>0</v>
      </c>
      <c r="IA22" s="12"/>
      <c r="IB22" s="6">
        <f>[1]основа!AM18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ref="I23:I24" si="7">H23</f>
        <v>0</v>
      </c>
      <c r="J23" s="11"/>
      <c r="K23" s="37">
        <f t="shared" si="2"/>
        <v>0</v>
      </c>
      <c r="M23" s="24">
        <f t="shared" ref="M23:M24" si="8">D23</f>
        <v>0</v>
      </c>
      <c r="N23" s="24">
        <f t="shared" si="6"/>
        <v>0</v>
      </c>
      <c r="O23" s="24">
        <f t="shared" si="6"/>
        <v>0</v>
      </c>
      <c r="P23" s="24">
        <f t="shared" si="6"/>
        <v>0</v>
      </c>
      <c r="IA23" s="12"/>
      <c r="IB23" s="6">
        <f>[1]основа!AM19</f>
        <v>42551</v>
      </c>
    </row>
    <row r="24" spans="1:236" ht="15" hidden="1" customHeight="1" x14ac:dyDescent="0.25">
      <c r="A24" s="103">
        <v>0</v>
      </c>
      <c r="B24" s="104">
        <v>0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  <c r="H24" s="107">
        <v>0</v>
      </c>
      <c r="I24" s="25">
        <f t="shared" si="7"/>
        <v>0</v>
      </c>
      <c r="J24" s="11"/>
      <c r="K24" s="37">
        <f t="shared" si="2"/>
        <v>0</v>
      </c>
      <c r="M24" s="24">
        <f t="shared" si="8"/>
        <v>0</v>
      </c>
      <c r="N24" s="24">
        <f t="shared" si="6"/>
        <v>0</v>
      </c>
      <c r="O24" s="24">
        <f t="shared" si="6"/>
        <v>0</v>
      </c>
      <c r="P24" s="24">
        <f t="shared" si="6"/>
        <v>0</v>
      </c>
      <c r="IA24" s="12"/>
      <c r="IB24" s="6">
        <f>[1]основа!AM20</f>
        <v>42551</v>
      </c>
    </row>
    <row r="25" spans="1:236" ht="15" hidden="1" customHeight="1" x14ac:dyDescent="0.2">
      <c r="A25" s="108" t="s">
        <v>13</v>
      </c>
      <c r="B25" s="109"/>
      <c r="C25" s="110"/>
      <c r="D25" s="111">
        <v>0</v>
      </c>
      <c r="E25" s="111">
        <v>0</v>
      </c>
      <c r="F25" s="111">
        <v>0</v>
      </c>
      <c r="G25" s="111">
        <v>0</v>
      </c>
      <c r="H25" s="112"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9">SUM(N22:N24)</f>
        <v>0</v>
      </c>
      <c r="O25" s="28">
        <f t="shared" si="9"/>
        <v>0</v>
      </c>
      <c r="P25" s="28">
        <f t="shared" si="9"/>
        <v>0</v>
      </c>
      <c r="IA25" s="12"/>
      <c r="IB25" s="6">
        <f>[1]основа!AM21</f>
        <v>42551</v>
      </c>
    </row>
    <row r="26" spans="1:236" ht="15" hidden="1" customHeight="1" x14ac:dyDescent="0.2">
      <c r="A26" s="108"/>
      <c r="B26" s="109"/>
      <c r="C26" s="110"/>
      <c r="D26" s="111"/>
      <c r="E26" s="111"/>
      <c r="F26" s="111"/>
      <c r="G26" s="111"/>
      <c r="H26" s="112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08" t="s">
        <v>14</v>
      </c>
      <c r="B27" s="109"/>
      <c r="C27" s="110"/>
      <c r="D27" s="113"/>
      <c r="E27" s="113"/>
      <c r="F27" s="113"/>
      <c r="G27" s="113"/>
      <c r="H27" s="114"/>
      <c r="I27" s="152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hidden="1" customHeight="1" x14ac:dyDescent="0.25">
      <c r="A28" s="103">
        <v>0</v>
      </c>
      <c r="B28" s="104">
        <v>0</v>
      </c>
      <c r="C28" s="105">
        <v>0</v>
      </c>
      <c r="D28" s="106">
        <v>0</v>
      </c>
      <c r="E28" s="106">
        <v>0</v>
      </c>
      <c r="F28" s="106">
        <v>0</v>
      </c>
      <c r="G28" s="106">
        <v>0</v>
      </c>
      <c r="H28" s="107">
        <v>0</v>
      </c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10">E28</f>
        <v>0</v>
      </c>
      <c r="O28" s="24">
        <f t="shared" si="10"/>
        <v>0</v>
      </c>
      <c r="P28" s="24">
        <f t="shared" si="10"/>
        <v>0</v>
      </c>
      <c r="IA28" s="12"/>
      <c r="IB28" s="6">
        <f>[1]основа!AM24</f>
        <v>42551</v>
      </c>
    </row>
    <row r="29" spans="1:236" ht="15" hidden="1" customHeight="1" x14ac:dyDescent="0.25">
      <c r="A29" s="103">
        <v>0</v>
      </c>
      <c r="B29" s="104">
        <v>0</v>
      </c>
      <c r="C29" s="105">
        <v>0</v>
      </c>
      <c r="D29" s="106">
        <v>0</v>
      </c>
      <c r="E29" s="106">
        <v>0</v>
      </c>
      <c r="F29" s="106">
        <v>0</v>
      </c>
      <c r="G29" s="106">
        <v>0</v>
      </c>
      <c r="H29" s="107">
        <v>0</v>
      </c>
      <c r="I29" s="25">
        <f t="shared" ref="I29:I35" si="11">H29</f>
        <v>0</v>
      </c>
      <c r="J29" s="11"/>
      <c r="K29" s="37">
        <f t="shared" si="2"/>
        <v>0</v>
      </c>
      <c r="M29" s="24">
        <f t="shared" ref="M29:M35" si="12">D29</f>
        <v>0</v>
      </c>
      <c r="N29" s="24">
        <f t="shared" si="10"/>
        <v>0</v>
      </c>
      <c r="O29" s="24">
        <f t="shared" si="10"/>
        <v>0</v>
      </c>
      <c r="P29" s="24">
        <f t="shared" si="10"/>
        <v>0</v>
      </c>
      <c r="IA29" s="12"/>
      <c r="IB29" s="6">
        <f>[1]основа!AM25</f>
        <v>42551</v>
      </c>
    </row>
    <row r="30" spans="1:236" ht="15" customHeight="1" x14ac:dyDescent="0.25">
      <c r="A30" s="103" t="s">
        <v>346</v>
      </c>
      <c r="B30" s="104" t="s">
        <v>265</v>
      </c>
      <c r="C30" s="105" t="s">
        <v>379</v>
      </c>
      <c r="D30" s="106">
        <v>7.93</v>
      </c>
      <c r="E30" s="106">
        <v>9.2200000000000006</v>
      </c>
      <c r="F30" s="106">
        <v>9.86</v>
      </c>
      <c r="G30" s="106">
        <v>161.76</v>
      </c>
      <c r="H30" s="107">
        <v>19.569876595744681</v>
      </c>
      <c r="I30" s="150">
        <v>36</v>
      </c>
      <c r="J30" s="11"/>
      <c r="K30" s="37" t="str">
        <f t="shared" si="2"/>
        <v>Котлета из филе грудки</v>
      </c>
      <c r="M30" s="24">
        <f t="shared" si="12"/>
        <v>7.93</v>
      </c>
      <c r="N30" s="24">
        <f t="shared" si="10"/>
        <v>9.2200000000000006</v>
      </c>
      <c r="O30" s="24">
        <f t="shared" si="10"/>
        <v>9.86</v>
      </c>
      <c r="P30" s="24">
        <f t="shared" si="10"/>
        <v>161.76</v>
      </c>
      <c r="IA30" s="12"/>
      <c r="IB30" s="6">
        <f>[1]основа!AM26</f>
        <v>42551</v>
      </c>
    </row>
    <row r="31" spans="1:236" ht="15" customHeight="1" x14ac:dyDescent="0.25">
      <c r="A31" s="103" t="s">
        <v>307</v>
      </c>
      <c r="B31" s="104" t="s">
        <v>197</v>
      </c>
      <c r="C31" s="105" t="s">
        <v>308</v>
      </c>
      <c r="D31" s="106">
        <v>9.1999999999999993</v>
      </c>
      <c r="E31" s="106">
        <v>9.1</v>
      </c>
      <c r="F31" s="106">
        <v>25.3</v>
      </c>
      <c r="G31" s="106">
        <v>203</v>
      </c>
      <c r="H31" s="107">
        <v>7.4861191489361705</v>
      </c>
      <c r="I31" s="150">
        <v>18</v>
      </c>
      <c r="J31" s="11"/>
      <c r="K31" s="37" t="str">
        <f t="shared" si="2"/>
        <v>Сложный гарнир</v>
      </c>
      <c r="M31" s="24">
        <f t="shared" si="12"/>
        <v>9.1999999999999993</v>
      </c>
      <c r="N31" s="24">
        <f t="shared" si="10"/>
        <v>9.1</v>
      </c>
      <c r="O31" s="24">
        <f t="shared" si="10"/>
        <v>25.3</v>
      </c>
      <c r="P31" s="24">
        <f t="shared" si="10"/>
        <v>203</v>
      </c>
      <c r="IA31" s="12"/>
      <c r="IB31" s="6">
        <f>[1]основа!AM27</f>
        <v>42551</v>
      </c>
    </row>
    <row r="32" spans="1:236" ht="15" customHeight="1" x14ac:dyDescent="0.25">
      <c r="A32" s="103" t="s">
        <v>364</v>
      </c>
      <c r="B32" s="104" t="s">
        <v>197</v>
      </c>
      <c r="C32" s="105" t="s">
        <v>210</v>
      </c>
      <c r="D32" s="106">
        <v>0.5</v>
      </c>
      <c r="E32" s="106">
        <v>0.1</v>
      </c>
      <c r="F32" s="106">
        <v>31.2</v>
      </c>
      <c r="G32" s="106">
        <v>121</v>
      </c>
      <c r="H32" s="107">
        <v>1.8149999999999999</v>
      </c>
      <c r="I32" s="150">
        <v>6</v>
      </c>
      <c r="J32" s="11"/>
      <c r="K32" s="37" t="str">
        <f t="shared" si="2"/>
        <v>Компот из смеси сухофруктов</v>
      </c>
      <c r="M32" s="24">
        <f t="shared" si="12"/>
        <v>0.5</v>
      </c>
      <c r="N32" s="24">
        <f t="shared" si="10"/>
        <v>0.1</v>
      </c>
      <c r="O32" s="24">
        <f t="shared" si="10"/>
        <v>31.2</v>
      </c>
      <c r="P32" s="24">
        <f t="shared" si="10"/>
        <v>121</v>
      </c>
      <c r="IA32" s="12"/>
      <c r="IB32" s="6">
        <f>[1]основа!AM28</f>
        <v>42551</v>
      </c>
    </row>
    <row r="33" spans="1:236" ht="15" customHeight="1" x14ac:dyDescent="0.25">
      <c r="A33" s="103" t="s">
        <v>74</v>
      </c>
      <c r="B33" s="104">
        <v>50</v>
      </c>
      <c r="C33" s="105">
        <v>0</v>
      </c>
      <c r="D33" s="106">
        <v>3.5</v>
      </c>
      <c r="E33" s="106">
        <v>1.5</v>
      </c>
      <c r="F33" s="106">
        <v>24.9</v>
      </c>
      <c r="G33" s="106">
        <v>131</v>
      </c>
      <c r="H33" s="107">
        <v>1.1000000000000001</v>
      </c>
      <c r="I33" s="150">
        <v>3</v>
      </c>
      <c r="J33" s="11"/>
      <c r="K33" s="37" t="str">
        <f t="shared" si="2"/>
        <v>Хлеб пшеничный</v>
      </c>
      <c r="M33" s="24">
        <f t="shared" si="12"/>
        <v>3.5</v>
      </c>
      <c r="N33" s="24">
        <f t="shared" si="10"/>
        <v>1.5</v>
      </c>
      <c r="O33" s="24">
        <f t="shared" si="10"/>
        <v>24.9</v>
      </c>
      <c r="P33" s="24">
        <f t="shared" si="10"/>
        <v>131</v>
      </c>
      <c r="IA33" s="12"/>
      <c r="IB33" s="6">
        <f>[1]основа!AM29</f>
        <v>42551</v>
      </c>
    </row>
    <row r="34" spans="1:236" ht="15" hidden="1" customHeight="1" x14ac:dyDescent="0.25">
      <c r="A34" s="103">
        <v>0</v>
      </c>
      <c r="B34" s="104">
        <v>0</v>
      </c>
      <c r="C34" s="105">
        <v>0</v>
      </c>
      <c r="D34" s="106">
        <v>0</v>
      </c>
      <c r="E34" s="106">
        <v>0</v>
      </c>
      <c r="F34" s="106">
        <v>0</v>
      </c>
      <c r="G34" s="106">
        <v>0</v>
      </c>
      <c r="H34" s="107">
        <v>0</v>
      </c>
      <c r="I34" s="25">
        <f t="shared" si="11"/>
        <v>0</v>
      </c>
      <c r="J34" s="11"/>
      <c r="K34" s="37">
        <f t="shared" si="2"/>
        <v>0</v>
      </c>
      <c r="M34" s="24">
        <f t="shared" si="12"/>
        <v>0</v>
      </c>
      <c r="N34" s="24">
        <f t="shared" si="10"/>
        <v>0</v>
      </c>
      <c r="O34" s="24">
        <f t="shared" si="10"/>
        <v>0</v>
      </c>
      <c r="P34" s="24">
        <f t="shared" si="10"/>
        <v>0</v>
      </c>
      <c r="IA34" s="12"/>
      <c r="IB34" s="6">
        <f>[1]основа!AM30</f>
        <v>42551</v>
      </c>
    </row>
    <row r="35" spans="1:236" ht="15" hidden="1" customHeight="1" x14ac:dyDescent="0.25">
      <c r="A35" s="103">
        <v>0</v>
      </c>
      <c r="B35" s="104">
        <v>0</v>
      </c>
      <c r="C35" s="105">
        <v>0</v>
      </c>
      <c r="D35" s="106">
        <v>0</v>
      </c>
      <c r="E35" s="106">
        <v>0</v>
      </c>
      <c r="F35" s="106">
        <v>0</v>
      </c>
      <c r="G35" s="106">
        <v>0</v>
      </c>
      <c r="H35" s="107">
        <v>0</v>
      </c>
      <c r="I35" s="25">
        <f t="shared" si="11"/>
        <v>0</v>
      </c>
      <c r="J35" s="11"/>
      <c r="K35" s="37">
        <f t="shared" si="2"/>
        <v>0</v>
      </c>
      <c r="M35" s="24">
        <f t="shared" si="12"/>
        <v>0</v>
      </c>
      <c r="N35" s="24">
        <f t="shared" si="10"/>
        <v>0</v>
      </c>
      <c r="O35" s="24">
        <f t="shared" si="10"/>
        <v>0</v>
      </c>
      <c r="P35" s="24">
        <f t="shared" si="10"/>
        <v>0</v>
      </c>
      <c r="IA35" s="12"/>
      <c r="IB35" s="6">
        <f>[1]основа!AM31</f>
        <v>42551</v>
      </c>
    </row>
    <row r="36" spans="1:236" ht="15" customHeight="1" x14ac:dyDescent="0.2">
      <c r="A36" s="108" t="s">
        <v>15</v>
      </c>
      <c r="B36" s="109"/>
      <c r="C36" s="110"/>
      <c r="D36" s="111">
        <f>SUBTOTAL(9,D28:D35)</f>
        <v>21.13</v>
      </c>
      <c r="E36" s="111">
        <f t="shared" ref="E36:G36" si="13">SUBTOTAL(9,E28:E35)</f>
        <v>19.920000000000002</v>
      </c>
      <c r="F36" s="111">
        <f t="shared" si="13"/>
        <v>91.259999999999991</v>
      </c>
      <c r="G36" s="111">
        <f t="shared" si="13"/>
        <v>616.76</v>
      </c>
      <c r="H36" s="112">
        <v>29.970995744680852</v>
      </c>
      <c r="I36" s="151">
        <f>I28+I29+I30+I31+I32+I33+I34+I35</f>
        <v>63</v>
      </c>
      <c r="J36" s="11"/>
      <c r="K36" s="38">
        <f>х!E29</f>
        <v>1</v>
      </c>
      <c r="M36" s="28">
        <f>SUM(M28:M35)</f>
        <v>21.13</v>
      </c>
      <c r="N36" s="28">
        <f t="shared" ref="N36:P36" si="14">SUM(N28:N35)</f>
        <v>19.920000000000002</v>
      </c>
      <c r="O36" s="28">
        <f t="shared" si="14"/>
        <v>91.259999999999991</v>
      </c>
      <c r="P36" s="28">
        <f t="shared" si="14"/>
        <v>616.76</v>
      </c>
      <c r="IA36" s="12"/>
      <c r="IB36" s="6">
        <f>[1]основа!AM32</f>
        <v>42551</v>
      </c>
    </row>
    <row r="37" spans="1:236" ht="15" customHeight="1" x14ac:dyDescent="0.2">
      <c r="A37" s="108"/>
      <c r="B37" s="109"/>
      <c r="C37" s="110"/>
      <c r="D37" s="111"/>
      <c r="E37" s="111"/>
      <c r="F37" s="111"/>
      <c r="G37" s="111"/>
      <c r="H37" s="112"/>
      <c r="I37" s="151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hidden="1" customHeight="1" x14ac:dyDescent="0.2">
      <c r="A38" s="108" t="s">
        <v>16</v>
      </c>
      <c r="B38" s="109"/>
      <c r="C38" s="110"/>
      <c r="D38" s="113"/>
      <c r="E38" s="113"/>
      <c r="F38" s="113"/>
      <c r="G38" s="113"/>
      <c r="H38" s="114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5">E39</f>
        <v>0</v>
      </c>
      <c r="O39" s="24">
        <f t="shared" si="15"/>
        <v>0</v>
      </c>
      <c r="P39" s="24">
        <f t="shared" si="15"/>
        <v>0</v>
      </c>
      <c r="IA39" s="12"/>
      <c r="IB39" s="6">
        <f>[1]основа!AM35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ref="I40:I43" si="16">H40</f>
        <v>0</v>
      </c>
      <c r="J40" s="11"/>
      <c r="K40" s="37">
        <f t="shared" si="2"/>
        <v>0</v>
      </c>
      <c r="M40" s="24">
        <f t="shared" ref="M40:M43" si="17">D40</f>
        <v>0</v>
      </c>
      <c r="N40" s="24">
        <f t="shared" si="15"/>
        <v>0</v>
      </c>
      <c r="O40" s="24">
        <f t="shared" si="15"/>
        <v>0</v>
      </c>
      <c r="P40" s="24">
        <f t="shared" si="15"/>
        <v>0</v>
      </c>
      <c r="IA40" s="12"/>
      <c r="IB40" s="6">
        <f>[1]основа!AM36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6"/>
        <v>0</v>
      </c>
      <c r="J41" s="11"/>
      <c r="K41" s="37">
        <f t="shared" si="2"/>
        <v>0</v>
      </c>
      <c r="M41" s="24">
        <f t="shared" si="17"/>
        <v>0</v>
      </c>
      <c r="N41" s="24">
        <f t="shared" si="15"/>
        <v>0</v>
      </c>
      <c r="O41" s="24">
        <f t="shared" si="15"/>
        <v>0</v>
      </c>
      <c r="P41" s="24">
        <f t="shared" si="15"/>
        <v>0</v>
      </c>
      <c r="IA41" s="12"/>
      <c r="IB41" s="6">
        <f>[1]основа!AM37</f>
        <v>42551</v>
      </c>
    </row>
    <row r="42" spans="1:236" ht="15" hidden="1" customHeight="1" x14ac:dyDescent="0.25">
      <c r="A42" s="103">
        <v>0</v>
      </c>
      <c r="B42" s="104">
        <v>0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07">
        <v>0</v>
      </c>
      <c r="I42" s="25">
        <f t="shared" si="16"/>
        <v>0</v>
      </c>
      <c r="J42" s="11"/>
      <c r="K42" s="37">
        <f t="shared" si="2"/>
        <v>0</v>
      </c>
      <c r="M42" s="24">
        <f t="shared" si="17"/>
        <v>0</v>
      </c>
      <c r="N42" s="24">
        <f t="shared" si="15"/>
        <v>0</v>
      </c>
      <c r="O42" s="24">
        <f t="shared" si="15"/>
        <v>0</v>
      </c>
      <c r="P42" s="24">
        <f t="shared" si="15"/>
        <v>0</v>
      </c>
      <c r="IA42" s="12"/>
      <c r="IB42" s="6">
        <f>[1]основа!AM38</f>
        <v>42551</v>
      </c>
    </row>
    <row r="43" spans="1:236" ht="15" hidden="1" customHeight="1" x14ac:dyDescent="0.25">
      <c r="A43" s="103">
        <v>0</v>
      </c>
      <c r="B43" s="104">
        <v>0</v>
      </c>
      <c r="C43" s="105">
        <v>0</v>
      </c>
      <c r="D43" s="106">
        <v>0</v>
      </c>
      <c r="E43" s="106">
        <v>0</v>
      </c>
      <c r="F43" s="106">
        <v>0</v>
      </c>
      <c r="G43" s="106">
        <v>0</v>
      </c>
      <c r="H43" s="107">
        <v>0</v>
      </c>
      <c r="I43" s="25">
        <f t="shared" si="16"/>
        <v>0</v>
      </c>
      <c r="J43" s="11"/>
      <c r="K43" s="37">
        <f t="shared" si="2"/>
        <v>0</v>
      </c>
      <c r="M43" s="24">
        <f t="shared" si="17"/>
        <v>0</v>
      </c>
      <c r="N43" s="24">
        <f t="shared" si="15"/>
        <v>0</v>
      </c>
      <c r="O43" s="24">
        <f t="shared" si="15"/>
        <v>0</v>
      </c>
      <c r="P43" s="24">
        <f t="shared" si="15"/>
        <v>0</v>
      </c>
      <c r="IA43" s="12"/>
      <c r="IB43" s="6">
        <f>[1]основа!AM39</f>
        <v>42551</v>
      </c>
    </row>
    <row r="44" spans="1:236" ht="15" hidden="1" customHeight="1" x14ac:dyDescent="0.2">
      <c r="A44" s="108" t="s">
        <v>17</v>
      </c>
      <c r="B44" s="109"/>
      <c r="C44" s="110"/>
      <c r="D44" s="111">
        <v>0</v>
      </c>
      <c r="E44" s="111">
        <v>0</v>
      </c>
      <c r="F44" s="111">
        <v>0</v>
      </c>
      <c r="G44" s="111">
        <v>0</v>
      </c>
      <c r="H44" s="112"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8">SUM(N39:N43)</f>
        <v>0</v>
      </c>
      <c r="O44" s="28">
        <f t="shared" si="18"/>
        <v>0</v>
      </c>
      <c r="P44" s="28">
        <f t="shared" si="18"/>
        <v>0</v>
      </c>
      <c r="IA44" s="12"/>
      <c r="IB44" s="6">
        <f>[1]основа!AM40</f>
        <v>42551</v>
      </c>
    </row>
    <row r="45" spans="1:236" ht="15" hidden="1" customHeight="1" x14ac:dyDescent="0.2">
      <c r="A45" s="108"/>
      <c r="B45" s="109"/>
      <c r="C45" s="110"/>
      <c r="D45" s="111"/>
      <c r="E45" s="111"/>
      <c r="F45" s="111"/>
      <c r="G45" s="111"/>
      <c r="H45" s="112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hidden="1" customHeight="1" x14ac:dyDescent="0.2">
      <c r="A46" s="108" t="s">
        <v>18</v>
      </c>
      <c r="B46" s="109"/>
      <c r="C46" s="110"/>
      <c r="D46" s="113"/>
      <c r="E46" s="113"/>
      <c r="F46" s="113"/>
      <c r="G46" s="113"/>
      <c r="H46" s="114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9">E47</f>
        <v>0</v>
      </c>
      <c r="O47" s="24">
        <f t="shared" si="19"/>
        <v>0</v>
      </c>
      <c r="P47" s="24">
        <f t="shared" si="19"/>
        <v>0</v>
      </c>
      <c r="IA47" s="12"/>
      <c r="IB47" s="6">
        <f>[1]основа!AM43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ref="I48:I53" si="20">H48</f>
        <v>0</v>
      </c>
      <c r="J48" s="11"/>
      <c r="K48" s="37">
        <f t="shared" si="2"/>
        <v>0</v>
      </c>
      <c r="M48" s="24">
        <f t="shared" ref="M48:M53" si="21">D48</f>
        <v>0</v>
      </c>
      <c r="N48" s="24">
        <f t="shared" si="19"/>
        <v>0</v>
      </c>
      <c r="O48" s="24">
        <f t="shared" si="19"/>
        <v>0</v>
      </c>
      <c r="P48" s="24">
        <f t="shared" si="19"/>
        <v>0</v>
      </c>
      <c r="IA48" s="12"/>
      <c r="IB48" s="6">
        <f>[1]основа!AM44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20"/>
        <v>0</v>
      </c>
      <c r="J49" s="11"/>
      <c r="K49" s="37">
        <f t="shared" si="2"/>
        <v>0</v>
      </c>
      <c r="M49" s="24">
        <f t="shared" si="21"/>
        <v>0</v>
      </c>
      <c r="N49" s="24">
        <f t="shared" si="19"/>
        <v>0</v>
      </c>
      <c r="O49" s="24">
        <f t="shared" si="19"/>
        <v>0</v>
      </c>
      <c r="P49" s="24">
        <f t="shared" si="19"/>
        <v>0</v>
      </c>
      <c r="IA49" s="12"/>
      <c r="IB49" s="6">
        <f>[1]основа!AM45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20"/>
        <v>0</v>
      </c>
      <c r="J50" s="11"/>
      <c r="K50" s="37">
        <f t="shared" si="2"/>
        <v>0</v>
      </c>
      <c r="M50" s="24">
        <f t="shared" si="21"/>
        <v>0</v>
      </c>
      <c r="N50" s="24">
        <f t="shared" si="19"/>
        <v>0</v>
      </c>
      <c r="O50" s="24">
        <f t="shared" si="19"/>
        <v>0</v>
      </c>
      <c r="P50" s="24">
        <f t="shared" si="19"/>
        <v>0</v>
      </c>
      <c r="IA50" s="12"/>
      <c r="IB50" s="6">
        <f>[1]основа!AM46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20"/>
        <v>0</v>
      </c>
      <c r="J51" s="11"/>
      <c r="K51" s="37">
        <f t="shared" si="2"/>
        <v>0</v>
      </c>
      <c r="M51" s="24">
        <f t="shared" si="21"/>
        <v>0</v>
      </c>
      <c r="N51" s="24">
        <f t="shared" si="19"/>
        <v>0</v>
      </c>
      <c r="O51" s="24">
        <f t="shared" si="19"/>
        <v>0</v>
      </c>
      <c r="P51" s="24">
        <f t="shared" si="19"/>
        <v>0</v>
      </c>
      <c r="IA51" s="12"/>
      <c r="IB51" s="6">
        <f>[1]основа!AM47</f>
        <v>42551</v>
      </c>
    </row>
    <row r="52" spans="1:236" ht="15" hidden="1" customHeight="1" x14ac:dyDescent="0.25">
      <c r="A52" s="103">
        <v>0</v>
      </c>
      <c r="B52" s="104">
        <v>0</v>
      </c>
      <c r="C52" s="105">
        <v>0</v>
      </c>
      <c r="D52" s="106">
        <v>0</v>
      </c>
      <c r="E52" s="106">
        <v>0</v>
      </c>
      <c r="F52" s="106">
        <v>0</v>
      </c>
      <c r="G52" s="106">
        <v>0</v>
      </c>
      <c r="H52" s="107">
        <v>0</v>
      </c>
      <c r="I52" s="25">
        <f t="shared" si="20"/>
        <v>0</v>
      </c>
      <c r="J52" s="11"/>
      <c r="K52" s="37">
        <f t="shared" si="2"/>
        <v>0</v>
      </c>
      <c r="M52" s="24">
        <f t="shared" si="21"/>
        <v>0</v>
      </c>
      <c r="N52" s="24">
        <f t="shared" si="19"/>
        <v>0</v>
      </c>
      <c r="O52" s="24">
        <f t="shared" si="19"/>
        <v>0</v>
      </c>
      <c r="P52" s="24">
        <f t="shared" si="19"/>
        <v>0</v>
      </c>
      <c r="IA52" s="12"/>
      <c r="IB52" s="6">
        <f>[1]основа!AM48</f>
        <v>42551</v>
      </c>
    </row>
    <row r="53" spans="1:236" ht="15" hidden="1" customHeight="1" x14ac:dyDescent="0.25">
      <c r="A53" s="103">
        <v>0</v>
      </c>
      <c r="B53" s="104">
        <v>0</v>
      </c>
      <c r="C53" s="105">
        <v>0</v>
      </c>
      <c r="D53" s="106">
        <v>0</v>
      </c>
      <c r="E53" s="106">
        <v>0</v>
      </c>
      <c r="F53" s="106">
        <v>0</v>
      </c>
      <c r="G53" s="106">
        <v>0</v>
      </c>
      <c r="H53" s="107">
        <v>0</v>
      </c>
      <c r="I53" s="25">
        <f t="shared" si="20"/>
        <v>0</v>
      </c>
      <c r="J53" s="11"/>
      <c r="K53" s="37">
        <f t="shared" si="2"/>
        <v>0</v>
      </c>
      <c r="M53" s="24">
        <f t="shared" si="21"/>
        <v>0</v>
      </c>
      <c r="N53" s="24">
        <f t="shared" si="19"/>
        <v>0</v>
      </c>
      <c r="O53" s="24">
        <f t="shared" si="19"/>
        <v>0</v>
      </c>
      <c r="P53" s="24">
        <f t="shared" si="19"/>
        <v>0</v>
      </c>
      <c r="IA53" s="12"/>
      <c r="IB53" s="6">
        <f>[1]основа!AM49</f>
        <v>42551</v>
      </c>
    </row>
    <row r="54" spans="1:236" ht="15" hidden="1" customHeight="1" x14ac:dyDescent="0.2">
      <c r="A54" s="108" t="s">
        <v>19</v>
      </c>
      <c r="B54" s="109"/>
      <c r="C54" s="110"/>
      <c r="D54" s="111">
        <v>0</v>
      </c>
      <c r="E54" s="111">
        <v>0</v>
      </c>
      <c r="F54" s="111">
        <v>0</v>
      </c>
      <c r="G54" s="111">
        <v>0</v>
      </c>
      <c r="H54" s="112">
        <v>0</v>
      </c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2">SUM(N47:N53)</f>
        <v>0</v>
      </c>
      <c r="O54" s="28">
        <f t="shared" si="22"/>
        <v>0</v>
      </c>
      <c r="P54" s="28">
        <f t="shared" si="22"/>
        <v>0</v>
      </c>
      <c r="IA54" s="12"/>
      <c r="IB54" s="6">
        <f>[1]основа!AM50</f>
        <v>42551</v>
      </c>
    </row>
    <row r="55" spans="1:236" ht="15" hidden="1" customHeight="1" x14ac:dyDescent="0.2">
      <c r="A55" s="108"/>
      <c r="B55" s="109"/>
      <c r="C55" s="110"/>
      <c r="D55" s="113"/>
      <c r="E55" s="111"/>
      <c r="F55" s="113"/>
      <c r="G55" s="113"/>
      <c r="H55" s="114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hidden="1" customHeight="1" x14ac:dyDescent="0.2">
      <c r="A56" s="108" t="s">
        <v>20</v>
      </c>
      <c r="B56" s="109"/>
      <c r="C56" s="110"/>
      <c r="D56" s="113"/>
      <c r="E56" s="113"/>
      <c r="F56" s="113"/>
      <c r="G56" s="113"/>
      <c r="H56" s="114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>
        <v>0</v>
      </c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3">E57</f>
        <v>0</v>
      </c>
      <c r="O57" s="24">
        <f t="shared" si="23"/>
        <v>0</v>
      </c>
      <c r="P57" s="24">
        <f t="shared" si="23"/>
        <v>0</v>
      </c>
      <c r="IA57" s="12"/>
      <c r="IB57" s="6">
        <f>[1]основа!AM53</f>
        <v>42551</v>
      </c>
    </row>
    <row r="58" spans="1:236" ht="15" hidden="1" customHeight="1" x14ac:dyDescent="0.25">
      <c r="A58" s="103">
        <v>0</v>
      </c>
      <c r="B58" s="104">
        <v>0</v>
      </c>
      <c r="C58" s="105">
        <v>0</v>
      </c>
      <c r="D58" s="106">
        <v>0</v>
      </c>
      <c r="E58" s="106">
        <v>0</v>
      </c>
      <c r="F58" s="106">
        <v>0</v>
      </c>
      <c r="G58" s="106">
        <v>0</v>
      </c>
      <c r="H58" s="107">
        <v>0</v>
      </c>
      <c r="I58" s="25">
        <f t="shared" ref="I58:I59" si="24">H58</f>
        <v>0</v>
      </c>
      <c r="J58" s="11"/>
      <c r="K58" s="37">
        <f t="shared" si="2"/>
        <v>0</v>
      </c>
      <c r="M58" s="24">
        <f t="shared" ref="M58:M59" si="25">D58</f>
        <v>0</v>
      </c>
      <c r="N58" s="24">
        <f t="shared" si="23"/>
        <v>0</v>
      </c>
      <c r="O58" s="24">
        <f t="shared" si="23"/>
        <v>0</v>
      </c>
      <c r="P58" s="24">
        <f t="shared" si="23"/>
        <v>0</v>
      </c>
      <c r="IA58" s="12"/>
      <c r="IB58" s="6">
        <f>[1]основа!AM54</f>
        <v>42551</v>
      </c>
    </row>
    <row r="59" spans="1:236" ht="15" hidden="1" customHeight="1" x14ac:dyDescent="0.25">
      <c r="A59" s="103">
        <v>0</v>
      </c>
      <c r="B59" s="104">
        <v>0</v>
      </c>
      <c r="C59" s="105">
        <v>0</v>
      </c>
      <c r="D59" s="106">
        <v>0</v>
      </c>
      <c r="E59" s="106">
        <v>0</v>
      </c>
      <c r="F59" s="106">
        <v>0</v>
      </c>
      <c r="G59" s="106">
        <v>0</v>
      </c>
      <c r="H59" s="107"/>
      <c r="I59" s="25">
        <f t="shared" si="24"/>
        <v>0</v>
      </c>
      <c r="J59" s="11"/>
      <c r="K59" s="37">
        <f t="shared" si="2"/>
        <v>0</v>
      </c>
      <c r="M59" s="24">
        <f t="shared" si="25"/>
        <v>0</v>
      </c>
      <c r="N59" s="24">
        <f t="shared" si="23"/>
        <v>0</v>
      </c>
      <c r="O59" s="24">
        <f t="shared" si="23"/>
        <v>0</v>
      </c>
      <c r="P59" s="24">
        <f t="shared" si="23"/>
        <v>0</v>
      </c>
      <c r="IA59" s="12"/>
      <c r="IB59" s="6">
        <f>[1]основа!AM55</f>
        <v>42551</v>
      </c>
    </row>
    <row r="60" spans="1:236" ht="15" hidden="1" customHeight="1" x14ac:dyDescent="0.2">
      <c r="A60" s="108" t="s">
        <v>21</v>
      </c>
      <c r="B60" s="109"/>
      <c r="C60" s="110"/>
      <c r="D60" s="111">
        <v>0</v>
      </c>
      <c r="E60" s="111">
        <v>0</v>
      </c>
      <c r="F60" s="111">
        <v>0</v>
      </c>
      <c r="G60" s="111">
        <v>0</v>
      </c>
      <c r="H60" s="115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6">SUM(N57:N59)</f>
        <v>0</v>
      </c>
      <c r="O60" s="28">
        <f t="shared" si="26"/>
        <v>0</v>
      </c>
      <c r="P60" s="28">
        <f t="shared" si="26"/>
        <v>0</v>
      </c>
      <c r="IA60" s="12"/>
      <c r="IB60" s="6">
        <f>[1]основа!AM56</f>
        <v>42551</v>
      </c>
    </row>
    <row r="61" spans="1:236" ht="15" hidden="1" customHeight="1" x14ac:dyDescent="0.2">
      <c r="A61" s="108"/>
      <c r="B61" s="109"/>
      <c r="C61" s="110"/>
      <c r="D61" s="116"/>
      <c r="E61" s="116"/>
      <c r="F61" s="116"/>
      <c r="G61" s="116"/>
      <c r="H61" s="117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08" t="s">
        <v>22</v>
      </c>
      <c r="B62" s="109"/>
      <c r="C62" s="110"/>
      <c r="D62" s="111">
        <f>D19+D36</f>
        <v>31.14</v>
      </c>
      <c r="E62" s="111">
        <f t="shared" ref="E62:G62" si="27">E19+E36</f>
        <v>40.24</v>
      </c>
      <c r="F62" s="111">
        <f t="shared" si="27"/>
        <v>152.01</v>
      </c>
      <c r="G62" s="111">
        <f t="shared" si="27"/>
        <v>1082.76</v>
      </c>
      <c r="H62" s="115">
        <v>48.171910030395139</v>
      </c>
      <c r="I62" s="121">
        <f>I54+I44+I36+I25+I19+I60</f>
        <v>91</v>
      </c>
      <c r="J62" s="11"/>
      <c r="K62" s="38">
        <f>х!E55</f>
        <v>1</v>
      </c>
      <c r="M62" s="28">
        <f>M60+M54+M44+M36+M25+M19</f>
        <v>31.14</v>
      </c>
      <c r="N62" s="28">
        <f t="shared" ref="N62:P62" si="28">N60+N54+N44+N36+N25+N19</f>
        <v>40.24</v>
      </c>
      <c r="O62" s="28">
        <f t="shared" si="28"/>
        <v>152.01</v>
      </c>
      <c r="P62" s="28">
        <f t="shared" si="28"/>
        <v>1082.76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hidden="1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hidden="1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hidden="1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hidden="1" x14ac:dyDescent="0.2">
      <c r="K68" s="38">
        <f>х!E61</f>
        <v>0</v>
      </c>
      <c r="IA68" s="12"/>
      <c r="IB68" s="6">
        <f>[1]основа!AM73</f>
        <v>42551</v>
      </c>
    </row>
    <row r="69" spans="1:236" hidden="1" x14ac:dyDescent="0.2">
      <c r="K69" s="38">
        <f>х!E62</f>
        <v>0</v>
      </c>
      <c r="IA69" s="12"/>
      <c r="IB69" s="6">
        <f>[1]основа!AM74</f>
        <v>42551</v>
      </c>
    </row>
    <row r="70" spans="1:236" ht="18.75" hidden="1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Компот из смеси сухофруктов с вит.С"/>
        <filter val="Котлета &quot;Школьная&quot; мясная с соусом"/>
        <filter val="Пудинг из творога со сгущ.молоком"/>
        <filter val="Сложный гарнир"/>
        <filter val="Хлеб пшеничный"/>
        <filter val="Чай с сахар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B2:B5 B7:B70 C2:P70">
    <cfRule type="cellIs" dxfId="15353" priority="679" operator="equal">
      <formula>0</formula>
    </cfRule>
  </conditionalFormatting>
  <conditionalFormatting sqref="D6">
    <cfRule type="cellIs" dxfId="15352" priority="678" operator="equal">
      <formula>0</formula>
    </cfRule>
  </conditionalFormatting>
  <conditionalFormatting sqref="D6">
    <cfRule type="cellIs" dxfId="15351" priority="677" operator="equal">
      <formula>0</formula>
    </cfRule>
  </conditionalFormatting>
  <conditionalFormatting sqref="A2:A4">
    <cfRule type="cellIs" dxfId="15350" priority="676" operator="equal">
      <formula>0</formula>
    </cfRule>
  </conditionalFormatting>
  <conditionalFormatting sqref="A65:A67">
    <cfRule type="cellIs" dxfId="15349" priority="675" operator="equal">
      <formula>0</formula>
    </cfRule>
  </conditionalFormatting>
  <conditionalFormatting sqref="A2:G4">
    <cfRule type="cellIs" dxfId="15348" priority="674" operator="equal">
      <formula>0</formula>
    </cfRule>
  </conditionalFormatting>
  <conditionalFormatting sqref="A2:A4">
    <cfRule type="cellIs" dxfId="15347" priority="673" operator="equal">
      <formula>0</formula>
    </cfRule>
  </conditionalFormatting>
  <conditionalFormatting sqref="A2:G4">
    <cfRule type="cellIs" dxfId="15346" priority="672" operator="equal">
      <formula>0</formula>
    </cfRule>
  </conditionalFormatting>
  <conditionalFormatting sqref="A2:A4">
    <cfRule type="cellIs" dxfId="15345" priority="671" operator="equal">
      <formula>0</formula>
    </cfRule>
  </conditionalFormatting>
  <conditionalFormatting sqref="A3:A4">
    <cfRule type="expression" dxfId="15344" priority="670" stopIfTrue="1">
      <formula>$IT4&lt;$IS$4</formula>
    </cfRule>
  </conditionalFormatting>
  <conditionalFormatting sqref="A3:A4">
    <cfRule type="expression" dxfId="15343" priority="669" stopIfTrue="1">
      <formula>$IT4&lt;$IS$4</formula>
    </cfRule>
  </conditionalFormatting>
  <conditionalFormatting sqref="A3:G3">
    <cfRule type="expression" dxfId="15342" priority="668" stopIfTrue="1">
      <formula>$IT6&lt;$IS$4</formula>
    </cfRule>
  </conditionalFormatting>
  <conditionalFormatting sqref="A12:H70">
    <cfRule type="cellIs" dxfId="15341" priority="667" operator="equal">
      <formula>0</formula>
    </cfRule>
  </conditionalFormatting>
  <conditionalFormatting sqref="A65:A67">
    <cfRule type="cellIs" dxfId="15340" priority="666" operator="equal">
      <formula>0</formula>
    </cfRule>
  </conditionalFormatting>
  <conditionalFormatting sqref="A12:H59">
    <cfRule type="cellIs" dxfId="15339" priority="665" stopIfTrue="1" operator="equal">
      <formula>0</formula>
    </cfRule>
  </conditionalFormatting>
  <conditionalFormatting sqref="A19:C21">
    <cfRule type="cellIs" dxfId="15338" priority="664" stopIfTrue="1" operator="equal">
      <formula>0</formula>
    </cfRule>
  </conditionalFormatting>
  <conditionalFormatting sqref="A19:H21">
    <cfRule type="cellIs" dxfId="15337" priority="663" stopIfTrue="1" operator="equal">
      <formula>0</formula>
    </cfRule>
  </conditionalFormatting>
  <conditionalFormatting sqref="A25:H27">
    <cfRule type="cellIs" dxfId="15336" priority="662" stopIfTrue="1" operator="equal">
      <formula>0</formula>
    </cfRule>
  </conditionalFormatting>
  <conditionalFormatting sqref="A36:H38">
    <cfRule type="cellIs" dxfId="15335" priority="661" stopIfTrue="1" operator="equal">
      <formula>0</formula>
    </cfRule>
  </conditionalFormatting>
  <conditionalFormatting sqref="A44:H46">
    <cfRule type="cellIs" dxfId="15334" priority="660" stopIfTrue="1" operator="equal">
      <formula>0</formula>
    </cfRule>
  </conditionalFormatting>
  <conditionalFormatting sqref="A54:H56">
    <cfRule type="cellIs" dxfId="15333" priority="659" stopIfTrue="1" operator="equal">
      <formula>0</formula>
    </cfRule>
  </conditionalFormatting>
  <conditionalFormatting sqref="A12:H62">
    <cfRule type="expression" dxfId="15332" priority="658" stopIfTrue="1">
      <formula>$IT13&lt;$IS$2</formula>
    </cfRule>
  </conditionalFormatting>
  <conditionalFormatting sqref="A12:H59">
    <cfRule type="cellIs" dxfId="15331" priority="657" stopIfTrue="1" operator="equal">
      <formula>0</formula>
    </cfRule>
  </conditionalFormatting>
  <conditionalFormatting sqref="A19:C21">
    <cfRule type="cellIs" dxfId="15330" priority="656" stopIfTrue="1" operator="equal">
      <formula>0</formula>
    </cfRule>
  </conditionalFormatting>
  <conditionalFormatting sqref="A19:H21">
    <cfRule type="cellIs" dxfId="15329" priority="655" stopIfTrue="1" operator="equal">
      <formula>0</formula>
    </cfRule>
  </conditionalFormatting>
  <conditionalFormatting sqref="A25:H27">
    <cfRule type="cellIs" dxfId="15328" priority="654" stopIfTrue="1" operator="equal">
      <formula>0</formula>
    </cfRule>
  </conditionalFormatting>
  <conditionalFormatting sqref="A36:H38">
    <cfRule type="cellIs" dxfId="15327" priority="653" stopIfTrue="1" operator="equal">
      <formula>0</formula>
    </cfRule>
  </conditionalFormatting>
  <conditionalFormatting sqref="A44:H46">
    <cfRule type="cellIs" dxfId="15326" priority="652" stopIfTrue="1" operator="equal">
      <formula>0</formula>
    </cfRule>
  </conditionalFormatting>
  <conditionalFormatting sqref="A54:H56">
    <cfRule type="cellIs" dxfId="15325" priority="651" stopIfTrue="1" operator="equal">
      <formula>0</formula>
    </cfRule>
  </conditionalFormatting>
  <conditionalFormatting sqref="A12:H62">
    <cfRule type="expression" dxfId="15324" priority="650" stopIfTrue="1">
      <formula>$IT13&lt;$IS$2</formula>
    </cfRule>
  </conditionalFormatting>
  <conditionalFormatting sqref="A12:G29">
    <cfRule type="cellIs" dxfId="15323" priority="649" stopIfTrue="1" operator="equal">
      <formula>0</formula>
    </cfRule>
  </conditionalFormatting>
  <conditionalFormatting sqref="A12:G31">
    <cfRule type="expression" dxfId="15322" priority="648" stopIfTrue="1">
      <formula>$IT13&lt;$IS$2</formula>
    </cfRule>
  </conditionalFormatting>
  <conditionalFormatting sqref="A17:G18">
    <cfRule type="cellIs" dxfId="15321" priority="647" stopIfTrue="1" operator="equal">
      <formula>0</formula>
    </cfRule>
  </conditionalFormatting>
  <conditionalFormatting sqref="A17:G18">
    <cfRule type="cellIs" dxfId="15320" priority="646" stopIfTrue="1" operator="equal">
      <formula>0</formula>
    </cfRule>
  </conditionalFormatting>
  <conditionalFormatting sqref="A19:G19">
    <cfRule type="cellIs" dxfId="15319" priority="645" stopIfTrue="1" operator="equal">
      <formula>0</formula>
    </cfRule>
  </conditionalFormatting>
  <conditionalFormatting sqref="A19:G19">
    <cfRule type="cellIs" dxfId="15318" priority="644" stopIfTrue="1" operator="equal">
      <formula>0</formula>
    </cfRule>
  </conditionalFormatting>
  <conditionalFormatting sqref="A27:G29">
    <cfRule type="cellIs" dxfId="15317" priority="643" stopIfTrue="1" operator="equal">
      <formula>0</formula>
    </cfRule>
  </conditionalFormatting>
  <conditionalFormatting sqref="A12:G59">
    <cfRule type="cellIs" dxfId="15316" priority="642" stopIfTrue="1" operator="equal">
      <formula>0</formula>
    </cfRule>
  </conditionalFormatting>
  <conditionalFormatting sqref="A19:G21">
    <cfRule type="cellIs" dxfId="15315" priority="641" stopIfTrue="1" operator="equal">
      <formula>0</formula>
    </cfRule>
  </conditionalFormatting>
  <conditionalFormatting sqref="A19:G21">
    <cfRule type="cellIs" dxfId="15314" priority="640" stopIfTrue="1" operator="equal">
      <formula>0</formula>
    </cfRule>
  </conditionalFormatting>
  <conditionalFormatting sqref="A25:G27">
    <cfRule type="cellIs" dxfId="15313" priority="639" stopIfTrue="1" operator="equal">
      <formula>0</formula>
    </cfRule>
  </conditionalFormatting>
  <conditionalFormatting sqref="A25:G27">
    <cfRule type="cellIs" dxfId="15312" priority="638" stopIfTrue="1" operator="equal">
      <formula>0</formula>
    </cfRule>
  </conditionalFormatting>
  <conditionalFormatting sqref="A36:G38">
    <cfRule type="cellIs" dxfId="15311" priority="637" stopIfTrue="1" operator="equal">
      <formula>0</formula>
    </cfRule>
  </conditionalFormatting>
  <conditionalFormatting sqref="A44:G46">
    <cfRule type="cellIs" dxfId="15310" priority="636" stopIfTrue="1" operator="equal">
      <formula>0</formula>
    </cfRule>
  </conditionalFormatting>
  <conditionalFormatting sqref="A44:G46">
    <cfRule type="cellIs" dxfId="15309" priority="635" stopIfTrue="1" operator="equal">
      <formula>0</formula>
    </cfRule>
  </conditionalFormatting>
  <conditionalFormatting sqref="A54:G56">
    <cfRule type="cellIs" dxfId="15308" priority="634" stopIfTrue="1" operator="equal">
      <formula>0</formula>
    </cfRule>
  </conditionalFormatting>
  <conditionalFormatting sqref="A12:G62">
    <cfRule type="expression" dxfId="15307" priority="633" stopIfTrue="1">
      <formula>$IT13&lt;$IS$2</formula>
    </cfRule>
  </conditionalFormatting>
  <conditionalFormatting sqref="A28:G28">
    <cfRule type="cellIs" dxfId="15306" priority="632" stopIfTrue="1" operator="equal">
      <formula>0</formula>
    </cfRule>
  </conditionalFormatting>
  <conditionalFormatting sqref="A28:G28">
    <cfRule type="expression" dxfId="15305" priority="631" stopIfTrue="1">
      <formula>$IT29&lt;$IS$2</formula>
    </cfRule>
  </conditionalFormatting>
  <conditionalFormatting sqref="A36:G36">
    <cfRule type="cellIs" dxfId="15304" priority="630" stopIfTrue="1" operator="equal">
      <formula>0</formula>
    </cfRule>
  </conditionalFormatting>
  <conditionalFormatting sqref="A36:G36">
    <cfRule type="cellIs" dxfId="15303" priority="629" stopIfTrue="1" operator="equal">
      <formula>0</formula>
    </cfRule>
  </conditionalFormatting>
  <conditionalFormatting sqref="A36:G36">
    <cfRule type="expression" dxfId="15302" priority="628" stopIfTrue="1">
      <formula>$IT37&lt;$IS$2</formula>
    </cfRule>
  </conditionalFormatting>
  <conditionalFormatting sqref="A62:G62">
    <cfRule type="expression" dxfId="15301" priority="627" stopIfTrue="1">
      <formula>$IT63&lt;$IS$2</formula>
    </cfRule>
  </conditionalFormatting>
  <conditionalFormatting sqref="H12:H36">
    <cfRule type="cellIs" dxfId="15300" priority="626" stopIfTrue="1" operator="equal">
      <formula>0</formula>
    </cfRule>
  </conditionalFormatting>
  <conditionalFormatting sqref="H19:H21">
    <cfRule type="cellIs" dxfId="15299" priority="625" stopIfTrue="1" operator="equal">
      <formula>0</formula>
    </cfRule>
  </conditionalFormatting>
  <conditionalFormatting sqref="H19:H21">
    <cfRule type="cellIs" dxfId="15298" priority="624" stopIfTrue="1" operator="equal">
      <formula>0</formula>
    </cfRule>
  </conditionalFormatting>
  <conditionalFormatting sqref="H25:H27">
    <cfRule type="cellIs" dxfId="15297" priority="623" stopIfTrue="1" operator="equal">
      <formula>0</formula>
    </cfRule>
  </conditionalFormatting>
  <conditionalFormatting sqref="H25:H27">
    <cfRule type="cellIs" dxfId="15296" priority="622" stopIfTrue="1" operator="equal">
      <formula>0</formula>
    </cfRule>
  </conditionalFormatting>
  <conditionalFormatting sqref="H36">
    <cfRule type="cellIs" dxfId="15295" priority="621" stopIfTrue="1" operator="equal">
      <formula>0</formula>
    </cfRule>
  </conditionalFormatting>
  <conditionalFormatting sqref="H12:H36">
    <cfRule type="expression" dxfId="15294" priority="620" stopIfTrue="1">
      <formula>$IT13&lt;$IS$2</formula>
    </cfRule>
  </conditionalFormatting>
  <conditionalFormatting sqref="A39:H40">
    <cfRule type="cellIs" dxfId="15293" priority="619" stopIfTrue="1" operator="equal">
      <formula>0</formula>
    </cfRule>
  </conditionalFormatting>
  <conditionalFormatting sqref="A39:H40">
    <cfRule type="expression" dxfId="15292" priority="618" stopIfTrue="1">
      <formula>$IT40&lt;$IS$2</formula>
    </cfRule>
  </conditionalFormatting>
  <conditionalFormatting sqref="H12:H59">
    <cfRule type="cellIs" dxfId="15291" priority="617" stopIfTrue="1" operator="equal">
      <formula>0</formula>
    </cfRule>
  </conditionalFormatting>
  <conditionalFormatting sqref="H19:H21">
    <cfRule type="cellIs" dxfId="15290" priority="616" stopIfTrue="1" operator="equal">
      <formula>0</formula>
    </cfRule>
  </conditionalFormatting>
  <conditionalFormatting sqref="H19:H21">
    <cfRule type="cellIs" dxfId="15289" priority="615" stopIfTrue="1" operator="equal">
      <formula>0</formula>
    </cfRule>
  </conditionalFormatting>
  <conditionalFormatting sqref="H25:H27">
    <cfRule type="cellIs" dxfId="15288" priority="614" stopIfTrue="1" operator="equal">
      <formula>0</formula>
    </cfRule>
  </conditionalFormatting>
  <conditionalFormatting sqref="H25:H27">
    <cfRule type="cellIs" dxfId="15287" priority="613" stopIfTrue="1" operator="equal">
      <formula>0</formula>
    </cfRule>
  </conditionalFormatting>
  <conditionalFormatting sqref="H36:H38">
    <cfRule type="cellIs" dxfId="15286" priority="612" stopIfTrue="1" operator="equal">
      <formula>0</formula>
    </cfRule>
  </conditionalFormatting>
  <conditionalFormatting sqref="H44:H46">
    <cfRule type="cellIs" dxfId="15285" priority="611" stopIfTrue="1" operator="equal">
      <formula>0</formula>
    </cfRule>
  </conditionalFormatting>
  <conditionalFormatting sqref="H44:H46">
    <cfRule type="cellIs" dxfId="15284" priority="610" stopIfTrue="1" operator="equal">
      <formula>0</formula>
    </cfRule>
  </conditionalFormatting>
  <conditionalFormatting sqref="H54:H56">
    <cfRule type="cellIs" dxfId="15283" priority="609" stopIfTrue="1" operator="equal">
      <formula>0</formula>
    </cfRule>
  </conditionalFormatting>
  <conditionalFormatting sqref="H12:H62">
    <cfRule type="expression" dxfId="15282" priority="608" stopIfTrue="1">
      <formula>$IT13&lt;$IS$2</formula>
    </cfRule>
  </conditionalFormatting>
  <conditionalFormatting sqref="A44:G44">
    <cfRule type="cellIs" dxfId="15281" priority="607" stopIfTrue="1" operator="equal">
      <formula>0</formula>
    </cfRule>
  </conditionalFormatting>
  <conditionalFormatting sqref="A44:G44">
    <cfRule type="cellIs" dxfId="15280" priority="606" stopIfTrue="1" operator="equal">
      <formula>0</formula>
    </cfRule>
  </conditionalFormatting>
  <conditionalFormatting sqref="A44:G44">
    <cfRule type="cellIs" dxfId="15279" priority="605" stopIfTrue="1" operator="equal">
      <formula>0</formula>
    </cfRule>
  </conditionalFormatting>
  <conditionalFormatting sqref="A44:G44">
    <cfRule type="expression" dxfId="15278" priority="604" stopIfTrue="1">
      <formula>$IT45&lt;$IS$2</formula>
    </cfRule>
  </conditionalFormatting>
  <conditionalFormatting sqref="A62:G62">
    <cfRule type="expression" dxfId="15277" priority="603" stopIfTrue="1">
      <formula>$IT63&lt;$IS$2</formula>
    </cfRule>
  </conditionalFormatting>
  <conditionalFormatting sqref="A12:G40">
    <cfRule type="cellIs" dxfId="15276" priority="602" stopIfTrue="1" operator="equal">
      <formula>0</formula>
    </cfRule>
  </conditionalFormatting>
  <conditionalFormatting sqref="A19:G21">
    <cfRule type="cellIs" dxfId="15275" priority="601" stopIfTrue="1" operator="equal">
      <formula>0</formula>
    </cfRule>
  </conditionalFormatting>
  <conditionalFormatting sqref="A19:G21">
    <cfRule type="cellIs" dxfId="15274" priority="600" stopIfTrue="1" operator="equal">
      <formula>0</formula>
    </cfRule>
  </conditionalFormatting>
  <conditionalFormatting sqref="A25:G27">
    <cfRule type="cellIs" dxfId="15273" priority="599" stopIfTrue="1" operator="equal">
      <formula>0</formula>
    </cfRule>
  </conditionalFormatting>
  <conditionalFormatting sqref="A25:G27">
    <cfRule type="cellIs" dxfId="15272" priority="598" stopIfTrue="1" operator="equal">
      <formula>0</formula>
    </cfRule>
  </conditionalFormatting>
  <conditionalFormatting sqref="A36:G38">
    <cfRule type="cellIs" dxfId="15271" priority="597" stopIfTrue="1" operator="equal">
      <formula>0</formula>
    </cfRule>
  </conditionalFormatting>
  <conditionalFormatting sqref="A12:G40">
    <cfRule type="expression" dxfId="15270" priority="596" stopIfTrue="1">
      <formula>$IT13&lt;$IS$2</formula>
    </cfRule>
  </conditionalFormatting>
  <conditionalFormatting sqref="A62:G62">
    <cfRule type="expression" dxfId="15269" priority="595" stopIfTrue="1">
      <formula>$IT63&lt;$IS$2</formula>
    </cfRule>
  </conditionalFormatting>
  <conditionalFormatting sqref="A12:H62">
    <cfRule type="cellIs" dxfId="15268" priority="594" operator="equal">
      <formula>0</formula>
    </cfRule>
  </conditionalFormatting>
  <conditionalFormatting sqref="A3:G3">
    <cfRule type="cellIs" dxfId="15267" priority="593" operator="equal">
      <formula>0</formula>
    </cfRule>
  </conditionalFormatting>
  <conditionalFormatting sqref="A3">
    <cfRule type="cellIs" dxfId="15266" priority="592" operator="equal">
      <formula>0</formula>
    </cfRule>
  </conditionalFormatting>
  <conditionalFormatting sqref="A3:G3">
    <cfRule type="cellIs" dxfId="15265" priority="591" operator="equal">
      <formula>0</formula>
    </cfRule>
  </conditionalFormatting>
  <conditionalFormatting sqref="A3">
    <cfRule type="cellIs" dxfId="15264" priority="590" operator="equal">
      <formula>0</formula>
    </cfRule>
  </conditionalFormatting>
  <conditionalFormatting sqref="A3:G3">
    <cfRule type="cellIs" dxfId="15263" priority="589" operator="equal">
      <formula>0</formula>
    </cfRule>
  </conditionalFormatting>
  <conditionalFormatting sqref="A3">
    <cfRule type="cellIs" dxfId="15262" priority="588" operator="equal">
      <formula>0</formula>
    </cfRule>
  </conditionalFormatting>
  <conditionalFormatting sqref="A3">
    <cfRule type="expression" dxfId="15261" priority="587" stopIfTrue="1">
      <formula>$IT4&lt;$IS$4</formula>
    </cfRule>
  </conditionalFormatting>
  <conditionalFormatting sqref="A3">
    <cfRule type="expression" dxfId="15260" priority="586" stopIfTrue="1">
      <formula>$IT4&lt;$IS$4</formula>
    </cfRule>
  </conditionalFormatting>
  <conditionalFormatting sqref="A3:G3">
    <cfRule type="expression" dxfId="15259" priority="585" stopIfTrue="1">
      <formula>$IT6&lt;$IS$4</formula>
    </cfRule>
  </conditionalFormatting>
  <conditionalFormatting sqref="A4:G4">
    <cfRule type="cellIs" dxfId="15258" priority="584" operator="equal">
      <formula>0</formula>
    </cfRule>
  </conditionalFormatting>
  <conditionalFormatting sqref="A4">
    <cfRule type="cellIs" dxfId="15257" priority="583" operator="equal">
      <formula>0</formula>
    </cfRule>
  </conditionalFormatting>
  <conditionalFormatting sqref="A4:G4">
    <cfRule type="cellIs" dxfId="15256" priority="582" operator="equal">
      <formula>0</formula>
    </cfRule>
  </conditionalFormatting>
  <conditionalFormatting sqref="A4">
    <cfRule type="cellIs" dxfId="15255" priority="581" operator="equal">
      <formula>0</formula>
    </cfRule>
  </conditionalFormatting>
  <conditionalFormatting sqref="A4">
    <cfRule type="expression" dxfId="15254" priority="580" stopIfTrue="1">
      <formula>$IT5&lt;$IS$4</formula>
    </cfRule>
  </conditionalFormatting>
  <conditionalFormatting sqref="A4">
    <cfRule type="expression" dxfId="15253" priority="579" stopIfTrue="1">
      <formula>$IT5&lt;$IS$4</formula>
    </cfRule>
  </conditionalFormatting>
  <conditionalFormatting sqref="K8:K70">
    <cfRule type="cellIs" dxfId="15252" priority="578" operator="equal">
      <formula>0</formula>
    </cfRule>
  </conditionalFormatting>
  <conditionalFormatting sqref="A12:G59">
    <cfRule type="cellIs" dxfId="15251" priority="577" stopIfTrue="1" operator="equal">
      <formula>0</formula>
    </cfRule>
  </conditionalFormatting>
  <conditionalFormatting sqref="A19:G21">
    <cfRule type="cellIs" dxfId="15250" priority="576" stopIfTrue="1" operator="equal">
      <formula>0</formula>
    </cfRule>
  </conditionalFormatting>
  <conditionalFormatting sqref="A19:G21">
    <cfRule type="cellIs" dxfId="15249" priority="575" stopIfTrue="1" operator="equal">
      <formula>0</formula>
    </cfRule>
  </conditionalFormatting>
  <conditionalFormatting sqref="A19:G21">
    <cfRule type="cellIs" dxfId="15248" priority="574" stopIfTrue="1" operator="equal">
      <formula>0</formula>
    </cfRule>
  </conditionalFormatting>
  <conditionalFormatting sqref="A25:G27">
    <cfRule type="cellIs" dxfId="15247" priority="573" stopIfTrue="1" operator="equal">
      <formula>0</formula>
    </cfRule>
  </conditionalFormatting>
  <conditionalFormatting sqref="A25:G27">
    <cfRule type="cellIs" dxfId="15246" priority="572" stopIfTrue="1" operator="equal">
      <formula>0</formula>
    </cfRule>
  </conditionalFormatting>
  <conditionalFormatting sqref="A36:G38">
    <cfRule type="cellIs" dxfId="15245" priority="571" stopIfTrue="1" operator="equal">
      <formula>0</formula>
    </cfRule>
  </conditionalFormatting>
  <conditionalFormatting sqref="A44:G46">
    <cfRule type="cellIs" dxfId="15244" priority="570" stopIfTrue="1" operator="equal">
      <formula>0</formula>
    </cfRule>
  </conditionalFormatting>
  <conditionalFormatting sqref="A44:G46">
    <cfRule type="cellIs" dxfId="15243" priority="569" stopIfTrue="1" operator="equal">
      <formula>0</formula>
    </cfRule>
  </conditionalFormatting>
  <conditionalFormatting sqref="A44:G46">
    <cfRule type="cellIs" dxfId="15242" priority="568" stopIfTrue="1" operator="equal">
      <formula>0</formula>
    </cfRule>
  </conditionalFormatting>
  <conditionalFormatting sqref="A54:G56">
    <cfRule type="cellIs" dxfId="15241" priority="567" stopIfTrue="1" operator="equal">
      <formula>0</formula>
    </cfRule>
  </conditionalFormatting>
  <conditionalFormatting sqref="A12:G62">
    <cfRule type="expression" dxfId="15240" priority="566" stopIfTrue="1">
      <formula>$IT13&lt;$IS$2</formula>
    </cfRule>
  </conditionalFormatting>
  <conditionalFormatting sqref="A12:G59">
    <cfRule type="cellIs" dxfId="15239" priority="565" stopIfTrue="1" operator="equal">
      <formula>0</formula>
    </cfRule>
  </conditionalFormatting>
  <conditionalFormatting sqref="A19:G21">
    <cfRule type="cellIs" dxfId="15238" priority="564" stopIfTrue="1" operator="equal">
      <formula>0</formula>
    </cfRule>
  </conditionalFormatting>
  <conditionalFormatting sqref="A19:G21">
    <cfRule type="cellIs" dxfId="15237" priority="563" stopIfTrue="1" operator="equal">
      <formula>0</formula>
    </cfRule>
  </conditionalFormatting>
  <conditionalFormatting sqref="A19:G21">
    <cfRule type="cellIs" dxfId="15236" priority="562" stopIfTrue="1" operator="equal">
      <formula>0</formula>
    </cfRule>
  </conditionalFormatting>
  <conditionalFormatting sqref="A25:G27">
    <cfRule type="cellIs" dxfId="15235" priority="561" stopIfTrue="1" operator="equal">
      <formula>0</formula>
    </cfRule>
  </conditionalFormatting>
  <conditionalFormatting sqref="A25:G27">
    <cfRule type="cellIs" dxfId="15234" priority="560" stopIfTrue="1" operator="equal">
      <formula>0</formula>
    </cfRule>
  </conditionalFormatting>
  <conditionalFormatting sqref="A36:G38">
    <cfRule type="cellIs" dxfId="15233" priority="559" stopIfTrue="1" operator="equal">
      <formula>0</formula>
    </cfRule>
  </conditionalFormatting>
  <conditionalFormatting sqref="A44:G46">
    <cfRule type="cellIs" dxfId="15232" priority="558" stopIfTrue="1" operator="equal">
      <formula>0</formula>
    </cfRule>
  </conditionalFormatting>
  <conditionalFormatting sqref="A44:G46">
    <cfRule type="cellIs" dxfId="15231" priority="557" stopIfTrue="1" operator="equal">
      <formula>0</formula>
    </cfRule>
  </conditionalFormatting>
  <conditionalFormatting sqref="A44:G46">
    <cfRule type="cellIs" dxfId="15230" priority="556" stopIfTrue="1" operator="equal">
      <formula>0</formula>
    </cfRule>
  </conditionalFormatting>
  <conditionalFormatting sqref="A54:G56">
    <cfRule type="cellIs" dxfId="15229" priority="555" stopIfTrue="1" operator="equal">
      <formula>0</formula>
    </cfRule>
  </conditionalFormatting>
  <conditionalFormatting sqref="A12:G62">
    <cfRule type="expression" dxfId="15228" priority="554" stopIfTrue="1">
      <formula>$IT13&lt;$IS$2</formula>
    </cfRule>
  </conditionalFormatting>
  <conditionalFormatting sqref="A12:G59">
    <cfRule type="cellIs" dxfId="15227" priority="553" stopIfTrue="1" operator="equal">
      <formula>0</formula>
    </cfRule>
  </conditionalFormatting>
  <conditionalFormatting sqref="A19:G21">
    <cfRule type="cellIs" dxfId="15226" priority="552" stopIfTrue="1" operator="equal">
      <formula>0</formula>
    </cfRule>
  </conditionalFormatting>
  <conditionalFormatting sqref="A19:G21">
    <cfRule type="cellIs" dxfId="15225" priority="551" stopIfTrue="1" operator="equal">
      <formula>0</formula>
    </cfRule>
  </conditionalFormatting>
  <conditionalFormatting sqref="A19:G21">
    <cfRule type="cellIs" dxfId="15224" priority="550" stopIfTrue="1" operator="equal">
      <formula>0</formula>
    </cfRule>
  </conditionalFormatting>
  <conditionalFormatting sqref="A25:G27">
    <cfRule type="cellIs" dxfId="15223" priority="549" stopIfTrue="1" operator="equal">
      <formula>0</formula>
    </cfRule>
  </conditionalFormatting>
  <conditionalFormatting sqref="A25:G27">
    <cfRule type="cellIs" dxfId="15222" priority="548" stopIfTrue="1" operator="equal">
      <formula>0</formula>
    </cfRule>
  </conditionalFormatting>
  <conditionalFormatting sqref="A36:G38">
    <cfRule type="cellIs" dxfId="15221" priority="547" stopIfTrue="1" operator="equal">
      <formula>0</formula>
    </cfRule>
  </conditionalFormatting>
  <conditionalFormatting sqref="A44:G46">
    <cfRule type="cellIs" dxfId="15220" priority="546" stopIfTrue="1" operator="equal">
      <formula>0</formula>
    </cfRule>
  </conditionalFormatting>
  <conditionalFormatting sqref="A44:G46">
    <cfRule type="cellIs" dxfId="15219" priority="545" stopIfTrue="1" operator="equal">
      <formula>0</formula>
    </cfRule>
  </conditionalFormatting>
  <conditionalFormatting sqref="A44:G46">
    <cfRule type="cellIs" dxfId="15218" priority="544" stopIfTrue="1" operator="equal">
      <formula>0</formula>
    </cfRule>
  </conditionalFormatting>
  <conditionalFormatting sqref="A54:G56">
    <cfRule type="cellIs" dxfId="15217" priority="543" stopIfTrue="1" operator="equal">
      <formula>0</formula>
    </cfRule>
  </conditionalFormatting>
  <conditionalFormatting sqref="A12:G62">
    <cfRule type="expression" dxfId="15216" priority="542" stopIfTrue="1">
      <formula>$IT13&lt;$IS$2</formula>
    </cfRule>
  </conditionalFormatting>
  <conditionalFormatting sqref="D16">
    <cfRule type="cellIs" dxfId="15215" priority="541" operator="equal">
      <formula>0</formula>
    </cfRule>
  </conditionalFormatting>
  <conditionalFormatting sqref="D16">
    <cfRule type="cellIs" dxfId="15214" priority="540" stopIfTrue="1" operator="equal">
      <formula>0</formula>
    </cfRule>
  </conditionalFormatting>
  <conditionalFormatting sqref="D16">
    <cfRule type="expression" dxfId="15213" priority="539" stopIfTrue="1">
      <formula>$IT17&lt;$IS$2</formula>
    </cfRule>
  </conditionalFormatting>
  <conditionalFormatting sqref="D16">
    <cfRule type="cellIs" dxfId="15212" priority="538" stopIfTrue="1" operator="equal">
      <formula>0</formula>
    </cfRule>
  </conditionalFormatting>
  <conditionalFormatting sqref="D16">
    <cfRule type="expression" dxfId="15211" priority="537" stopIfTrue="1">
      <formula>$IT17&lt;$IS$2</formula>
    </cfRule>
  </conditionalFormatting>
  <conditionalFormatting sqref="D16">
    <cfRule type="cellIs" dxfId="15210" priority="536" stopIfTrue="1" operator="equal">
      <formula>0</formula>
    </cfRule>
  </conditionalFormatting>
  <conditionalFormatting sqref="D16">
    <cfRule type="expression" dxfId="15209" priority="535" stopIfTrue="1">
      <formula>$IT17&lt;$IS$2</formula>
    </cfRule>
  </conditionalFormatting>
  <conditionalFormatting sqref="D16">
    <cfRule type="cellIs" dxfId="15208" priority="534" stopIfTrue="1" operator="equal">
      <formula>0</formula>
    </cfRule>
  </conditionalFormatting>
  <conditionalFormatting sqref="D16">
    <cfRule type="expression" dxfId="15207" priority="533" stopIfTrue="1">
      <formula>$IT17&lt;$IS$2</formula>
    </cfRule>
  </conditionalFormatting>
  <conditionalFormatting sqref="D16">
    <cfRule type="cellIs" dxfId="15206" priority="532" stopIfTrue="1" operator="equal">
      <formula>0</formula>
    </cfRule>
  </conditionalFormatting>
  <conditionalFormatting sqref="D16">
    <cfRule type="expression" dxfId="15205" priority="531" stopIfTrue="1">
      <formula>$IT17&lt;$IS$2</formula>
    </cfRule>
  </conditionalFormatting>
  <conditionalFormatting sqref="D16">
    <cfRule type="cellIs" dxfId="15204" priority="530" operator="equal">
      <formula>0</formula>
    </cfRule>
  </conditionalFormatting>
  <conditionalFormatting sqref="D16">
    <cfRule type="cellIs" dxfId="15203" priority="529" stopIfTrue="1" operator="equal">
      <formula>0</formula>
    </cfRule>
  </conditionalFormatting>
  <conditionalFormatting sqref="D16">
    <cfRule type="expression" dxfId="15202" priority="528" stopIfTrue="1">
      <formula>$IT17&lt;$IS$2</formula>
    </cfRule>
  </conditionalFormatting>
  <conditionalFormatting sqref="D16">
    <cfRule type="cellIs" dxfId="15201" priority="527" stopIfTrue="1" operator="equal">
      <formula>0</formula>
    </cfRule>
  </conditionalFormatting>
  <conditionalFormatting sqref="D16">
    <cfRule type="expression" dxfId="15200" priority="526" stopIfTrue="1">
      <formula>$IT17&lt;$IS$2</formula>
    </cfRule>
  </conditionalFormatting>
  <conditionalFormatting sqref="D16">
    <cfRule type="cellIs" dxfId="15199" priority="525" stopIfTrue="1" operator="equal">
      <formula>0</formula>
    </cfRule>
  </conditionalFormatting>
  <conditionalFormatting sqref="D16">
    <cfRule type="expression" dxfId="15198" priority="524" stopIfTrue="1">
      <formula>$IT17&lt;$IS$2</formula>
    </cfRule>
  </conditionalFormatting>
  <conditionalFormatting sqref="D16">
    <cfRule type="cellIs" dxfId="15197" priority="523" stopIfTrue="1" operator="equal">
      <formula>0</formula>
    </cfRule>
  </conditionalFormatting>
  <conditionalFormatting sqref="D16">
    <cfRule type="expression" dxfId="15196" priority="522" stopIfTrue="1">
      <formula>$IT17&lt;$IS$2</formula>
    </cfRule>
  </conditionalFormatting>
  <conditionalFormatting sqref="D16">
    <cfRule type="cellIs" dxfId="15195" priority="521" stopIfTrue="1" operator="equal">
      <formula>0</formula>
    </cfRule>
  </conditionalFormatting>
  <conditionalFormatting sqref="D16">
    <cfRule type="expression" dxfId="15194" priority="520" stopIfTrue="1">
      <formula>$IT17&lt;$IS$2</formula>
    </cfRule>
  </conditionalFormatting>
  <conditionalFormatting sqref="D16">
    <cfRule type="cellIs" dxfId="15193" priority="519" stopIfTrue="1" operator="equal">
      <formula>0</formula>
    </cfRule>
  </conditionalFormatting>
  <conditionalFormatting sqref="D16">
    <cfRule type="expression" dxfId="15192" priority="518" stopIfTrue="1">
      <formula>$IT17&lt;$IS$2</formula>
    </cfRule>
  </conditionalFormatting>
  <conditionalFormatting sqref="D16">
    <cfRule type="cellIs" dxfId="15191" priority="517" stopIfTrue="1" operator="equal">
      <formula>0</formula>
    </cfRule>
  </conditionalFormatting>
  <conditionalFormatting sqref="D16">
    <cfRule type="expression" dxfId="15190" priority="516" stopIfTrue="1">
      <formula>$IT17&lt;$IS$2</formula>
    </cfRule>
  </conditionalFormatting>
  <conditionalFormatting sqref="D33">
    <cfRule type="cellIs" dxfId="15189" priority="515" operator="equal">
      <formula>0</formula>
    </cfRule>
  </conditionalFormatting>
  <conditionalFormatting sqref="D33">
    <cfRule type="cellIs" dxfId="15188" priority="514" operator="equal">
      <formula>0</formula>
    </cfRule>
  </conditionalFormatting>
  <conditionalFormatting sqref="D33">
    <cfRule type="cellIs" dxfId="15187" priority="513" stopIfTrue="1" operator="equal">
      <formula>0</formula>
    </cfRule>
  </conditionalFormatting>
  <conditionalFormatting sqref="D33">
    <cfRule type="expression" dxfId="15186" priority="512" stopIfTrue="1">
      <formula>$IT34&lt;$IS$2</formula>
    </cfRule>
  </conditionalFormatting>
  <conditionalFormatting sqref="D33">
    <cfRule type="cellIs" dxfId="15185" priority="511" stopIfTrue="1" operator="equal">
      <formula>0</formula>
    </cfRule>
  </conditionalFormatting>
  <conditionalFormatting sqref="D33">
    <cfRule type="expression" dxfId="15184" priority="510" stopIfTrue="1">
      <formula>$IT34&lt;$IS$2</formula>
    </cfRule>
  </conditionalFormatting>
  <conditionalFormatting sqref="D33">
    <cfRule type="cellIs" dxfId="15183" priority="509" stopIfTrue="1" operator="equal">
      <formula>0</formula>
    </cfRule>
  </conditionalFormatting>
  <conditionalFormatting sqref="D33">
    <cfRule type="expression" dxfId="15182" priority="508" stopIfTrue="1">
      <formula>$IT34&lt;$IS$2</formula>
    </cfRule>
  </conditionalFormatting>
  <conditionalFormatting sqref="D33">
    <cfRule type="cellIs" dxfId="15181" priority="507" stopIfTrue="1" operator="equal">
      <formula>0</formula>
    </cfRule>
  </conditionalFormatting>
  <conditionalFormatting sqref="D33">
    <cfRule type="expression" dxfId="15180" priority="506" stopIfTrue="1">
      <formula>$IT34&lt;$IS$2</formula>
    </cfRule>
  </conditionalFormatting>
  <conditionalFormatting sqref="D33">
    <cfRule type="cellIs" dxfId="15179" priority="505" operator="equal">
      <formula>0</formula>
    </cfRule>
  </conditionalFormatting>
  <conditionalFormatting sqref="D33">
    <cfRule type="cellIs" dxfId="15178" priority="504" stopIfTrue="1" operator="equal">
      <formula>0</formula>
    </cfRule>
  </conditionalFormatting>
  <conditionalFormatting sqref="D33">
    <cfRule type="expression" dxfId="15177" priority="503" stopIfTrue="1">
      <formula>$IT34&lt;$IS$2</formula>
    </cfRule>
  </conditionalFormatting>
  <conditionalFormatting sqref="D33">
    <cfRule type="cellIs" dxfId="15176" priority="502" stopIfTrue="1" operator="equal">
      <formula>0</formula>
    </cfRule>
  </conditionalFormatting>
  <conditionalFormatting sqref="D33">
    <cfRule type="expression" dxfId="15175" priority="501" stopIfTrue="1">
      <formula>$IT34&lt;$IS$2</formula>
    </cfRule>
  </conditionalFormatting>
  <conditionalFormatting sqref="D33">
    <cfRule type="cellIs" dxfId="15174" priority="500" stopIfTrue="1" operator="equal">
      <formula>0</formula>
    </cfRule>
  </conditionalFormatting>
  <conditionalFormatting sqref="D33">
    <cfRule type="expression" dxfId="15173" priority="499" stopIfTrue="1">
      <formula>$IT34&lt;$IS$2</formula>
    </cfRule>
  </conditionalFormatting>
  <conditionalFormatting sqref="A17">
    <cfRule type="cellIs" dxfId="15172" priority="498" operator="equal">
      <formula>0</formula>
    </cfRule>
  </conditionalFormatting>
  <conditionalFormatting sqref="A17">
    <cfRule type="cellIs" dxfId="15171" priority="497" stopIfTrue="1" operator="equal">
      <formula>0</formula>
    </cfRule>
  </conditionalFormatting>
  <conditionalFormatting sqref="A17">
    <cfRule type="expression" dxfId="15170" priority="496" stopIfTrue="1">
      <formula>$IT18&lt;$IS$2</formula>
    </cfRule>
  </conditionalFormatting>
  <conditionalFormatting sqref="A17">
    <cfRule type="cellIs" dxfId="15169" priority="495" stopIfTrue="1" operator="equal">
      <formula>0</formula>
    </cfRule>
  </conditionalFormatting>
  <conditionalFormatting sqref="A17">
    <cfRule type="expression" dxfId="15168" priority="494" stopIfTrue="1">
      <formula>$IT18&lt;$IS$2</formula>
    </cfRule>
  </conditionalFormatting>
  <conditionalFormatting sqref="A17">
    <cfRule type="cellIs" dxfId="15167" priority="493" stopIfTrue="1" operator="equal">
      <formula>0</formula>
    </cfRule>
  </conditionalFormatting>
  <conditionalFormatting sqref="A17">
    <cfRule type="expression" dxfId="15166" priority="492" stopIfTrue="1">
      <formula>$IT18&lt;$IS$2</formula>
    </cfRule>
  </conditionalFormatting>
  <conditionalFormatting sqref="A17">
    <cfRule type="cellIs" dxfId="15165" priority="491" stopIfTrue="1" operator="equal">
      <formula>0</formula>
    </cfRule>
  </conditionalFormatting>
  <conditionalFormatting sqref="A17">
    <cfRule type="cellIs" dxfId="15164" priority="490" stopIfTrue="1" operator="equal">
      <formula>0</formula>
    </cfRule>
  </conditionalFormatting>
  <conditionalFormatting sqref="A17">
    <cfRule type="cellIs" dxfId="15163" priority="489" stopIfTrue="1" operator="equal">
      <formula>0</formula>
    </cfRule>
  </conditionalFormatting>
  <conditionalFormatting sqref="A17">
    <cfRule type="expression" dxfId="15162" priority="488" stopIfTrue="1">
      <formula>$IT18&lt;$IS$2</formula>
    </cfRule>
  </conditionalFormatting>
  <conditionalFormatting sqref="A17">
    <cfRule type="cellIs" dxfId="15161" priority="487" stopIfTrue="1" operator="equal">
      <formula>0</formula>
    </cfRule>
  </conditionalFormatting>
  <conditionalFormatting sqref="A17">
    <cfRule type="expression" dxfId="15160" priority="486" stopIfTrue="1">
      <formula>$IT18&lt;$IS$2</formula>
    </cfRule>
  </conditionalFormatting>
  <conditionalFormatting sqref="A17">
    <cfRule type="cellIs" dxfId="15159" priority="485" operator="equal">
      <formula>0</formula>
    </cfRule>
  </conditionalFormatting>
  <conditionalFormatting sqref="A17">
    <cfRule type="cellIs" dxfId="15158" priority="484" stopIfTrue="1" operator="equal">
      <formula>0</formula>
    </cfRule>
  </conditionalFormatting>
  <conditionalFormatting sqref="A17">
    <cfRule type="expression" dxfId="15157" priority="483" stopIfTrue="1">
      <formula>$IT18&lt;$IS$2</formula>
    </cfRule>
  </conditionalFormatting>
  <conditionalFormatting sqref="A17">
    <cfRule type="cellIs" dxfId="15156" priority="482" stopIfTrue="1" operator="equal">
      <formula>0</formula>
    </cfRule>
  </conditionalFormatting>
  <conditionalFormatting sqref="A17">
    <cfRule type="expression" dxfId="15155" priority="481" stopIfTrue="1">
      <formula>$IT18&lt;$IS$2</formula>
    </cfRule>
  </conditionalFormatting>
  <conditionalFormatting sqref="A17">
    <cfRule type="cellIs" dxfId="15154" priority="480" stopIfTrue="1" operator="equal">
      <formula>0</formula>
    </cfRule>
  </conditionalFormatting>
  <conditionalFormatting sqref="A17">
    <cfRule type="expression" dxfId="15153" priority="479" stopIfTrue="1">
      <formula>$IT18&lt;$IS$2</formula>
    </cfRule>
  </conditionalFormatting>
  <conditionalFormatting sqref="A17">
    <cfRule type="cellIs" dxfId="15152" priority="478" stopIfTrue="1" operator="equal">
      <formula>0</formula>
    </cfRule>
  </conditionalFormatting>
  <conditionalFormatting sqref="A17">
    <cfRule type="expression" dxfId="15151" priority="477" stopIfTrue="1">
      <formula>$IT18&lt;$IS$2</formula>
    </cfRule>
  </conditionalFormatting>
  <conditionalFormatting sqref="A17">
    <cfRule type="cellIs" dxfId="15150" priority="476" stopIfTrue="1" operator="equal">
      <formula>0</formula>
    </cfRule>
  </conditionalFormatting>
  <conditionalFormatting sqref="A17">
    <cfRule type="expression" dxfId="15149" priority="475" stopIfTrue="1">
      <formula>$IT18&lt;$IS$2</formula>
    </cfRule>
  </conditionalFormatting>
  <conditionalFormatting sqref="A17">
    <cfRule type="cellIs" dxfId="15148" priority="474" stopIfTrue="1" operator="equal">
      <formula>0</formula>
    </cfRule>
  </conditionalFormatting>
  <conditionalFormatting sqref="A17">
    <cfRule type="expression" dxfId="15147" priority="473" stopIfTrue="1">
      <formula>$IT18&lt;$IS$2</formula>
    </cfRule>
  </conditionalFormatting>
  <conditionalFormatting sqref="A17">
    <cfRule type="cellIs" dxfId="15146" priority="472" stopIfTrue="1" operator="equal">
      <formula>0</formula>
    </cfRule>
  </conditionalFormatting>
  <conditionalFormatting sqref="A17">
    <cfRule type="expression" dxfId="15145" priority="471" stopIfTrue="1">
      <formula>$IT18&lt;$IS$2</formula>
    </cfRule>
  </conditionalFormatting>
  <conditionalFormatting sqref="A12:H59">
    <cfRule type="cellIs" dxfId="15144" priority="470" stopIfTrue="1" operator="equal">
      <formula>0</formula>
    </cfRule>
  </conditionalFormatting>
  <conditionalFormatting sqref="A19:H21">
    <cfRule type="cellIs" dxfId="15143" priority="469" stopIfTrue="1" operator="equal">
      <formula>0</formula>
    </cfRule>
  </conditionalFormatting>
  <conditionalFormatting sqref="A19:H21">
    <cfRule type="cellIs" dxfId="15142" priority="468" stopIfTrue="1" operator="equal">
      <formula>0</formula>
    </cfRule>
  </conditionalFormatting>
  <conditionalFormatting sqref="A19:H21">
    <cfRule type="cellIs" dxfId="15141" priority="467" stopIfTrue="1" operator="equal">
      <formula>0</formula>
    </cfRule>
  </conditionalFormatting>
  <conditionalFormatting sqref="A25:H27">
    <cfRule type="cellIs" dxfId="15140" priority="466" stopIfTrue="1" operator="equal">
      <formula>0</formula>
    </cfRule>
  </conditionalFormatting>
  <conditionalFormatting sqref="A25:H27">
    <cfRule type="cellIs" dxfId="15139" priority="465" stopIfTrue="1" operator="equal">
      <formula>0</formula>
    </cfRule>
  </conditionalFormatting>
  <conditionalFormatting sqref="A36:H38">
    <cfRule type="cellIs" dxfId="15138" priority="464" stopIfTrue="1" operator="equal">
      <formula>0</formula>
    </cfRule>
  </conditionalFormatting>
  <conditionalFormatting sqref="A44:H46">
    <cfRule type="cellIs" dxfId="15137" priority="463" stopIfTrue="1" operator="equal">
      <formula>0</formula>
    </cfRule>
  </conditionalFormatting>
  <conditionalFormatting sqref="A44:H46">
    <cfRule type="cellIs" dxfId="15136" priority="462" stopIfTrue="1" operator="equal">
      <formula>0</formula>
    </cfRule>
  </conditionalFormatting>
  <conditionalFormatting sqref="A54:H56">
    <cfRule type="cellIs" dxfId="15135" priority="461" stopIfTrue="1" operator="equal">
      <formula>0</formula>
    </cfRule>
  </conditionalFormatting>
  <conditionalFormatting sqref="A12:H62">
    <cfRule type="expression" dxfId="15134" priority="460" stopIfTrue="1">
      <formula>$IT13&lt;$IS$2</formula>
    </cfRule>
  </conditionalFormatting>
  <conditionalFormatting sqref="A12:H59">
    <cfRule type="cellIs" dxfId="15133" priority="459" stopIfTrue="1" operator="equal">
      <formula>0</formula>
    </cfRule>
  </conditionalFormatting>
  <conditionalFormatting sqref="A19:H21">
    <cfRule type="cellIs" dxfId="15132" priority="458" stopIfTrue="1" operator="equal">
      <formula>0</formula>
    </cfRule>
  </conditionalFormatting>
  <conditionalFormatting sqref="A19:H21">
    <cfRule type="cellIs" dxfId="15131" priority="457" stopIfTrue="1" operator="equal">
      <formula>0</formula>
    </cfRule>
  </conditionalFormatting>
  <conditionalFormatting sqref="A19:H21">
    <cfRule type="cellIs" dxfId="15130" priority="456" stopIfTrue="1" operator="equal">
      <formula>0</formula>
    </cfRule>
  </conditionalFormatting>
  <conditionalFormatting sqref="A25:H27">
    <cfRule type="cellIs" dxfId="15129" priority="455" stopIfTrue="1" operator="equal">
      <formula>0</formula>
    </cfRule>
  </conditionalFormatting>
  <conditionalFormatting sqref="A25:H27">
    <cfRule type="cellIs" dxfId="15128" priority="454" stopIfTrue="1" operator="equal">
      <formula>0</formula>
    </cfRule>
  </conditionalFormatting>
  <conditionalFormatting sqref="A36:H38">
    <cfRule type="cellIs" dxfId="15127" priority="453" stopIfTrue="1" operator="equal">
      <formula>0</formula>
    </cfRule>
  </conditionalFormatting>
  <conditionalFormatting sqref="A44:H46">
    <cfRule type="cellIs" dxfId="15126" priority="452" stopIfTrue="1" operator="equal">
      <formula>0</formula>
    </cfRule>
  </conditionalFormatting>
  <conditionalFormatting sqref="A44:H46">
    <cfRule type="cellIs" dxfId="15125" priority="451" stopIfTrue="1" operator="equal">
      <formula>0</formula>
    </cfRule>
  </conditionalFormatting>
  <conditionalFormatting sqref="A54:H56">
    <cfRule type="cellIs" dxfId="15124" priority="450" stopIfTrue="1" operator="equal">
      <formula>0</formula>
    </cfRule>
  </conditionalFormatting>
  <conditionalFormatting sqref="A12:H62">
    <cfRule type="expression" dxfId="15123" priority="449" stopIfTrue="1">
      <formula>$IT13&lt;$IS$2</formula>
    </cfRule>
  </conditionalFormatting>
  <conditionalFormatting sqref="A12:H59">
    <cfRule type="cellIs" dxfId="15122" priority="448" stopIfTrue="1" operator="equal">
      <formula>0</formula>
    </cfRule>
  </conditionalFormatting>
  <conditionalFormatting sqref="A19:H21">
    <cfRule type="cellIs" dxfId="15121" priority="447" stopIfTrue="1" operator="equal">
      <formula>0</formula>
    </cfRule>
  </conditionalFormatting>
  <conditionalFormatting sqref="A19:H21">
    <cfRule type="cellIs" dxfId="15120" priority="446" stopIfTrue="1" operator="equal">
      <formula>0</formula>
    </cfRule>
  </conditionalFormatting>
  <conditionalFormatting sqref="A19:H21">
    <cfRule type="cellIs" dxfId="15119" priority="445" stopIfTrue="1" operator="equal">
      <formula>0</formula>
    </cfRule>
  </conditionalFormatting>
  <conditionalFormatting sqref="A25:H27">
    <cfRule type="cellIs" dxfId="15118" priority="444" stopIfTrue="1" operator="equal">
      <formula>0</formula>
    </cfRule>
  </conditionalFormatting>
  <conditionalFormatting sqref="A25:H27">
    <cfRule type="cellIs" dxfId="15117" priority="443" stopIfTrue="1" operator="equal">
      <formula>0</formula>
    </cfRule>
  </conditionalFormatting>
  <conditionalFormatting sqref="A36:H38">
    <cfRule type="cellIs" dxfId="15116" priority="442" stopIfTrue="1" operator="equal">
      <formula>0</formula>
    </cfRule>
  </conditionalFormatting>
  <conditionalFormatting sqref="A44:H46">
    <cfRule type="cellIs" dxfId="15115" priority="441" stopIfTrue="1" operator="equal">
      <formula>0</formula>
    </cfRule>
  </conditionalFormatting>
  <conditionalFormatting sqref="A44:H46">
    <cfRule type="cellIs" dxfId="15114" priority="440" stopIfTrue="1" operator="equal">
      <formula>0</formula>
    </cfRule>
  </conditionalFormatting>
  <conditionalFormatting sqref="A54:H56">
    <cfRule type="cellIs" dxfId="15113" priority="439" stopIfTrue="1" operator="equal">
      <formula>0</formula>
    </cfRule>
  </conditionalFormatting>
  <conditionalFormatting sqref="A12:H62">
    <cfRule type="expression" dxfId="15112" priority="438" stopIfTrue="1">
      <formula>$IT13&lt;$IS$2</formula>
    </cfRule>
  </conditionalFormatting>
  <conditionalFormatting sqref="A17:H17">
    <cfRule type="cellIs" dxfId="15111" priority="437" stopIfTrue="1" operator="equal">
      <formula>0</formula>
    </cfRule>
  </conditionalFormatting>
  <conditionalFormatting sqref="A17:H17">
    <cfRule type="expression" dxfId="15110" priority="436" stopIfTrue="1">
      <formula>$IW18&lt;$IV$2</formula>
    </cfRule>
  </conditionalFormatting>
  <conditionalFormatting sqref="A33:H33">
    <cfRule type="cellIs" dxfId="15109" priority="435" stopIfTrue="1" operator="equal">
      <formula>0</formula>
    </cfRule>
  </conditionalFormatting>
  <conditionalFormatting sqref="A33:H33">
    <cfRule type="expression" dxfId="15108" priority="434" stopIfTrue="1">
      <formula>$IW34&lt;$IV$2</formula>
    </cfRule>
  </conditionalFormatting>
  <conditionalFormatting sqref="H19">
    <cfRule type="cellIs" dxfId="15107" priority="433" operator="equal">
      <formula>0</formula>
    </cfRule>
  </conditionalFormatting>
  <conditionalFormatting sqref="H19">
    <cfRule type="cellIs" dxfId="15106" priority="432" operator="equal">
      <formula>0</formula>
    </cfRule>
  </conditionalFormatting>
  <conditionalFormatting sqref="H19">
    <cfRule type="cellIs" dxfId="15105" priority="431" operator="equal">
      <formula>0</formula>
    </cfRule>
  </conditionalFormatting>
  <conditionalFormatting sqref="H19">
    <cfRule type="cellIs" dxfId="15104" priority="430" stopIfTrue="1" operator="equal">
      <formula>0</formula>
    </cfRule>
  </conditionalFormatting>
  <conditionalFormatting sqref="H19">
    <cfRule type="cellIs" dxfId="15103" priority="429" stopIfTrue="1" operator="equal">
      <formula>0</formula>
    </cfRule>
  </conditionalFormatting>
  <conditionalFormatting sqref="H19">
    <cfRule type="expression" dxfId="15102" priority="428" stopIfTrue="1">
      <formula>$IT20&lt;$IS$2</formula>
    </cfRule>
  </conditionalFormatting>
  <conditionalFormatting sqref="H19">
    <cfRule type="cellIs" dxfId="15101" priority="427" stopIfTrue="1" operator="equal">
      <formula>0</formula>
    </cfRule>
  </conditionalFormatting>
  <conditionalFormatting sqref="H19">
    <cfRule type="cellIs" dxfId="15100" priority="426" stopIfTrue="1" operator="equal">
      <formula>0</formula>
    </cfRule>
  </conditionalFormatting>
  <conditionalFormatting sqref="H19">
    <cfRule type="expression" dxfId="15099" priority="425" stopIfTrue="1">
      <formula>$IT20&lt;$IS$2</formula>
    </cfRule>
  </conditionalFormatting>
  <conditionalFormatting sqref="H19">
    <cfRule type="cellIs" dxfId="15098" priority="424" stopIfTrue="1" operator="equal">
      <formula>0</formula>
    </cfRule>
  </conditionalFormatting>
  <conditionalFormatting sqref="H19">
    <cfRule type="cellIs" dxfId="15097" priority="423" stopIfTrue="1" operator="equal">
      <formula>0</formula>
    </cfRule>
  </conditionalFormatting>
  <conditionalFormatting sqref="H19">
    <cfRule type="cellIs" dxfId="15096" priority="422" stopIfTrue="1" operator="equal">
      <formula>0</formula>
    </cfRule>
  </conditionalFormatting>
  <conditionalFormatting sqref="H19">
    <cfRule type="expression" dxfId="15095" priority="421" stopIfTrue="1">
      <formula>$IT20&lt;$IS$2</formula>
    </cfRule>
  </conditionalFormatting>
  <conditionalFormatting sqref="H19">
    <cfRule type="cellIs" dxfId="15094" priority="420" stopIfTrue="1" operator="equal">
      <formula>0</formula>
    </cfRule>
  </conditionalFormatting>
  <conditionalFormatting sqref="H19">
    <cfRule type="cellIs" dxfId="15093" priority="419" stopIfTrue="1" operator="equal">
      <formula>0</formula>
    </cfRule>
  </conditionalFormatting>
  <conditionalFormatting sqref="H19">
    <cfRule type="cellIs" dxfId="15092" priority="418" stopIfTrue="1" operator="equal">
      <formula>0</formula>
    </cfRule>
  </conditionalFormatting>
  <conditionalFormatting sqref="H19">
    <cfRule type="expression" dxfId="15091" priority="417" stopIfTrue="1">
      <formula>$IT20&lt;$IS$2</formula>
    </cfRule>
  </conditionalFormatting>
  <conditionalFormatting sqref="H19">
    <cfRule type="cellIs" dxfId="15090" priority="416" operator="equal">
      <formula>0</formula>
    </cfRule>
  </conditionalFormatting>
  <conditionalFormatting sqref="H36">
    <cfRule type="cellIs" dxfId="15089" priority="415" operator="equal">
      <formula>0</formula>
    </cfRule>
  </conditionalFormatting>
  <conditionalFormatting sqref="H36">
    <cfRule type="cellIs" dxfId="15088" priority="414" operator="equal">
      <formula>0</formula>
    </cfRule>
  </conditionalFormatting>
  <conditionalFormatting sqref="H36">
    <cfRule type="cellIs" dxfId="15087" priority="413" operator="equal">
      <formula>0</formula>
    </cfRule>
  </conditionalFormatting>
  <conditionalFormatting sqref="H36">
    <cfRule type="cellIs" dxfId="15086" priority="412" stopIfTrue="1" operator="equal">
      <formula>0</formula>
    </cfRule>
  </conditionalFormatting>
  <conditionalFormatting sqref="H36">
    <cfRule type="cellIs" dxfId="15085" priority="411" stopIfTrue="1" operator="equal">
      <formula>0</formula>
    </cfRule>
  </conditionalFormatting>
  <conditionalFormatting sqref="H36">
    <cfRule type="expression" dxfId="15084" priority="410" stopIfTrue="1">
      <formula>$IT37&lt;$IS$2</formula>
    </cfRule>
  </conditionalFormatting>
  <conditionalFormatting sqref="H36">
    <cfRule type="cellIs" dxfId="15083" priority="409" stopIfTrue="1" operator="equal">
      <formula>0</formula>
    </cfRule>
  </conditionalFormatting>
  <conditionalFormatting sqref="H36">
    <cfRule type="cellIs" dxfId="15082" priority="408" stopIfTrue="1" operator="equal">
      <formula>0</formula>
    </cfRule>
  </conditionalFormatting>
  <conditionalFormatting sqref="H36">
    <cfRule type="expression" dxfId="15081" priority="407" stopIfTrue="1">
      <formula>$IT37&lt;$IS$2</formula>
    </cfRule>
  </conditionalFormatting>
  <conditionalFormatting sqref="H36">
    <cfRule type="cellIs" dxfId="15080" priority="406" stopIfTrue="1" operator="equal">
      <formula>0</formula>
    </cfRule>
  </conditionalFormatting>
  <conditionalFormatting sqref="H36">
    <cfRule type="cellIs" dxfId="15079" priority="405" stopIfTrue="1" operator="equal">
      <formula>0</formula>
    </cfRule>
  </conditionalFormatting>
  <conditionalFormatting sqref="H36">
    <cfRule type="expression" dxfId="15078" priority="404" stopIfTrue="1">
      <formula>$IT37&lt;$IS$2</formula>
    </cfRule>
  </conditionalFormatting>
  <conditionalFormatting sqref="H36">
    <cfRule type="cellIs" dxfId="15077" priority="403" stopIfTrue="1" operator="equal">
      <formula>0</formula>
    </cfRule>
  </conditionalFormatting>
  <conditionalFormatting sqref="H36">
    <cfRule type="cellIs" dxfId="15076" priority="402" stopIfTrue="1" operator="equal">
      <formula>0</formula>
    </cfRule>
  </conditionalFormatting>
  <conditionalFormatting sqref="H36">
    <cfRule type="expression" dxfId="15075" priority="401" stopIfTrue="1">
      <formula>$IT37&lt;$IS$2</formula>
    </cfRule>
  </conditionalFormatting>
  <conditionalFormatting sqref="H36">
    <cfRule type="cellIs" dxfId="15074" priority="400" operator="equal">
      <formula>0</formula>
    </cfRule>
  </conditionalFormatting>
  <conditionalFormatting sqref="H62">
    <cfRule type="cellIs" dxfId="15073" priority="399" operator="equal">
      <formula>0</formula>
    </cfRule>
  </conditionalFormatting>
  <conditionalFormatting sqref="H62">
    <cfRule type="cellIs" dxfId="15072" priority="398" operator="equal">
      <formula>0</formula>
    </cfRule>
  </conditionalFormatting>
  <conditionalFormatting sqref="H62">
    <cfRule type="cellIs" dxfId="15071" priority="397" operator="equal">
      <formula>0</formula>
    </cfRule>
  </conditionalFormatting>
  <conditionalFormatting sqref="H62">
    <cfRule type="expression" dxfId="15070" priority="396" stopIfTrue="1">
      <formula>$IT63&lt;$IS$2</formula>
    </cfRule>
  </conditionalFormatting>
  <conditionalFormatting sqref="H62">
    <cfRule type="expression" dxfId="15069" priority="395" stopIfTrue="1">
      <formula>$IT63&lt;$IS$2</formula>
    </cfRule>
  </conditionalFormatting>
  <conditionalFormatting sqref="H62">
    <cfRule type="expression" dxfId="15068" priority="394" stopIfTrue="1">
      <formula>$IT63&lt;$IS$2</formula>
    </cfRule>
  </conditionalFormatting>
  <conditionalFormatting sqref="H62">
    <cfRule type="cellIs" dxfId="15067" priority="393" operator="equal">
      <formula>0</formula>
    </cfRule>
  </conditionalFormatting>
  <conditionalFormatting sqref="H14">
    <cfRule type="cellIs" dxfId="15066" priority="392" operator="equal">
      <formula>0</formula>
    </cfRule>
  </conditionalFormatting>
  <conditionalFormatting sqref="H14">
    <cfRule type="cellIs" dxfId="15065" priority="391" stopIfTrue="1" operator="equal">
      <formula>0</formula>
    </cfRule>
  </conditionalFormatting>
  <conditionalFormatting sqref="H14">
    <cfRule type="expression" dxfId="15064" priority="390" stopIfTrue="1">
      <formula>$IT15&lt;$IS$2</formula>
    </cfRule>
  </conditionalFormatting>
  <conditionalFormatting sqref="H14">
    <cfRule type="cellIs" dxfId="15063" priority="389" stopIfTrue="1" operator="equal">
      <formula>0</formula>
    </cfRule>
  </conditionalFormatting>
  <conditionalFormatting sqref="H14">
    <cfRule type="expression" dxfId="15062" priority="388" stopIfTrue="1">
      <formula>$IT15&lt;$IS$2</formula>
    </cfRule>
  </conditionalFormatting>
  <conditionalFormatting sqref="H14">
    <cfRule type="cellIs" dxfId="15061" priority="387" stopIfTrue="1" operator="equal">
      <formula>0</formula>
    </cfRule>
  </conditionalFormatting>
  <conditionalFormatting sqref="H14">
    <cfRule type="expression" dxfId="15060" priority="386" stopIfTrue="1">
      <formula>$IT15&lt;$IS$2</formula>
    </cfRule>
  </conditionalFormatting>
  <conditionalFormatting sqref="H14">
    <cfRule type="cellIs" dxfId="15059" priority="385" operator="equal">
      <formula>0</formula>
    </cfRule>
  </conditionalFormatting>
  <conditionalFormatting sqref="H14">
    <cfRule type="cellIs" dxfId="15058" priority="384" operator="equal">
      <formula>0</formula>
    </cfRule>
  </conditionalFormatting>
  <conditionalFormatting sqref="H14">
    <cfRule type="cellIs" dxfId="15057" priority="383" stopIfTrue="1" operator="equal">
      <formula>0</formula>
    </cfRule>
  </conditionalFormatting>
  <conditionalFormatting sqref="H14">
    <cfRule type="expression" dxfId="15056" priority="382" stopIfTrue="1">
      <formula>$IT15&lt;$IS$2</formula>
    </cfRule>
  </conditionalFormatting>
  <conditionalFormatting sqref="H14">
    <cfRule type="cellIs" dxfId="15055" priority="381" stopIfTrue="1" operator="equal">
      <formula>0</formula>
    </cfRule>
  </conditionalFormatting>
  <conditionalFormatting sqref="H14">
    <cfRule type="expression" dxfId="15054" priority="380" stopIfTrue="1">
      <formula>$IT15&lt;$IS$2</formula>
    </cfRule>
  </conditionalFormatting>
  <conditionalFormatting sqref="H14">
    <cfRule type="cellIs" dxfId="15053" priority="379" stopIfTrue="1" operator="equal">
      <formula>0</formula>
    </cfRule>
  </conditionalFormatting>
  <conditionalFormatting sqref="H14">
    <cfRule type="expression" dxfId="15052" priority="378" stopIfTrue="1">
      <formula>$IT15&lt;$IS$2</formula>
    </cfRule>
  </conditionalFormatting>
  <conditionalFormatting sqref="H14">
    <cfRule type="cellIs" dxfId="15051" priority="377" stopIfTrue="1" operator="equal">
      <formula>0</formula>
    </cfRule>
  </conditionalFormatting>
  <conditionalFormatting sqref="H14">
    <cfRule type="expression" dxfId="15050" priority="376" stopIfTrue="1">
      <formula>$IT15&lt;$IS$2</formula>
    </cfRule>
  </conditionalFormatting>
  <conditionalFormatting sqref="H14">
    <cfRule type="cellIs" dxfId="15049" priority="375" operator="equal">
      <formula>0</formula>
    </cfRule>
  </conditionalFormatting>
  <conditionalFormatting sqref="H14">
    <cfRule type="cellIs" dxfId="15048" priority="374" stopIfTrue="1" operator="equal">
      <formula>0</formula>
    </cfRule>
  </conditionalFormatting>
  <conditionalFormatting sqref="H14">
    <cfRule type="expression" dxfId="15047" priority="373" stopIfTrue="1">
      <formula>$IT15&lt;$IS$2</formula>
    </cfRule>
  </conditionalFormatting>
  <conditionalFormatting sqref="H14">
    <cfRule type="cellIs" dxfId="15046" priority="372" stopIfTrue="1" operator="equal">
      <formula>0</formula>
    </cfRule>
  </conditionalFormatting>
  <conditionalFormatting sqref="H14">
    <cfRule type="expression" dxfId="15045" priority="371" stopIfTrue="1">
      <formula>$IT15&lt;$IS$2</formula>
    </cfRule>
  </conditionalFormatting>
  <conditionalFormatting sqref="H14">
    <cfRule type="cellIs" dxfId="15044" priority="370" stopIfTrue="1" operator="equal">
      <formula>0</formula>
    </cfRule>
  </conditionalFormatting>
  <conditionalFormatting sqref="H14">
    <cfRule type="expression" dxfId="15043" priority="369" stopIfTrue="1">
      <formula>$IT15&lt;$IS$2</formula>
    </cfRule>
  </conditionalFormatting>
  <conditionalFormatting sqref="H14">
    <cfRule type="cellIs" dxfId="15042" priority="368" stopIfTrue="1" operator="equal">
      <formula>0</formula>
    </cfRule>
  </conditionalFormatting>
  <conditionalFormatting sqref="H14">
    <cfRule type="expression" dxfId="15041" priority="367" stopIfTrue="1">
      <formula>$IT15&lt;$IS$2</formula>
    </cfRule>
  </conditionalFormatting>
  <conditionalFormatting sqref="H14">
    <cfRule type="cellIs" dxfId="15040" priority="366" stopIfTrue="1" operator="equal">
      <formula>0</formula>
    </cfRule>
  </conditionalFormatting>
  <conditionalFormatting sqref="H14">
    <cfRule type="expression" dxfId="15039" priority="365" stopIfTrue="1">
      <formula>$IT15&lt;$IS$2</formula>
    </cfRule>
  </conditionalFormatting>
  <conditionalFormatting sqref="H14">
    <cfRule type="cellIs" dxfId="15038" priority="364" stopIfTrue="1" operator="equal">
      <formula>0</formula>
    </cfRule>
  </conditionalFormatting>
  <conditionalFormatting sqref="H14">
    <cfRule type="expression" dxfId="15037" priority="363" stopIfTrue="1">
      <formula>$IT15&lt;$IS$2</formula>
    </cfRule>
  </conditionalFormatting>
  <conditionalFormatting sqref="H14">
    <cfRule type="cellIs" dxfId="15036" priority="362" stopIfTrue="1" operator="equal">
      <formula>0</formula>
    </cfRule>
  </conditionalFormatting>
  <conditionalFormatting sqref="H14">
    <cfRule type="expression" dxfId="15035" priority="361" stopIfTrue="1">
      <formula>$IT15&lt;$IS$2</formula>
    </cfRule>
  </conditionalFormatting>
  <conditionalFormatting sqref="H14">
    <cfRule type="cellIs" dxfId="15034" priority="360" stopIfTrue="1" operator="equal">
      <formula>0</formula>
    </cfRule>
  </conditionalFormatting>
  <conditionalFormatting sqref="H14">
    <cfRule type="expression" dxfId="15033" priority="359" stopIfTrue="1">
      <formula>$IT15&lt;$IS$2</formula>
    </cfRule>
  </conditionalFormatting>
  <conditionalFormatting sqref="A15:H15">
    <cfRule type="cellIs" dxfId="15032" priority="358" stopIfTrue="1" operator="equal">
      <formula>0</formula>
    </cfRule>
  </conditionalFormatting>
  <conditionalFormatting sqref="A15:H15">
    <cfRule type="expression" dxfId="15031" priority="357" stopIfTrue="1">
      <formula>$IW16&lt;$IV$2</formula>
    </cfRule>
  </conditionalFormatting>
  <conditionalFormatting sqref="A29:H29">
    <cfRule type="cellIs" dxfId="15030" priority="356" stopIfTrue="1" operator="equal">
      <formula>0</formula>
    </cfRule>
  </conditionalFormatting>
  <conditionalFormatting sqref="A29:H29">
    <cfRule type="expression" dxfId="15029" priority="355" stopIfTrue="1">
      <formula>$IW30&lt;$IV$2</formula>
    </cfRule>
  </conditionalFormatting>
  <conditionalFormatting sqref="A30:H30">
    <cfRule type="cellIs" dxfId="15028" priority="354" stopIfTrue="1" operator="equal">
      <formula>0</formula>
    </cfRule>
  </conditionalFormatting>
  <conditionalFormatting sqref="A30:H30">
    <cfRule type="expression" dxfId="15027" priority="353" stopIfTrue="1">
      <formula>$IW31&lt;$IV$2</formula>
    </cfRule>
  </conditionalFormatting>
  <conditionalFormatting sqref="A32:H32">
    <cfRule type="cellIs" dxfId="15026" priority="352" stopIfTrue="1" operator="equal">
      <formula>0</formula>
    </cfRule>
  </conditionalFormatting>
  <conditionalFormatting sqref="A32:H32">
    <cfRule type="expression" dxfId="15025" priority="351" stopIfTrue="1">
      <formula>$IW33&lt;$IV$2</formula>
    </cfRule>
  </conditionalFormatting>
  <conditionalFormatting sqref="A15:H15">
    <cfRule type="cellIs" dxfId="15024" priority="350" operator="equal">
      <formula>0</formula>
    </cfRule>
  </conditionalFormatting>
  <conditionalFormatting sqref="A15:H15">
    <cfRule type="cellIs" dxfId="15023" priority="349" operator="equal">
      <formula>0</formula>
    </cfRule>
  </conditionalFormatting>
  <conditionalFormatting sqref="A15:H15">
    <cfRule type="cellIs" dxfId="15022" priority="348" stopIfTrue="1" operator="equal">
      <formula>0</formula>
    </cfRule>
  </conditionalFormatting>
  <conditionalFormatting sqref="A15:H15">
    <cfRule type="expression" dxfId="15021" priority="347" stopIfTrue="1">
      <formula>$IT16&lt;$IS$2</formula>
    </cfRule>
  </conditionalFormatting>
  <conditionalFormatting sqref="A15:H15">
    <cfRule type="cellIs" dxfId="15020" priority="346" stopIfTrue="1" operator="equal">
      <formula>0</formula>
    </cfRule>
  </conditionalFormatting>
  <conditionalFormatting sqref="A15:H15">
    <cfRule type="expression" dxfId="15019" priority="345" stopIfTrue="1">
      <formula>$IT16&lt;$IS$2</formula>
    </cfRule>
  </conditionalFormatting>
  <conditionalFormatting sqref="A15:G15">
    <cfRule type="cellIs" dxfId="15018" priority="344" stopIfTrue="1" operator="equal">
      <formula>0</formula>
    </cfRule>
  </conditionalFormatting>
  <conditionalFormatting sqref="A15:G15">
    <cfRule type="expression" dxfId="15017" priority="343" stopIfTrue="1">
      <formula>$IT16&lt;$IS$2</formula>
    </cfRule>
  </conditionalFormatting>
  <conditionalFormatting sqref="A15:G15">
    <cfRule type="cellIs" dxfId="15016" priority="342" stopIfTrue="1" operator="equal">
      <formula>0</formula>
    </cfRule>
  </conditionalFormatting>
  <conditionalFormatting sqref="A15:G15">
    <cfRule type="expression" dxfId="15015" priority="341" stopIfTrue="1">
      <formula>$IT16&lt;$IS$2</formula>
    </cfRule>
  </conditionalFormatting>
  <conditionalFormatting sqref="H15">
    <cfRule type="cellIs" dxfId="15014" priority="340" stopIfTrue="1" operator="equal">
      <formula>0</formula>
    </cfRule>
  </conditionalFormatting>
  <conditionalFormatting sqref="H15">
    <cfRule type="expression" dxfId="15013" priority="339" stopIfTrue="1">
      <formula>$IT16&lt;$IS$2</formula>
    </cfRule>
  </conditionalFormatting>
  <conditionalFormatting sqref="H15">
    <cfRule type="cellIs" dxfId="15012" priority="338" stopIfTrue="1" operator="equal">
      <formula>0</formula>
    </cfRule>
  </conditionalFormatting>
  <conditionalFormatting sqref="H15">
    <cfRule type="expression" dxfId="15011" priority="337" stopIfTrue="1">
      <formula>$IT16&lt;$IS$2</formula>
    </cfRule>
  </conditionalFormatting>
  <conditionalFormatting sqref="A15:G15">
    <cfRule type="cellIs" dxfId="15010" priority="336" stopIfTrue="1" operator="equal">
      <formula>0</formula>
    </cfRule>
  </conditionalFormatting>
  <conditionalFormatting sqref="A15:G15">
    <cfRule type="expression" dxfId="15009" priority="335" stopIfTrue="1">
      <formula>$IT16&lt;$IS$2</formula>
    </cfRule>
  </conditionalFormatting>
  <conditionalFormatting sqref="A15:H15">
    <cfRule type="cellIs" dxfId="15008" priority="334" operator="equal">
      <formula>0</formula>
    </cfRule>
  </conditionalFormatting>
  <conditionalFormatting sqref="A15:G15">
    <cfRule type="cellIs" dxfId="15007" priority="333" stopIfTrue="1" operator="equal">
      <formula>0</formula>
    </cfRule>
  </conditionalFormatting>
  <conditionalFormatting sqref="A15:G15">
    <cfRule type="expression" dxfId="15006" priority="332" stopIfTrue="1">
      <formula>$IT16&lt;$IS$2</formula>
    </cfRule>
  </conditionalFormatting>
  <conditionalFormatting sqref="A15:G15">
    <cfRule type="cellIs" dxfId="15005" priority="331" stopIfTrue="1" operator="equal">
      <formula>0</formula>
    </cfRule>
  </conditionalFormatting>
  <conditionalFormatting sqref="A15:G15">
    <cfRule type="expression" dxfId="15004" priority="330" stopIfTrue="1">
      <formula>$IT16&lt;$IS$2</formula>
    </cfRule>
  </conditionalFormatting>
  <conditionalFormatting sqref="A15:G15">
    <cfRule type="cellIs" dxfId="15003" priority="329" stopIfTrue="1" operator="equal">
      <formula>0</formula>
    </cfRule>
  </conditionalFormatting>
  <conditionalFormatting sqref="A15:G15">
    <cfRule type="expression" dxfId="15002" priority="328" stopIfTrue="1">
      <formula>$IT16&lt;$IS$2</formula>
    </cfRule>
  </conditionalFormatting>
  <conditionalFormatting sqref="A15:H15">
    <cfRule type="cellIs" dxfId="15001" priority="327" stopIfTrue="1" operator="equal">
      <formula>0</formula>
    </cfRule>
  </conditionalFormatting>
  <conditionalFormatting sqref="A15:H15">
    <cfRule type="expression" dxfId="15000" priority="326" stopIfTrue="1">
      <formula>$IT16&lt;$IS$2</formula>
    </cfRule>
  </conditionalFormatting>
  <conditionalFormatting sqref="A15:H15">
    <cfRule type="cellIs" dxfId="14999" priority="325" stopIfTrue="1" operator="equal">
      <formula>0</formula>
    </cfRule>
  </conditionalFormatting>
  <conditionalFormatting sqref="A15:H15">
    <cfRule type="expression" dxfId="14998" priority="324" stopIfTrue="1">
      <formula>$IT16&lt;$IS$2</formula>
    </cfRule>
  </conditionalFormatting>
  <conditionalFormatting sqref="A15:H15">
    <cfRule type="cellIs" dxfId="14997" priority="323" stopIfTrue="1" operator="equal">
      <formula>0</formula>
    </cfRule>
  </conditionalFormatting>
  <conditionalFormatting sqref="A15:H15">
    <cfRule type="expression" dxfId="14996" priority="322" stopIfTrue="1">
      <formula>$IT16&lt;$IS$2</formula>
    </cfRule>
  </conditionalFormatting>
  <conditionalFormatting sqref="A15:H15">
    <cfRule type="cellIs" dxfId="14995" priority="321" stopIfTrue="1" operator="equal">
      <formula>0</formula>
    </cfRule>
  </conditionalFormatting>
  <conditionalFormatting sqref="A15:H15">
    <cfRule type="expression" dxfId="14994" priority="320" stopIfTrue="1">
      <formula>$IW16&lt;$IV$2</formula>
    </cfRule>
  </conditionalFormatting>
  <conditionalFormatting sqref="A32:H32">
    <cfRule type="cellIs" dxfId="14993" priority="319" operator="equal">
      <formula>0</formula>
    </cfRule>
  </conditionalFormatting>
  <conditionalFormatting sqref="A32:H32">
    <cfRule type="cellIs" dxfId="14992" priority="318" operator="equal">
      <formula>0</formula>
    </cfRule>
  </conditionalFormatting>
  <conditionalFormatting sqref="A32:H32">
    <cfRule type="cellIs" dxfId="14991" priority="317" stopIfTrue="1" operator="equal">
      <formula>0</formula>
    </cfRule>
  </conditionalFormatting>
  <conditionalFormatting sqref="A32:H32">
    <cfRule type="expression" dxfId="14990" priority="316" stopIfTrue="1">
      <formula>$IT33&lt;$IS$2</formula>
    </cfRule>
  </conditionalFormatting>
  <conditionalFormatting sqref="A32:H32">
    <cfRule type="cellIs" dxfId="14989" priority="315" stopIfTrue="1" operator="equal">
      <formula>0</formula>
    </cfRule>
  </conditionalFormatting>
  <conditionalFormatting sqref="A32:H32">
    <cfRule type="expression" dxfId="14988" priority="314" stopIfTrue="1">
      <formula>$IT33&lt;$IS$2</formula>
    </cfRule>
  </conditionalFormatting>
  <conditionalFormatting sqref="A32:G32">
    <cfRule type="cellIs" dxfId="14987" priority="313" stopIfTrue="1" operator="equal">
      <formula>0</formula>
    </cfRule>
  </conditionalFormatting>
  <conditionalFormatting sqref="A32:G32">
    <cfRule type="expression" dxfId="14986" priority="312" stopIfTrue="1">
      <formula>$IT33&lt;$IS$2</formula>
    </cfRule>
  </conditionalFormatting>
  <conditionalFormatting sqref="H32">
    <cfRule type="cellIs" dxfId="14985" priority="311" stopIfTrue="1" operator="equal">
      <formula>0</formula>
    </cfRule>
  </conditionalFormatting>
  <conditionalFormatting sqref="H32">
    <cfRule type="expression" dxfId="14984" priority="310" stopIfTrue="1">
      <formula>$IT33&lt;$IS$2</formula>
    </cfRule>
  </conditionalFormatting>
  <conditionalFormatting sqref="H32">
    <cfRule type="cellIs" dxfId="14983" priority="309" stopIfTrue="1" operator="equal">
      <formula>0</formula>
    </cfRule>
  </conditionalFormatting>
  <conditionalFormatting sqref="H32">
    <cfRule type="expression" dxfId="14982" priority="308" stopIfTrue="1">
      <formula>$IT33&lt;$IS$2</formula>
    </cfRule>
  </conditionalFormatting>
  <conditionalFormatting sqref="A32:G32">
    <cfRule type="cellIs" dxfId="14981" priority="307" stopIfTrue="1" operator="equal">
      <formula>0</formula>
    </cfRule>
  </conditionalFormatting>
  <conditionalFormatting sqref="A32:G32">
    <cfRule type="expression" dxfId="14980" priority="306" stopIfTrue="1">
      <formula>$IT33&lt;$IS$2</formula>
    </cfRule>
  </conditionalFormatting>
  <conditionalFormatting sqref="A32:H32">
    <cfRule type="cellIs" dxfId="14979" priority="305" operator="equal">
      <formula>0</formula>
    </cfRule>
  </conditionalFormatting>
  <conditionalFormatting sqref="A32:G32">
    <cfRule type="cellIs" dxfId="14978" priority="304" stopIfTrue="1" operator="equal">
      <formula>0</formula>
    </cfRule>
  </conditionalFormatting>
  <conditionalFormatting sqref="A32:G32">
    <cfRule type="expression" dxfId="14977" priority="303" stopIfTrue="1">
      <formula>$IT33&lt;$IS$2</formula>
    </cfRule>
  </conditionalFormatting>
  <conditionalFormatting sqref="A32:G32">
    <cfRule type="cellIs" dxfId="14976" priority="302" stopIfTrue="1" operator="equal">
      <formula>0</formula>
    </cfRule>
  </conditionalFormatting>
  <conditionalFormatting sqref="A32:G32">
    <cfRule type="expression" dxfId="14975" priority="301" stopIfTrue="1">
      <formula>$IT33&lt;$IS$2</formula>
    </cfRule>
  </conditionalFormatting>
  <conditionalFormatting sqref="A32:G32">
    <cfRule type="cellIs" dxfId="14974" priority="300" stopIfTrue="1" operator="equal">
      <formula>0</formula>
    </cfRule>
  </conditionalFormatting>
  <conditionalFormatting sqref="A32:G32">
    <cfRule type="expression" dxfId="14973" priority="299" stopIfTrue="1">
      <formula>$IT33&lt;$IS$2</formula>
    </cfRule>
  </conditionalFormatting>
  <conditionalFormatting sqref="A32:H32">
    <cfRule type="cellIs" dxfId="14972" priority="298" stopIfTrue="1" operator="equal">
      <formula>0</formula>
    </cfRule>
  </conditionalFormatting>
  <conditionalFormatting sqref="A32:H32">
    <cfRule type="expression" dxfId="14971" priority="297" stopIfTrue="1">
      <formula>$IT33&lt;$IS$2</formula>
    </cfRule>
  </conditionalFormatting>
  <conditionalFormatting sqref="A32:H32">
    <cfRule type="cellIs" dxfId="14970" priority="296" stopIfTrue="1" operator="equal">
      <formula>0</formula>
    </cfRule>
  </conditionalFormatting>
  <conditionalFormatting sqref="A32:H32">
    <cfRule type="expression" dxfId="14969" priority="295" stopIfTrue="1">
      <formula>$IT33&lt;$IS$2</formula>
    </cfRule>
  </conditionalFormatting>
  <conditionalFormatting sqref="A32:H32">
    <cfRule type="cellIs" dxfId="14968" priority="294" stopIfTrue="1" operator="equal">
      <formula>0</formula>
    </cfRule>
  </conditionalFormatting>
  <conditionalFormatting sqref="A32:H32">
    <cfRule type="expression" dxfId="14967" priority="293" stopIfTrue="1">
      <formula>$IT33&lt;$IS$2</formula>
    </cfRule>
  </conditionalFormatting>
  <conditionalFormatting sqref="A32:H32">
    <cfRule type="cellIs" dxfId="14966" priority="292" stopIfTrue="1" operator="equal">
      <formula>0</formula>
    </cfRule>
  </conditionalFormatting>
  <conditionalFormatting sqref="A32:H32">
    <cfRule type="expression" dxfId="14965" priority="291" stopIfTrue="1">
      <formula>$IW33&lt;$IV$2</formula>
    </cfRule>
  </conditionalFormatting>
  <conditionalFormatting sqref="A32:H32">
    <cfRule type="cellIs" dxfId="14964" priority="290" operator="equal">
      <formula>0</formula>
    </cfRule>
  </conditionalFormatting>
  <conditionalFormatting sqref="A32:H32">
    <cfRule type="cellIs" dxfId="14963" priority="289" operator="equal">
      <formula>0</formula>
    </cfRule>
  </conditionalFormatting>
  <conditionalFormatting sqref="A32:H32">
    <cfRule type="cellIs" dxfId="14962" priority="288" stopIfTrue="1" operator="equal">
      <formula>0</formula>
    </cfRule>
  </conditionalFormatting>
  <conditionalFormatting sqref="A32:H32">
    <cfRule type="expression" dxfId="14961" priority="287" stopIfTrue="1">
      <formula>$IT33&lt;$IS$2</formula>
    </cfRule>
  </conditionalFormatting>
  <conditionalFormatting sqref="A32:H32">
    <cfRule type="cellIs" dxfId="14960" priority="286" stopIfTrue="1" operator="equal">
      <formula>0</formula>
    </cfRule>
  </conditionalFormatting>
  <conditionalFormatting sqref="A32:H32">
    <cfRule type="expression" dxfId="14959" priority="285" stopIfTrue="1">
      <formula>$IT33&lt;$IS$2</formula>
    </cfRule>
  </conditionalFormatting>
  <conditionalFormatting sqref="A32:G32">
    <cfRule type="cellIs" dxfId="14958" priority="284" stopIfTrue="1" operator="equal">
      <formula>0</formula>
    </cfRule>
  </conditionalFormatting>
  <conditionalFormatting sqref="A32:G32">
    <cfRule type="expression" dxfId="14957" priority="283" stopIfTrue="1">
      <formula>$IT33&lt;$IS$2</formula>
    </cfRule>
  </conditionalFormatting>
  <conditionalFormatting sqref="H32">
    <cfRule type="cellIs" dxfId="14956" priority="282" stopIfTrue="1" operator="equal">
      <formula>0</formula>
    </cfRule>
  </conditionalFormatting>
  <conditionalFormatting sqref="H32">
    <cfRule type="expression" dxfId="14955" priority="281" stopIfTrue="1">
      <formula>$IT33&lt;$IS$2</formula>
    </cfRule>
  </conditionalFormatting>
  <conditionalFormatting sqref="H32">
    <cfRule type="cellIs" dxfId="14954" priority="280" stopIfTrue="1" operator="equal">
      <formula>0</formula>
    </cfRule>
  </conditionalFormatting>
  <conditionalFormatting sqref="H32">
    <cfRule type="expression" dxfId="14953" priority="279" stopIfTrue="1">
      <formula>$IT33&lt;$IS$2</formula>
    </cfRule>
  </conditionalFormatting>
  <conditionalFormatting sqref="A32:G32">
    <cfRule type="cellIs" dxfId="14952" priority="278" stopIfTrue="1" operator="equal">
      <formula>0</formula>
    </cfRule>
  </conditionalFormatting>
  <conditionalFormatting sqref="A32:G32">
    <cfRule type="expression" dxfId="14951" priority="277" stopIfTrue="1">
      <formula>$IT33&lt;$IS$2</formula>
    </cfRule>
  </conditionalFormatting>
  <conditionalFormatting sqref="A32:H32">
    <cfRule type="cellIs" dxfId="14950" priority="276" operator="equal">
      <formula>0</formula>
    </cfRule>
  </conditionalFormatting>
  <conditionalFormatting sqref="A32:G32">
    <cfRule type="cellIs" dxfId="14949" priority="275" stopIfTrue="1" operator="equal">
      <formula>0</formula>
    </cfRule>
  </conditionalFormatting>
  <conditionalFormatting sqref="A32:G32">
    <cfRule type="expression" dxfId="14948" priority="274" stopIfTrue="1">
      <formula>$IT33&lt;$IS$2</formula>
    </cfRule>
  </conditionalFormatting>
  <conditionalFormatting sqref="A32:G32">
    <cfRule type="cellIs" dxfId="14947" priority="273" stopIfTrue="1" operator="equal">
      <formula>0</formula>
    </cfRule>
  </conditionalFormatting>
  <conditionalFormatting sqref="A32:G32">
    <cfRule type="expression" dxfId="14946" priority="272" stopIfTrue="1">
      <formula>$IT33&lt;$IS$2</formula>
    </cfRule>
  </conditionalFormatting>
  <conditionalFormatting sqref="A32:G32">
    <cfRule type="cellIs" dxfId="14945" priority="271" stopIfTrue="1" operator="equal">
      <formula>0</formula>
    </cfRule>
  </conditionalFormatting>
  <conditionalFormatting sqref="A32:G32">
    <cfRule type="expression" dxfId="14944" priority="270" stopIfTrue="1">
      <formula>$IT33&lt;$IS$2</formula>
    </cfRule>
  </conditionalFormatting>
  <conditionalFormatting sqref="A32:H32">
    <cfRule type="cellIs" dxfId="14943" priority="269" stopIfTrue="1" operator="equal">
      <formula>0</formula>
    </cfRule>
  </conditionalFormatting>
  <conditionalFormatting sqref="A32:H32">
    <cfRule type="expression" dxfId="14942" priority="268" stopIfTrue="1">
      <formula>$IT33&lt;$IS$2</formula>
    </cfRule>
  </conditionalFormatting>
  <conditionalFormatting sqref="A32:H32">
    <cfRule type="cellIs" dxfId="14941" priority="267" stopIfTrue="1" operator="equal">
      <formula>0</formula>
    </cfRule>
  </conditionalFormatting>
  <conditionalFormatting sqref="A32:H32">
    <cfRule type="expression" dxfId="14940" priority="266" stopIfTrue="1">
      <formula>$IT33&lt;$IS$2</formula>
    </cfRule>
  </conditionalFormatting>
  <conditionalFormatting sqref="A32:H32">
    <cfRule type="cellIs" dxfId="14939" priority="265" stopIfTrue="1" operator="equal">
      <formula>0</formula>
    </cfRule>
  </conditionalFormatting>
  <conditionalFormatting sqref="A32:H32">
    <cfRule type="expression" dxfId="14938" priority="264" stopIfTrue="1">
      <formula>$IT33&lt;$IS$2</formula>
    </cfRule>
  </conditionalFormatting>
  <conditionalFormatting sqref="A32:H32">
    <cfRule type="cellIs" dxfId="14937" priority="263" stopIfTrue="1" operator="equal">
      <formula>0</formula>
    </cfRule>
  </conditionalFormatting>
  <conditionalFormatting sqref="A32:H32">
    <cfRule type="expression" dxfId="14936" priority="262" stopIfTrue="1">
      <formula>$IW33&lt;$IV$2</formula>
    </cfRule>
  </conditionalFormatting>
  <conditionalFormatting sqref="A32:H32">
    <cfRule type="cellIs" dxfId="14935" priority="261" operator="equal">
      <formula>0</formula>
    </cfRule>
  </conditionalFormatting>
  <conditionalFormatting sqref="A32:H32">
    <cfRule type="cellIs" dxfId="14934" priority="260" operator="equal">
      <formula>0</formula>
    </cfRule>
  </conditionalFormatting>
  <conditionalFormatting sqref="A32:H32">
    <cfRule type="cellIs" dxfId="14933" priority="259" stopIfTrue="1" operator="equal">
      <formula>0</formula>
    </cfRule>
  </conditionalFormatting>
  <conditionalFormatting sqref="A32:H32">
    <cfRule type="expression" dxfId="14932" priority="258" stopIfTrue="1">
      <formula>$IT33&lt;$IS$2</formula>
    </cfRule>
  </conditionalFormatting>
  <conditionalFormatting sqref="A32:H32">
    <cfRule type="cellIs" dxfId="14931" priority="257" stopIfTrue="1" operator="equal">
      <formula>0</formula>
    </cfRule>
  </conditionalFormatting>
  <conditionalFormatting sqref="A32:H32">
    <cfRule type="expression" dxfId="14930" priority="256" stopIfTrue="1">
      <formula>$IT33&lt;$IS$2</formula>
    </cfRule>
  </conditionalFormatting>
  <conditionalFormatting sqref="A32:G32">
    <cfRule type="cellIs" dxfId="14929" priority="255" stopIfTrue="1" operator="equal">
      <formula>0</formula>
    </cfRule>
  </conditionalFormatting>
  <conditionalFormatting sqref="A32:G32">
    <cfRule type="expression" dxfId="14928" priority="254" stopIfTrue="1">
      <formula>$IT33&lt;$IS$2</formula>
    </cfRule>
  </conditionalFormatting>
  <conditionalFormatting sqref="H32">
    <cfRule type="cellIs" dxfId="14927" priority="253" stopIfTrue="1" operator="equal">
      <formula>0</formula>
    </cfRule>
  </conditionalFormatting>
  <conditionalFormatting sqref="H32">
    <cfRule type="expression" dxfId="14926" priority="252" stopIfTrue="1">
      <formula>$IT33&lt;$IS$2</formula>
    </cfRule>
  </conditionalFormatting>
  <conditionalFormatting sqref="H32">
    <cfRule type="cellIs" dxfId="14925" priority="251" stopIfTrue="1" operator="equal">
      <formula>0</formula>
    </cfRule>
  </conditionalFormatting>
  <conditionalFormatting sqref="H32">
    <cfRule type="expression" dxfId="14924" priority="250" stopIfTrue="1">
      <formula>$IT33&lt;$IS$2</formula>
    </cfRule>
  </conditionalFormatting>
  <conditionalFormatting sqref="A32:G32">
    <cfRule type="cellIs" dxfId="14923" priority="249" stopIfTrue="1" operator="equal">
      <formula>0</formula>
    </cfRule>
  </conditionalFormatting>
  <conditionalFormatting sqref="A32:G32">
    <cfRule type="expression" dxfId="14922" priority="248" stopIfTrue="1">
      <formula>$IT33&lt;$IS$2</formula>
    </cfRule>
  </conditionalFormatting>
  <conditionalFormatting sqref="A32:H32">
    <cfRule type="cellIs" dxfId="14921" priority="247" operator="equal">
      <formula>0</formula>
    </cfRule>
  </conditionalFormatting>
  <conditionalFormatting sqref="A32:G32">
    <cfRule type="cellIs" dxfId="14920" priority="246" stopIfTrue="1" operator="equal">
      <formula>0</formula>
    </cfRule>
  </conditionalFormatting>
  <conditionalFormatting sqref="A32:G32">
    <cfRule type="expression" dxfId="14919" priority="245" stopIfTrue="1">
      <formula>$IT33&lt;$IS$2</formula>
    </cfRule>
  </conditionalFormatting>
  <conditionalFormatting sqref="A32:G32">
    <cfRule type="cellIs" dxfId="14918" priority="244" stopIfTrue="1" operator="equal">
      <formula>0</formula>
    </cfRule>
  </conditionalFormatting>
  <conditionalFormatting sqref="A32:G32">
    <cfRule type="expression" dxfId="14917" priority="243" stopIfTrue="1">
      <formula>$IT33&lt;$IS$2</formula>
    </cfRule>
  </conditionalFormatting>
  <conditionalFormatting sqref="A32:G32">
    <cfRule type="cellIs" dxfId="14916" priority="242" stopIfTrue="1" operator="equal">
      <formula>0</formula>
    </cfRule>
  </conditionalFormatting>
  <conditionalFormatting sqref="A32:G32">
    <cfRule type="expression" dxfId="14915" priority="241" stopIfTrue="1">
      <formula>$IT33&lt;$IS$2</formula>
    </cfRule>
  </conditionalFormatting>
  <conditionalFormatting sqref="A32:H32">
    <cfRule type="cellIs" dxfId="14914" priority="240" stopIfTrue="1" operator="equal">
      <formula>0</formula>
    </cfRule>
  </conditionalFormatting>
  <conditionalFormatting sqref="A32:H32">
    <cfRule type="expression" dxfId="14913" priority="239" stopIfTrue="1">
      <formula>$IT33&lt;$IS$2</formula>
    </cfRule>
  </conditionalFormatting>
  <conditionalFormatting sqref="A32:H32">
    <cfRule type="cellIs" dxfId="14912" priority="238" stopIfTrue="1" operator="equal">
      <formula>0</formula>
    </cfRule>
  </conditionalFormatting>
  <conditionalFormatting sqref="A32:H32">
    <cfRule type="expression" dxfId="14911" priority="237" stopIfTrue="1">
      <formula>$IT33&lt;$IS$2</formula>
    </cfRule>
  </conditionalFormatting>
  <conditionalFormatting sqref="A32:H32">
    <cfRule type="cellIs" dxfId="14910" priority="236" stopIfTrue="1" operator="equal">
      <formula>0</formula>
    </cfRule>
  </conditionalFormatting>
  <conditionalFormatting sqref="A32:H32">
    <cfRule type="expression" dxfId="14909" priority="235" stopIfTrue="1">
      <formula>$IT33&lt;$IS$2</formula>
    </cfRule>
  </conditionalFormatting>
  <conditionalFormatting sqref="A32:H32">
    <cfRule type="cellIs" dxfId="14908" priority="234" stopIfTrue="1" operator="equal">
      <formula>0</formula>
    </cfRule>
  </conditionalFormatting>
  <conditionalFormatting sqref="A32:H32">
    <cfRule type="expression" dxfId="14907" priority="233" stopIfTrue="1">
      <formula>$IW33&lt;$IV$2</formula>
    </cfRule>
  </conditionalFormatting>
  <conditionalFormatting sqref="A12:H59">
    <cfRule type="cellIs" dxfId="14906" priority="232" stopIfTrue="1" operator="equal">
      <formula>0</formula>
    </cfRule>
  </conditionalFormatting>
  <conditionalFormatting sqref="A19:H21">
    <cfRule type="cellIs" dxfId="14905" priority="231" stopIfTrue="1" operator="equal">
      <formula>0</formula>
    </cfRule>
  </conditionalFormatting>
  <conditionalFormatting sqref="A19:H21">
    <cfRule type="cellIs" dxfId="14904" priority="230" stopIfTrue="1" operator="equal">
      <formula>0</formula>
    </cfRule>
  </conditionalFormatting>
  <conditionalFormatting sqref="A19:H21">
    <cfRule type="cellIs" dxfId="14903" priority="229" stopIfTrue="1" operator="equal">
      <formula>0</formula>
    </cfRule>
  </conditionalFormatting>
  <conditionalFormatting sqref="A25:H27">
    <cfRule type="cellIs" dxfId="14902" priority="228" stopIfTrue="1" operator="equal">
      <formula>0</formula>
    </cfRule>
  </conditionalFormatting>
  <conditionalFormatting sqref="A25:H27">
    <cfRule type="cellIs" dxfId="14901" priority="227" stopIfTrue="1" operator="equal">
      <formula>0</formula>
    </cfRule>
  </conditionalFormatting>
  <conditionalFormatting sqref="A36:H38">
    <cfRule type="cellIs" dxfId="14900" priority="226" stopIfTrue="1" operator="equal">
      <formula>0</formula>
    </cfRule>
  </conditionalFormatting>
  <conditionalFormatting sqref="A44:H46">
    <cfRule type="cellIs" dxfId="14899" priority="225" stopIfTrue="1" operator="equal">
      <formula>0</formula>
    </cfRule>
  </conditionalFormatting>
  <conditionalFormatting sqref="A44:H46">
    <cfRule type="cellIs" dxfId="14898" priority="224" stopIfTrue="1" operator="equal">
      <formula>0</formula>
    </cfRule>
  </conditionalFormatting>
  <conditionalFormatting sqref="A54:H56">
    <cfRule type="cellIs" dxfId="14897" priority="223" stopIfTrue="1" operator="equal">
      <formula>0</formula>
    </cfRule>
  </conditionalFormatting>
  <conditionalFormatting sqref="A12:H62">
    <cfRule type="expression" dxfId="14896" priority="222" stopIfTrue="1">
      <formula>$IT13&lt;$IS$2</formula>
    </cfRule>
  </conditionalFormatting>
  <conditionalFormatting sqref="A12:H59">
    <cfRule type="cellIs" dxfId="14895" priority="221" stopIfTrue="1" operator="equal">
      <formula>0</formula>
    </cfRule>
  </conditionalFormatting>
  <conditionalFormatting sqref="A19:H21">
    <cfRule type="cellIs" dxfId="14894" priority="220" stopIfTrue="1" operator="equal">
      <formula>0</formula>
    </cfRule>
  </conditionalFormatting>
  <conditionalFormatting sqref="A19:H21">
    <cfRule type="cellIs" dxfId="14893" priority="219" stopIfTrue="1" operator="equal">
      <formula>0</formula>
    </cfRule>
  </conditionalFormatting>
  <conditionalFormatting sqref="A19:H21">
    <cfRule type="cellIs" dxfId="14892" priority="218" stopIfTrue="1" operator="equal">
      <formula>0</formula>
    </cfRule>
  </conditionalFormatting>
  <conditionalFormatting sqref="A25:H27">
    <cfRule type="cellIs" dxfId="14891" priority="217" stopIfTrue="1" operator="equal">
      <formula>0</formula>
    </cfRule>
  </conditionalFormatting>
  <conditionalFormatting sqref="A25:H27">
    <cfRule type="cellIs" dxfId="14890" priority="216" stopIfTrue="1" operator="equal">
      <formula>0</formula>
    </cfRule>
  </conditionalFormatting>
  <conditionalFormatting sqref="A36:H38">
    <cfRule type="cellIs" dxfId="14889" priority="215" stopIfTrue="1" operator="equal">
      <formula>0</formula>
    </cfRule>
  </conditionalFormatting>
  <conditionalFormatting sqref="A44:H46">
    <cfRule type="cellIs" dxfId="14888" priority="214" stopIfTrue="1" operator="equal">
      <formula>0</formula>
    </cfRule>
  </conditionalFormatting>
  <conditionalFormatting sqref="A44:H46">
    <cfRule type="cellIs" dxfId="14887" priority="213" stopIfTrue="1" operator="equal">
      <formula>0</formula>
    </cfRule>
  </conditionalFormatting>
  <conditionalFormatting sqref="A54:H56">
    <cfRule type="cellIs" dxfId="14886" priority="212" stopIfTrue="1" operator="equal">
      <formula>0</formula>
    </cfRule>
  </conditionalFormatting>
  <conditionalFormatting sqref="A12:H62">
    <cfRule type="expression" dxfId="14885" priority="211" stopIfTrue="1">
      <formula>$IT13&lt;$IS$2</formula>
    </cfRule>
  </conditionalFormatting>
  <conditionalFormatting sqref="I16">
    <cfRule type="cellIs" dxfId="14884" priority="210" operator="equal">
      <formula>0</formula>
    </cfRule>
  </conditionalFormatting>
  <conditionalFormatting sqref="I33">
    <cfRule type="cellIs" dxfId="14883" priority="209" operator="equal">
      <formula>0</formula>
    </cfRule>
  </conditionalFormatting>
  <conditionalFormatting sqref="I32">
    <cfRule type="cellIs" dxfId="14882" priority="208" operator="equal">
      <formula>0</formula>
    </cfRule>
  </conditionalFormatting>
  <conditionalFormatting sqref="A12:H59">
    <cfRule type="cellIs" dxfId="14881" priority="207" stopIfTrue="1" operator="equal">
      <formula>0</formula>
    </cfRule>
  </conditionalFormatting>
  <conditionalFormatting sqref="A19:H21">
    <cfRule type="cellIs" dxfId="14880" priority="206" stopIfTrue="1" operator="equal">
      <formula>0</formula>
    </cfRule>
  </conditionalFormatting>
  <conditionalFormatting sqref="A19:H21">
    <cfRule type="cellIs" dxfId="14879" priority="205" stopIfTrue="1" operator="equal">
      <formula>0</formula>
    </cfRule>
  </conditionalFormatting>
  <conditionalFormatting sqref="A19:H21">
    <cfRule type="cellIs" dxfId="14878" priority="204" stopIfTrue="1" operator="equal">
      <formula>0</formula>
    </cfRule>
  </conditionalFormatting>
  <conditionalFormatting sqref="A25:H27">
    <cfRule type="cellIs" dxfId="14877" priority="203" stopIfTrue="1" operator="equal">
      <formula>0</formula>
    </cfRule>
  </conditionalFormatting>
  <conditionalFormatting sqref="A25:H27">
    <cfRule type="cellIs" dxfId="14876" priority="202" stopIfTrue="1" operator="equal">
      <formula>0</formula>
    </cfRule>
  </conditionalFormatting>
  <conditionalFormatting sqref="A36:H38">
    <cfRule type="cellIs" dxfId="14875" priority="201" stopIfTrue="1" operator="equal">
      <formula>0</formula>
    </cfRule>
  </conditionalFormatting>
  <conditionalFormatting sqref="A44:H46">
    <cfRule type="cellIs" dxfId="14874" priority="200" stopIfTrue="1" operator="equal">
      <formula>0</formula>
    </cfRule>
  </conditionalFormatting>
  <conditionalFormatting sqref="A44:H46">
    <cfRule type="cellIs" dxfId="14873" priority="199" stopIfTrue="1" operator="equal">
      <formula>0</formula>
    </cfRule>
  </conditionalFormatting>
  <conditionalFormatting sqref="A54:H56">
    <cfRule type="cellIs" dxfId="14872" priority="198" stopIfTrue="1" operator="equal">
      <formula>0</formula>
    </cfRule>
  </conditionalFormatting>
  <conditionalFormatting sqref="A12:H62">
    <cfRule type="expression" dxfId="14871" priority="197" stopIfTrue="1">
      <formula>$IT13&lt;$IS$2</formula>
    </cfRule>
  </conditionalFormatting>
  <conditionalFormatting sqref="C15:G15">
    <cfRule type="cellIs" dxfId="14870" priority="196" operator="equal">
      <formula>0</formula>
    </cfRule>
  </conditionalFormatting>
  <conditionalFormatting sqref="C15:G15">
    <cfRule type="expression" dxfId="14869" priority="195" stopIfTrue="1">
      <formula>$IT16&lt;$IS$2</formula>
    </cfRule>
  </conditionalFormatting>
  <conditionalFormatting sqref="C15:G15">
    <cfRule type="expression" dxfId="14868" priority="194" stopIfTrue="1">
      <formula>$IW16&lt;$IV$2</formula>
    </cfRule>
  </conditionalFormatting>
  <conditionalFormatting sqref="C15:G15">
    <cfRule type="expression" dxfId="14867" priority="193" stopIfTrue="1">
      <formula>$IT16&lt;$IS$2</formula>
    </cfRule>
  </conditionalFormatting>
  <conditionalFormatting sqref="C15:G15">
    <cfRule type="expression" dxfId="14866" priority="192" stopIfTrue="1">
      <formula>$IT16&lt;$IS$2</formula>
    </cfRule>
  </conditionalFormatting>
  <conditionalFormatting sqref="C15:G15">
    <cfRule type="expression" dxfId="14865" priority="191" stopIfTrue="1">
      <formula>$IT16&lt;$IS$2</formula>
    </cfRule>
  </conditionalFormatting>
  <conditionalFormatting sqref="C15:G15">
    <cfRule type="expression" dxfId="14864" priority="190" stopIfTrue="1">
      <formula>$IT16&lt;$IS$2</formula>
    </cfRule>
  </conditionalFormatting>
  <conditionalFormatting sqref="C15:G15">
    <cfRule type="expression" dxfId="14863" priority="189" stopIfTrue="1">
      <formula>$IT16&lt;$IS$2</formula>
    </cfRule>
  </conditionalFormatting>
  <conditionalFormatting sqref="C15:G15">
    <cfRule type="expression" dxfId="14862" priority="188" stopIfTrue="1">
      <formula>$IT16&lt;$IS$2</formula>
    </cfRule>
  </conditionalFormatting>
  <conditionalFormatting sqref="C15:G15">
    <cfRule type="expression" dxfId="14861" priority="187" stopIfTrue="1">
      <formula>$IT16&lt;$IS$2</formula>
    </cfRule>
  </conditionalFormatting>
  <conditionalFormatting sqref="C15:G15">
    <cfRule type="expression" dxfId="14860" priority="186" stopIfTrue="1">
      <formula>$IT16&lt;$IS$2</formula>
    </cfRule>
  </conditionalFormatting>
  <conditionalFormatting sqref="C15:G15">
    <cfRule type="expression" dxfId="14859" priority="185" stopIfTrue="1">
      <formula>$IT16&lt;$IS$2</formula>
    </cfRule>
  </conditionalFormatting>
  <conditionalFormatting sqref="C15:G15">
    <cfRule type="expression" dxfId="14858" priority="184" stopIfTrue="1">
      <formula>$IT16&lt;$IS$2</formula>
    </cfRule>
  </conditionalFormatting>
  <conditionalFormatting sqref="C15:G15">
    <cfRule type="expression" dxfId="14857" priority="183" stopIfTrue="1">
      <formula>$IW16&lt;$IV$2</formula>
    </cfRule>
  </conditionalFormatting>
  <conditionalFormatting sqref="C15:G15">
    <cfRule type="expression" dxfId="14856" priority="182" stopIfTrue="1">
      <formula>$IW16&lt;$IV$2</formula>
    </cfRule>
  </conditionalFormatting>
  <conditionalFormatting sqref="C15:G15">
    <cfRule type="expression" dxfId="14855" priority="181" stopIfTrue="1">
      <formula>$IT16&lt;$IS$2</formula>
    </cfRule>
  </conditionalFormatting>
  <conditionalFormatting sqref="C15:G15">
    <cfRule type="expression" dxfId="14854" priority="180" stopIfTrue="1">
      <formula>$IT16&lt;$IS$2</formula>
    </cfRule>
  </conditionalFormatting>
  <conditionalFormatting sqref="C15:G15">
    <cfRule type="expression" dxfId="14853" priority="179" stopIfTrue="1">
      <formula>$IT16&lt;$IS$2</formula>
    </cfRule>
  </conditionalFormatting>
  <conditionalFormatting sqref="C15">
    <cfRule type="expression" dxfId="14852" priority="178" stopIfTrue="1">
      <formula>$IT16&lt;$IS$2</formula>
    </cfRule>
  </conditionalFormatting>
  <conditionalFormatting sqref="C15">
    <cfRule type="expression" dxfId="14851" priority="177" stopIfTrue="1">
      <formula>$IT16&lt;$IS$2</formula>
    </cfRule>
  </conditionalFormatting>
  <conditionalFormatting sqref="C15">
    <cfRule type="expression" dxfId="14850" priority="176" stopIfTrue="1">
      <formula>$IT16&lt;$IS$2</formula>
    </cfRule>
  </conditionalFormatting>
  <conditionalFormatting sqref="C15">
    <cfRule type="expression" dxfId="14849" priority="175" stopIfTrue="1">
      <formula>$IT16&lt;$IS$2</formula>
    </cfRule>
  </conditionalFormatting>
  <conditionalFormatting sqref="C15">
    <cfRule type="expression" dxfId="14848" priority="174" stopIfTrue="1">
      <formula>$IT16&lt;$IS$2</formula>
    </cfRule>
  </conditionalFormatting>
  <conditionalFormatting sqref="C15">
    <cfRule type="expression" dxfId="14847" priority="173" stopIfTrue="1">
      <formula>$IT16&lt;$IS$2</formula>
    </cfRule>
  </conditionalFormatting>
  <conditionalFormatting sqref="C15">
    <cfRule type="expression" dxfId="14846" priority="172" stopIfTrue="1">
      <formula>$IT16&lt;$IS$2</formula>
    </cfRule>
  </conditionalFormatting>
  <conditionalFormatting sqref="C15">
    <cfRule type="expression" dxfId="14845" priority="171" stopIfTrue="1">
      <formula>$IT16&lt;$IS$2</formula>
    </cfRule>
  </conditionalFormatting>
  <conditionalFormatting sqref="C15">
    <cfRule type="expression" dxfId="14844" priority="170" stopIfTrue="1">
      <formula>$IT16&lt;$IS$2</formula>
    </cfRule>
  </conditionalFormatting>
  <conditionalFormatting sqref="C15">
    <cfRule type="expression" dxfId="14843" priority="169" stopIfTrue="1">
      <formula>$IT16&lt;$IS$2</formula>
    </cfRule>
  </conditionalFormatting>
  <conditionalFormatting sqref="C15">
    <cfRule type="expression" dxfId="14842" priority="168" stopIfTrue="1">
      <formula>$IT16&lt;$IS$2</formula>
    </cfRule>
  </conditionalFormatting>
  <conditionalFormatting sqref="C15">
    <cfRule type="expression" dxfId="14841" priority="167" stopIfTrue="1">
      <formula>$IT16&lt;$IS$2</formula>
    </cfRule>
  </conditionalFormatting>
  <conditionalFormatting sqref="C15">
    <cfRule type="expression" dxfId="14840" priority="166" stopIfTrue="1">
      <formula>$IT16&lt;$IS$2</formula>
    </cfRule>
  </conditionalFormatting>
  <conditionalFormatting sqref="C15">
    <cfRule type="expression" dxfId="14839" priority="165" stopIfTrue="1">
      <formula>$IT16&lt;$IS$2</formula>
    </cfRule>
  </conditionalFormatting>
  <conditionalFormatting sqref="C15">
    <cfRule type="expression" dxfId="14838" priority="164" stopIfTrue="1">
      <formula>$IT16&lt;$IS$2</formula>
    </cfRule>
  </conditionalFormatting>
  <conditionalFormatting sqref="C15">
    <cfRule type="expression" dxfId="14837" priority="163" stopIfTrue="1">
      <formula>$IW16&lt;$IV$2</formula>
    </cfRule>
  </conditionalFormatting>
  <conditionalFormatting sqref="C15">
    <cfRule type="expression" dxfId="14836" priority="162" stopIfTrue="1">
      <formula>$IT16&lt;$IS$2</formula>
    </cfRule>
  </conditionalFormatting>
  <conditionalFormatting sqref="C15">
    <cfRule type="expression" dxfId="14835" priority="161" stopIfTrue="1">
      <formula>$IT16&lt;$IS$2</formula>
    </cfRule>
  </conditionalFormatting>
  <conditionalFormatting sqref="C15">
    <cfRule type="expression" dxfId="14834" priority="160" stopIfTrue="1">
      <formula>$IT16&lt;$IS$2</formula>
    </cfRule>
  </conditionalFormatting>
  <conditionalFormatting sqref="D15">
    <cfRule type="expression" dxfId="14833" priority="159" stopIfTrue="1">
      <formula>$IT16&lt;$IS$2</formula>
    </cfRule>
  </conditionalFormatting>
  <conditionalFormatting sqref="D15">
    <cfRule type="expression" dxfId="14832" priority="158" stopIfTrue="1">
      <formula>$IT16&lt;$IS$2</formula>
    </cfRule>
  </conditionalFormatting>
  <conditionalFormatting sqref="D15">
    <cfRule type="expression" dxfId="14831" priority="157" stopIfTrue="1">
      <formula>$IT16&lt;$IS$2</formula>
    </cfRule>
  </conditionalFormatting>
  <conditionalFormatting sqref="D15">
    <cfRule type="expression" dxfId="14830" priority="156" stopIfTrue="1">
      <formula>$IT16&lt;$IS$2</formula>
    </cfRule>
  </conditionalFormatting>
  <conditionalFormatting sqref="D15">
    <cfRule type="expression" dxfId="14829" priority="155" stopIfTrue="1">
      <formula>$IT16&lt;$IS$2</formula>
    </cfRule>
  </conditionalFormatting>
  <conditionalFormatting sqref="D15">
    <cfRule type="expression" dxfId="14828" priority="154" stopIfTrue="1">
      <formula>$IT16&lt;$IS$2</formula>
    </cfRule>
  </conditionalFormatting>
  <conditionalFormatting sqref="D15">
    <cfRule type="expression" dxfId="14827" priority="153" stopIfTrue="1">
      <formula>$IT16&lt;$IS$2</formula>
    </cfRule>
  </conditionalFormatting>
  <conditionalFormatting sqref="D15">
    <cfRule type="expression" dxfId="14826" priority="152" stopIfTrue="1">
      <formula>$IT16&lt;$IS$2</formula>
    </cfRule>
  </conditionalFormatting>
  <conditionalFormatting sqref="D15">
    <cfRule type="expression" dxfId="14825" priority="151" stopIfTrue="1">
      <formula>$IT16&lt;$IS$2</formula>
    </cfRule>
  </conditionalFormatting>
  <conditionalFormatting sqref="D15">
    <cfRule type="expression" dxfId="14824" priority="150" stopIfTrue="1">
      <formula>$IT16&lt;$IS$2</formula>
    </cfRule>
  </conditionalFormatting>
  <conditionalFormatting sqref="D15">
    <cfRule type="expression" dxfId="14823" priority="149" stopIfTrue="1">
      <formula>$IT16&lt;$IS$2</formula>
    </cfRule>
  </conditionalFormatting>
  <conditionalFormatting sqref="D15">
    <cfRule type="expression" dxfId="14822" priority="148" stopIfTrue="1">
      <formula>$IT16&lt;$IS$2</formula>
    </cfRule>
  </conditionalFormatting>
  <conditionalFormatting sqref="D15">
    <cfRule type="expression" dxfId="14821" priority="147" stopIfTrue="1">
      <formula>$IT16&lt;$IS$2</formula>
    </cfRule>
  </conditionalFormatting>
  <conditionalFormatting sqref="D15">
    <cfRule type="expression" dxfId="14820" priority="146" stopIfTrue="1">
      <formula>$IT16&lt;$IS$2</formula>
    </cfRule>
  </conditionalFormatting>
  <conditionalFormatting sqref="D15">
    <cfRule type="expression" dxfId="14819" priority="145" stopIfTrue="1">
      <formula>$IT16&lt;$IS$2</formula>
    </cfRule>
  </conditionalFormatting>
  <conditionalFormatting sqref="D15">
    <cfRule type="expression" dxfId="14818" priority="144" stopIfTrue="1">
      <formula>$IW16&lt;$IV$2</formula>
    </cfRule>
  </conditionalFormatting>
  <conditionalFormatting sqref="D15">
    <cfRule type="expression" dxfId="14817" priority="143" stopIfTrue="1">
      <formula>$IT16&lt;$IS$2</formula>
    </cfRule>
  </conditionalFormatting>
  <conditionalFormatting sqref="D15">
    <cfRule type="expression" dxfId="14816" priority="142" stopIfTrue="1">
      <formula>$IT16&lt;$IS$2</formula>
    </cfRule>
  </conditionalFormatting>
  <conditionalFormatting sqref="D15">
    <cfRule type="expression" dxfId="14815" priority="141" stopIfTrue="1">
      <formula>$IT16&lt;$IS$2</formula>
    </cfRule>
  </conditionalFormatting>
  <conditionalFormatting sqref="F15">
    <cfRule type="expression" dxfId="14814" priority="140" stopIfTrue="1">
      <formula>$IT16&lt;$IS$2</formula>
    </cfRule>
  </conditionalFormatting>
  <conditionalFormatting sqref="F15">
    <cfRule type="expression" dxfId="14813" priority="139" stopIfTrue="1">
      <formula>$IT16&lt;$IS$2</formula>
    </cfRule>
  </conditionalFormatting>
  <conditionalFormatting sqref="F15">
    <cfRule type="expression" dxfId="14812" priority="138" stopIfTrue="1">
      <formula>$IT16&lt;$IS$2</formula>
    </cfRule>
  </conditionalFormatting>
  <conditionalFormatting sqref="F15">
    <cfRule type="expression" dxfId="14811" priority="137" stopIfTrue="1">
      <formula>$IT16&lt;$IS$2</formula>
    </cfRule>
  </conditionalFormatting>
  <conditionalFormatting sqref="F15">
    <cfRule type="expression" dxfId="14810" priority="136" stopIfTrue="1">
      <formula>$IT16&lt;$IS$2</formula>
    </cfRule>
  </conditionalFormatting>
  <conditionalFormatting sqref="F15">
    <cfRule type="expression" dxfId="14809" priority="135" stopIfTrue="1">
      <formula>$IT16&lt;$IS$2</formula>
    </cfRule>
  </conditionalFormatting>
  <conditionalFormatting sqref="F15">
    <cfRule type="expression" dxfId="14808" priority="134" stopIfTrue="1">
      <formula>$IT16&lt;$IS$2</formula>
    </cfRule>
  </conditionalFormatting>
  <conditionalFormatting sqref="F15">
    <cfRule type="expression" dxfId="14807" priority="133" stopIfTrue="1">
      <formula>$IT16&lt;$IS$2</formula>
    </cfRule>
  </conditionalFormatting>
  <conditionalFormatting sqref="F15">
    <cfRule type="expression" dxfId="14806" priority="132" stopIfTrue="1">
      <formula>$IT16&lt;$IS$2</formula>
    </cfRule>
  </conditionalFormatting>
  <conditionalFormatting sqref="F15">
    <cfRule type="expression" dxfId="14805" priority="131" stopIfTrue="1">
      <formula>$IT16&lt;$IS$2</formula>
    </cfRule>
  </conditionalFormatting>
  <conditionalFormatting sqref="F15">
    <cfRule type="expression" dxfId="14804" priority="130" stopIfTrue="1">
      <formula>$IT16&lt;$IS$2</formula>
    </cfRule>
  </conditionalFormatting>
  <conditionalFormatting sqref="F15">
    <cfRule type="expression" dxfId="14803" priority="129" stopIfTrue="1">
      <formula>$IT16&lt;$IS$2</formula>
    </cfRule>
  </conditionalFormatting>
  <conditionalFormatting sqref="F15">
    <cfRule type="expression" dxfId="14802" priority="128" stopIfTrue="1">
      <formula>$IT16&lt;$IS$2</formula>
    </cfRule>
  </conditionalFormatting>
  <conditionalFormatting sqref="F15">
    <cfRule type="expression" dxfId="14801" priority="127" stopIfTrue="1">
      <formula>$IT16&lt;$IS$2</formula>
    </cfRule>
  </conditionalFormatting>
  <conditionalFormatting sqref="F15">
    <cfRule type="expression" dxfId="14800" priority="126" stopIfTrue="1">
      <formula>$IT16&lt;$IS$2</formula>
    </cfRule>
  </conditionalFormatting>
  <conditionalFormatting sqref="F15">
    <cfRule type="expression" dxfId="14799" priority="125" stopIfTrue="1">
      <formula>$IW16&lt;$IV$2</formula>
    </cfRule>
  </conditionalFormatting>
  <conditionalFormatting sqref="F15">
    <cfRule type="expression" dxfId="14798" priority="124" stopIfTrue="1">
      <formula>$IT16&lt;$IS$2</formula>
    </cfRule>
  </conditionalFormatting>
  <conditionalFormatting sqref="F15">
    <cfRule type="expression" dxfId="14797" priority="123" stopIfTrue="1">
      <formula>$IT16&lt;$IS$2</formula>
    </cfRule>
  </conditionalFormatting>
  <conditionalFormatting sqref="F15">
    <cfRule type="expression" dxfId="14796" priority="122" stopIfTrue="1">
      <formula>$IT16&lt;$IS$2</formula>
    </cfRule>
  </conditionalFormatting>
  <conditionalFormatting sqref="G15">
    <cfRule type="expression" dxfId="14795" priority="121" stopIfTrue="1">
      <formula>$IT16&lt;$IS$2</formula>
    </cfRule>
  </conditionalFormatting>
  <conditionalFormatting sqref="G15">
    <cfRule type="expression" dxfId="14794" priority="120" stopIfTrue="1">
      <formula>$IT16&lt;$IS$2</formula>
    </cfRule>
  </conditionalFormatting>
  <conditionalFormatting sqref="G15">
    <cfRule type="expression" dxfId="14793" priority="119" stopIfTrue="1">
      <formula>$IT16&lt;$IS$2</formula>
    </cfRule>
  </conditionalFormatting>
  <conditionalFormatting sqref="G15">
    <cfRule type="expression" dxfId="14792" priority="118" stopIfTrue="1">
      <formula>$IT16&lt;$IS$2</formula>
    </cfRule>
  </conditionalFormatting>
  <conditionalFormatting sqref="G15">
    <cfRule type="expression" dxfId="14791" priority="117" stopIfTrue="1">
      <formula>$IT16&lt;$IS$2</formula>
    </cfRule>
  </conditionalFormatting>
  <conditionalFormatting sqref="G15">
    <cfRule type="expression" dxfId="14790" priority="116" stopIfTrue="1">
      <formula>$IT16&lt;$IS$2</formula>
    </cfRule>
  </conditionalFormatting>
  <conditionalFormatting sqref="G15">
    <cfRule type="expression" dxfId="14789" priority="115" stopIfTrue="1">
      <formula>$IT16&lt;$IS$2</formula>
    </cfRule>
  </conditionalFormatting>
  <conditionalFormatting sqref="G15">
    <cfRule type="expression" dxfId="14788" priority="114" stopIfTrue="1">
      <formula>$IT16&lt;$IS$2</formula>
    </cfRule>
  </conditionalFormatting>
  <conditionalFormatting sqref="G15">
    <cfRule type="expression" dxfId="14787" priority="113" stopIfTrue="1">
      <formula>$IT16&lt;$IS$2</formula>
    </cfRule>
  </conditionalFormatting>
  <conditionalFormatting sqref="G15">
    <cfRule type="expression" dxfId="14786" priority="112" stopIfTrue="1">
      <formula>$IT16&lt;$IS$2</formula>
    </cfRule>
  </conditionalFormatting>
  <conditionalFormatting sqref="G15">
    <cfRule type="expression" dxfId="14785" priority="111" stopIfTrue="1">
      <formula>$IT16&lt;$IS$2</formula>
    </cfRule>
  </conditionalFormatting>
  <conditionalFormatting sqref="G15">
    <cfRule type="expression" dxfId="14784" priority="110" stopIfTrue="1">
      <formula>$IT16&lt;$IS$2</formula>
    </cfRule>
  </conditionalFormatting>
  <conditionalFormatting sqref="G15">
    <cfRule type="expression" dxfId="14783" priority="109" stopIfTrue="1">
      <formula>$IT16&lt;$IS$2</formula>
    </cfRule>
  </conditionalFormatting>
  <conditionalFormatting sqref="G15">
    <cfRule type="expression" dxfId="14782" priority="108" stopIfTrue="1">
      <formula>$IT16&lt;$IS$2</formula>
    </cfRule>
  </conditionalFormatting>
  <conditionalFormatting sqref="G15">
    <cfRule type="expression" dxfId="14781" priority="107" stopIfTrue="1">
      <formula>$IT16&lt;$IS$2</formula>
    </cfRule>
  </conditionalFormatting>
  <conditionalFormatting sqref="G15">
    <cfRule type="expression" dxfId="14780" priority="106" stopIfTrue="1">
      <formula>$IW16&lt;$IV$2</formula>
    </cfRule>
  </conditionalFormatting>
  <conditionalFormatting sqref="G15">
    <cfRule type="expression" dxfId="14779" priority="105" stopIfTrue="1">
      <formula>$IT16&lt;$IS$2</formula>
    </cfRule>
  </conditionalFormatting>
  <conditionalFormatting sqref="G15">
    <cfRule type="expression" dxfId="14778" priority="104" stopIfTrue="1">
      <formula>$IT16&lt;$IS$2</formula>
    </cfRule>
  </conditionalFormatting>
  <conditionalFormatting sqref="G15">
    <cfRule type="expression" dxfId="14777" priority="103" stopIfTrue="1">
      <formula>$IT16&lt;$IS$2</formula>
    </cfRule>
  </conditionalFormatting>
  <conditionalFormatting sqref="C15:G15">
    <cfRule type="expression" dxfId="14776" priority="102" stopIfTrue="1">
      <formula>$IT16&lt;$IS$2</formula>
    </cfRule>
  </conditionalFormatting>
  <conditionalFormatting sqref="C15:G15">
    <cfRule type="expression" dxfId="14775" priority="101" stopIfTrue="1">
      <formula>$IW16&lt;$IV$2</formula>
    </cfRule>
  </conditionalFormatting>
  <conditionalFormatting sqref="C30:G30">
    <cfRule type="cellIs" dxfId="14774" priority="100" operator="equal">
      <formula>0</formula>
    </cfRule>
  </conditionalFormatting>
  <conditionalFormatting sqref="C30:G30">
    <cfRule type="cellIs" dxfId="14773" priority="99" stopIfTrue="1" operator="equal">
      <formula>0</formula>
    </cfRule>
  </conditionalFormatting>
  <conditionalFormatting sqref="C30:G30">
    <cfRule type="expression" dxfId="14772" priority="98" stopIfTrue="1">
      <formula>$IT31&lt;$IS$2</formula>
    </cfRule>
  </conditionalFormatting>
  <conditionalFormatting sqref="C30:G30">
    <cfRule type="cellIs" dxfId="14771" priority="97" stopIfTrue="1" operator="equal">
      <formula>0</formula>
    </cfRule>
  </conditionalFormatting>
  <conditionalFormatting sqref="C30:G30">
    <cfRule type="expression" dxfId="14770" priority="96" stopIfTrue="1">
      <formula>$IT31&lt;$IS$2</formula>
    </cfRule>
  </conditionalFormatting>
  <conditionalFormatting sqref="C30:G30">
    <cfRule type="cellIs" dxfId="14769" priority="95" stopIfTrue="1" operator="equal">
      <formula>0</formula>
    </cfRule>
  </conditionalFormatting>
  <conditionalFormatting sqref="C30:G30">
    <cfRule type="expression" dxfId="14768" priority="94" stopIfTrue="1">
      <formula>$IT31&lt;$IS$2</formula>
    </cfRule>
  </conditionalFormatting>
  <conditionalFormatting sqref="C30:G30">
    <cfRule type="cellIs" dxfId="14767" priority="93" stopIfTrue="1" operator="equal">
      <formula>0</formula>
    </cfRule>
  </conditionalFormatting>
  <conditionalFormatting sqref="C30:G30">
    <cfRule type="expression" dxfId="14766" priority="92" stopIfTrue="1">
      <formula>$IT31&lt;$IS$2</formula>
    </cfRule>
  </conditionalFormatting>
  <conditionalFormatting sqref="C30:G30">
    <cfRule type="cellIs" dxfId="14765" priority="91" stopIfTrue="1" operator="equal">
      <formula>0</formula>
    </cfRule>
  </conditionalFormatting>
  <conditionalFormatting sqref="C30:G30">
    <cfRule type="expression" dxfId="14764" priority="90" stopIfTrue="1">
      <formula>$IT31&lt;$IS$2</formula>
    </cfRule>
  </conditionalFormatting>
  <conditionalFormatting sqref="C30:G30">
    <cfRule type="cellIs" dxfId="14763" priority="89" operator="equal">
      <formula>0</formula>
    </cfRule>
  </conditionalFormatting>
  <conditionalFormatting sqref="C30:G30">
    <cfRule type="cellIs" dxfId="14762" priority="88" operator="equal">
      <formula>0</formula>
    </cfRule>
  </conditionalFormatting>
  <conditionalFormatting sqref="C30:G30">
    <cfRule type="cellIs" dxfId="14761" priority="87" stopIfTrue="1" operator="equal">
      <formula>0</formula>
    </cfRule>
  </conditionalFormatting>
  <conditionalFormatting sqref="C30:G30">
    <cfRule type="expression" dxfId="14760" priority="86" stopIfTrue="1">
      <formula>$IT31&lt;$IS$2</formula>
    </cfRule>
  </conditionalFormatting>
  <conditionalFormatting sqref="C30:G30">
    <cfRule type="cellIs" dxfId="14759" priority="85" stopIfTrue="1" operator="equal">
      <formula>0</formula>
    </cfRule>
  </conditionalFormatting>
  <conditionalFormatting sqref="C30:G30">
    <cfRule type="expression" dxfId="14758" priority="84" stopIfTrue="1">
      <formula>$IT31&lt;$IS$2</formula>
    </cfRule>
  </conditionalFormatting>
  <conditionalFormatting sqref="C30:G30">
    <cfRule type="expression" dxfId="14757" priority="83" stopIfTrue="1">
      <formula>$IT31&lt;$IS$2</formula>
    </cfRule>
  </conditionalFormatting>
  <conditionalFormatting sqref="C30:G30">
    <cfRule type="cellIs" dxfId="14756" priority="82" stopIfTrue="1" operator="equal">
      <formula>0</formula>
    </cfRule>
  </conditionalFormatting>
  <conditionalFormatting sqref="C30:G30">
    <cfRule type="expression" dxfId="14755" priority="81" stopIfTrue="1">
      <formula>$IT31&lt;$IS$2</formula>
    </cfRule>
  </conditionalFormatting>
  <conditionalFormatting sqref="C30:G30">
    <cfRule type="cellIs" dxfId="14754" priority="80" stopIfTrue="1" operator="equal">
      <formula>0</formula>
    </cfRule>
  </conditionalFormatting>
  <conditionalFormatting sqref="C30:G30">
    <cfRule type="expression" dxfId="14753" priority="79" stopIfTrue="1">
      <formula>$IT31&lt;$IS$2</formula>
    </cfRule>
  </conditionalFormatting>
  <conditionalFormatting sqref="C30:G30">
    <cfRule type="cellIs" dxfId="14752" priority="78" operator="equal">
      <formula>0</formula>
    </cfRule>
  </conditionalFormatting>
  <conditionalFormatting sqref="C30:G30">
    <cfRule type="cellIs" dxfId="14751" priority="77" stopIfTrue="1" operator="equal">
      <formula>0</formula>
    </cfRule>
  </conditionalFormatting>
  <conditionalFormatting sqref="C30:G30">
    <cfRule type="expression" dxfId="14750" priority="76" stopIfTrue="1">
      <formula>$IT31&lt;$IS$2</formula>
    </cfRule>
  </conditionalFormatting>
  <conditionalFormatting sqref="C30:G30">
    <cfRule type="cellIs" dxfId="14749" priority="75" stopIfTrue="1" operator="equal">
      <formula>0</formula>
    </cfRule>
  </conditionalFormatting>
  <conditionalFormatting sqref="C30:G30">
    <cfRule type="expression" dxfId="14748" priority="74" stopIfTrue="1">
      <formula>$IT31&lt;$IS$2</formula>
    </cfRule>
  </conditionalFormatting>
  <conditionalFormatting sqref="C30:G30">
    <cfRule type="cellIs" dxfId="14747" priority="73" stopIfTrue="1" operator="equal">
      <formula>0</formula>
    </cfRule>
  </conditionalFormatting>
  <conditionalFormatting sqref="C30:G30">
    <cfRule type="expression" dxfId="14746" priority="72" stopIfTrue="1">
      <formula>$IT31&lt;$IS$2</formula>
    </cfRule>
  </conditionalFormatting>
  <conditionalFormatting sqref="C30:G30">
    <cfRule type="cellIs" dxfId="14745" priority="71" stopIfTrue="1" operator="equal">
      <formula>0</formula>
    </cfRule>
  </conditionalFormatting>
  <conditionalFormatting sqref="C30:G30">
    <cfRule type="expression" dxfId="14744" priority="70" stopIfTrue="1">
      <formula>$IT31&lt;$IS$2</formula>
    </cfRule>
  </conditionalFormatting>
  <conditionalFormatting sqref="C30:G30">
    <cfRule type="cellIs" dxfId="14743" priority="69" stopIfTrue="1" operator="equal">
      <formula>0</formula>
    </cfRule>
  </conditionalFormatting>
  <conditionalFormatting sqref="C30:G30">
    <cfRule type="expression" dxfId="14742" priority="68" stopIfTrue="1">
      <formula>$IT31&lt;$IS$2</formula>
    </cfRule>
  </conditionalFormatting>
  <conditionalFormatting sqref="C30:G30">
    <cfRule type="cellIs" dxfId="14741" priority="67" stopIfTrue="1" operator="equal">
      <formula>0</formula>
    </cfRule>
  </conditionalFormatting>
  <conditionalFormatting sqref="C30:G30">
    <cfRule type="expression" dxfId="14740" priority="66" stopIfTrue="1">
      <formula>$IT31&lt;$IS$2</formula>
    </cfRule>
  </conditionalFormatting>
  <conditionalFormatting sqref="C30:G30">
    <cfRule type="cellIs" dxfId="14739" priority="65" stopIfTrue="1" operator="equal">
      <formula>0</formula>
    </cfRule>
  </conditionalFormatting>
  <conditionalFormatting sqref="C30:G30">
    <cfRule type="expression" dxfId="14738" priority="64" stopIfTrue="1">
      <formula>$IT31&lt;$IS$2</formula>
    </cfRule>
  </conditionalFormatting>
  <conditionalFormatting sqref="C30:G30">
    <cfRule type="cellIs" dxfId="14737" priority="63" stopIfTrue="1" operator="equal">
      <formula>0</formula>
    </cfRule>
  </conditionalFormatting>
  <conditionalFormatting sqref="C30:G30">
    <cfRule type="expression" dxfId="14736" priority="62" stopIfTrue="1">
      <formula>$IT31&lt;$IS$2</formula>
    </cfRule>
  </conditionalFormatting>
  <conditionalFormatting sqref="C30:G30">
    <cfRule type="cellIs" dxfId="14735" priority="61" stopIfTrue="1" operator="equal">
      <formula>0</formula>
    </cfRule>
  </conditionalFormatting>
  <conditionalFormatting sqref="C30:G30">
    <cfRule type="expression" dxfId="14734" priority="60" stopIfTrue="1">
      <formula>$IW31&lt;$IV$2</formula>
    </cfRule>
  </conditionalFormatting>
  <conditionalFormatting sqref="C30:G30">
    <cfRule type="cellIs" dxfId="14733" priority="59" stopIfTrue="1" operator="equal">
      <formula>0</formula>
    </cfRule>
  </conditionalFormatting>
  <conditionalFormatting sqref="C30:G30">
    <cfRule type="expression" dxfId="14732" priority="58" stopIfTrue="1">
      <formula>$IT31&lt;$IS$2</formula>
    </cfRule>
  </conditionalFormatting>
  <conditionalFormatting sqref="C30:G30">
    <cfRule type="cellIs" dxfId="14731" priority="57" stopIfTrue="1" operator="equal">
      <formula>0</formula>
    </cfRule>
  </conditionalFormatting>
  <conditionalFormatting sqref="C30:G30">
    <cfRule type="expression" dxfId="14730" priority="56" stopIfTrue="1">
      <formula>$IT31&lt;$IS$2</formula>
    </cfRule>
  </conditionalFormatting>
  <conditionalFormatting sqref="C30:G30">
    <cfRule type="cellIs" dxfId="14729" priority="55" stopIfTrue="1" operator="equal">
      <formula>0</formula>
    </cfRule>
  </conditionalFormatting>
  <conditionalFormatting sqref="C30:G30">
    <cfRule type="expression" dxfId="14728" priority="54" stopIfTrue="1">
      <formula>$IT31&lt;$IS$2</formula>
    </cfRule>
  </conditionalFormatting>
  <conditionalFormatting sqref="C32:G32">
    <cfRule type="cellIs" dxfId="14727" priority="53" operator="equal">
      <formula>0</formula>
    </cfRule>
  </conditionalFormatting>
  <conditionalFormatting sqref="C32:G32">
    <cfRule type="cellIs" dxfId="14726" priority="52" stopIfTrue="1" operator="equal">
      <formula>0</formula>
    </cfRule>
  </conditionalFormatting>
  <conditionalFormatting sqref="C32:G32">
    <cfRule type="expression" dxfId="14725" priority="51" stopIfTrue="1">
      <formula>$IT33&lt;$IS$2</formula>
    </cfRule>
  </conditionalFormatting>
  <conditionalFormatting sqref="C32:G32">
    <cfRule type="cellIs" dxfId="14724" priority="50" stopIfTrue="1" operator="equal">
      <formula>0</formula>
    </cfRule>
  </conditionalFormatting>
  <conditionalFormatting sqref="C32:G32">
    <cfRule type="expression" dxfId="14723" priority="49" stopIfTrue="1">
      <formula>$IT33&lt;$IS$2</formula>
    </cfRule>
  </conditionalFormatting>
  <conditionalFormatting sqref="C32:G32">
    <cfRule type="cellIs" dxfId="14722" priority="48" stopIfTrue="1" operator="equal">
      <formula>0</formula>
    </cfRule>
  </conditionalFormatting>
  <conditionalFormatting sqref="C32:G32">
    <cfRule type="expression" dxfId="14721" priority="47" stopIfTrue="1">
      <formula>$IT33&lt;$IS$2</formula>
    </cfRule>
  </conditionalFormatting>
  <conditionalFormatting sqref="C32:G32">
    <cfRule type="cellIs" dxfId="14720" priority="46" stopIfTrue="1" operator="equal">
      <formula>0</formula>
    </cfRule>
  </conditionalFormatting>
  <conditionalFormatting sqref="C32:G32">
    <cfRule type="expression" dxfId="14719" priority="45" stopIfTrue="1">
      <formula>$IT33&lt;$IS$2</formula>
    </cfRule>
  </conditionalFormatting>
  <conditionalFormatting sqref="C32:G32">
    <cfRule type="cellIs" dxfId="14718" priority="44" operator="equal">
      <formula>0</formula>
    </cfRule>
  </conditionalFormatting>
  <conditionalFormatting sqref="C32:G32">
    <cfRule type="cellIs" dxfId="14717" priority="43" operator="equal">
      <formula>0</formula>
    </cfRule>
  </conditionalFormatting>
  <conditionalFormatting sqref="C32:G32">
    <cfRule type="cellIs" dxfId="14716" priority="42" stopIfTrue="1" operator="equal">
      <formula>0</formula>
    </cfRule>
  </conditionalFormatting>
  <conditionalFormatting sqref="C32:G32">
    <cfRule type="expression" dxfId="14715" priority="41" stopIfTrue="1">
      <formula>$IT33&lt;$IS$2</formula>
    </cfRule>
  </conditionalFormatting>
  <conditionalFormatting sqref="C32:G32">
    <cfRule type="cellIs" dxfId="14714" priority="40" stopIfTrue="1" operator="equal">
      <formula>0</formula>
    </cfRule>
  </conditionalFormatting>
  <conditionalFormatting sqref="C32:G32">
    <cfRule type="expression" dxfId="14713" priority="39" stopIfTrue="1">
      <formula>$IT33&lt;$IS$2</formula>
    </cfRule>
  </conditionalFormatting>
  <conditionalFormatting sqref="C32:G32">
    <cfRule type="cellIs" dxfId="14712" priority="38" stopIfTrue="1" operator="equal">
      <formula>0</formula>
    </cfRule>
  </conditionalFormatting>
  <conditionalFormatting sqref="C32:G32">
    <cfRule type="expression" dxfId="14711" priority="37" stopIfTrue="1">
      <formula>$IT33&lt;$IS$2</formula>
    </cfRule>
  </conditionalFormatting>
  <conditionalFormatting sqref="C32:G32">
    <cfRule type="cellIs" dxfId="14710" priority="36" stopIfTrue="1" operator="equal">
      <formula>0</formula>
    </cfRule>
  </conditionalFormatting>
  <conditionalFormatting sqref="C32:G32">
    <cfRule type="expression" dxfId="14709" priority="35" stopIfTrue="1">
      <formula>$IT33&lt;$IS$2</formula>
    </cfRule>
  </conditionalFormatting>
  <conditionalFormatting sqref="C32:G32">
    <cfRule type="cellIs" dxfId="14708" priority="34" operator="equal">
      <formula>0</formula>
    </cfRule>
  </conditionalFormatting>
  <conditionalFormatting sqref="C32:G32">
    <cfRule type="cellIs" dxfId="14707" priority="33" stopIfTrue="1" operator="equal">
      <formula>0</formula>
    </cfRule>
  </conditionalFormatting>
  <conditionalFormatting sqref="C32:G32">
    <cfRule type="expression" dxfId="14706" priority="32" stopIfTrue="1">
      <formula>$IT33&lt;$IS$2</formula>
    </cfRule>
  </conditionalFormatting>
  <conditionalFormatting sqref="C32:G32">
    <cfRule type="cellIs" dxfId="14705" priority="31" stopIfTrue="1" operator="equal">
      <formula>0</formula>
    </cfRule>
  </conditionalFormatting>
  <conditionalFormatting sqref="C32:G32">
    <cfRule type="expression" dxfId="14704" priority="30" stopIfTrue="1">
      <formula>$IT33&lt;$IS$2</formula>
    </cfRule>
  </conditionalFormatting>
  <conditionalFormatting sqref="C32:G32">
    <cfRule type="cellIs" dxfId="14703" priority="29" stopIfTrue="1" operator="equal">
      <formula>0</formula>
    </cfRule>
  </conditionalFormatting>
  <conditionalFormatting sqref="C32:G32">
    <cfRule type="expression" dxfId="14702" priority="28" stopIfTrue="1">
      <formula>$IT33&lt;$IS$2</formula>
    </cfRule>
  </conditionalFormatting>
  <conditionalFormatting sqref="C32:G32">
    <cfRule type="cellIs" dxfId="14701" priority="27" stopIfTrue="1" operator="equal">
      <formula>0</formula>
    </cfRule>
  </conditionalFormatting>
  <conditionalFormatting sqref="C32:G32">
    <cfRule type="expression" dxfId="14700" priority="26" stopIfTrue="1">
      <formula>$IT33&lt;$IS$2</formula>
    </cfRule>
  </conditionalFormatting>
  <conditionalFormatting sqref="C32:G32">
    <cfRule type="cellIs" dxfId="14699" priority="25" stopIfTrue="1" operator="equal">
      <formula>0</formula>
    </cfRule>
  </conditionalFormatting>
  <conditionalFormatting sqref="C32:G32">
    <cfRule type="expression" dxfId="14698" priority="24" stopIfTrue="1">
      <formula>$IT33&lt;$IS$2</formula>
    </cfRule>
  </conditionalFormatting>
  <conditionalFormatting sqref="C32:G32">
    <cfRule type="cellIs" dxfId="14697" priority="23" stopIfTrue="1" operator="equal">
      <formula>0</formula>
    </cfRule>
  </conditionalFormatting>
  <conditionalFormatting sqref="C32:G32">
    <cfRule type="expression" dxfId="14696" priority="22" stopIfTrue="1">
      <formula>$IT33&lt;$IS$2</formula>
    </cfRule>
  </conditionalFormatting>
  <conditionalFormatting sqref="C32:G32">
    <cfRule type="cellIs" dxfId="14695" priority="21" stopIfTrue="1" operator="equal">
      <formula>0</formula>
    </cfRule>
  </conditionalFormatting>
  <conditionalFormatting sqref="C32:G32">
    <cfRule type="expression" dxfId="14694" priority="20" stopIfTrue="1">
      <formula>$IT33&lt;$IS$2</formula>
    </cfRule>
  </conditionalFormatting>
  <conditionalFormatting sqref="C32:G32">
    <cfRule type="cellIs" dxfId="14693" priority="19" stopIfTrue="1" operator="equal">
      <formula>0</formula>
    </cfRule>
  </conditionalFormatting>
  <conditionalFormatting sqref="C32:G32">
    <cfRule type="expression" dxfId="14692" priority="18" stopIfTrue="1">
      <formula>$IT33&lt;$IS$2</formula>
    </cfRule>
  </conditionalFormatting>
  <conditionalFormatting sqref="C32:G32">
    <cfRule type="cellIs" dxfId="14691" priority="17" stopIfTrue="1" operator="equal">
      <formula>0</formula>
    </cfRule>
  </conditionalFormatting>
  <conditionalFormatting sqref="C32:G32">
    <cfRule type="expression" dxfId="14690" priority="16" stopIfTrue="1">
      <formula>$IT33&lt;$IS$2</formula>
    </cfRule>
  </conditionalFormatting>
  <conditionalFormatting sqref="C32:G32">
    <cfRule type="cellIs" dxfId="14689" priority="15" stopIfTrue="1" operator="equal">
      <formula>0</formula>
    </cfRule>
  </conditionalFormatting>
  <conditionalFormatting sqref="C32:G32">
    <cfRule type="expression" dxfId="14688" priority="14" stopIfTrue="1">
      <formula>$IT33&lt;$IS$2</formula>
    </cfRule>
  </conditionalFormatting>
  <conditionalFormatting sqref="C32:G32">
    <cfRule type="cellIs" dxfId="14687" priority="13" stopIfTrue="1" operator="equal">
      <formula>0</formula>
    </cfRule>
  </conditionalFormatting>
  <conditionalFormatting sqref="C32:G32">
    <cfRule type="expression" dxfId="14686" priority="12" stopIfTrue="1">
      <formula>$IT33&lt;$IS$2</formula>
    </cfRule>
  </conditionalFormatting>
  <conditionalFormatting sqref="C32:G32">
    <cfRule type="cellIs" dxfId="14685" priority="11" stopIfTrue="1" operator="equal">
      <formula>0</formula>
    </cfRule>
  </conditionalFormatting>
  <conditionalFormatting sqref="C32:G32">
    <cfRule type="expression" dxfId="14684" priority="10" stopIfTrue="1">
      <formula>$IW33&lt;$IV$2</formula>
    </cfRule>
  </conditionalFormatting>
  <conditionalFormatting sqref="C32:G32">
    <cfRule type="cellIs" dxfId="14683" priority="9" stopIfTrue="1" operator="equal">
      <formula>0</formula>
    </cfRule>
  </conditionalFormatting>
  <conditionalFormatting sqref="C32:G32">
    <cfRule type="expression" dxfId="14682" priority="8" stopIfTrue="1">
      <formula>$IT33&lt;$IS$2</formula>
    </cfRule>
  </conditionalFormatting>
  <conditionalFormatting sqref="C32:G32">
    <cfRule type="cellIs" dxfId="14681" priority="7" stopIfTrue="1" operator="equal">
      <formula>0</formula>
    </cfRule>
  </conditionalFormatting>
  <conditionalFormatting sqref="C32:G32">
    <cfRule type="expression" dxfId="14680" priority="6" stopIfTrue="1">
      <formula>$IT33&lt;$IS$2</formula>
    </cfRule>
  </conditionalFormatting>
  <conditionalFormatting sqref="C32:G32">
    <cfRule type="cellIs" dxfId="14679" priority="5" stopIfTrue="1" operator="equal">
      <formula>0</formula>
    </cfRule>
  </conditionalFormatting>
  <conditionalFormatting sqref="C32:G32">
    <cfRule type="expression" dxfId="14678" priority="4" stopIfTrue="1">
      <formula>$IT33&lt;$IS$2</formula>
    </cfRule>
  </conditionalFormatting>
  <conditionalFormatting sqref="D33:G33">
    <cfRule type="cellIs" dxfId="14677" priority="3" operator="equal">
      <formula>0</formula>
    </cfRule>
  </conditionalFormatting>
  <conditionalFormatting sqref="D33:G33">
    <cfRule type="expression" dxfId="14676" priority="2" stopIfTrue="1">
      <formula>#REF!&lt;$IS$2</formula>
    </cfRule>
  </conditionalFormatting>
  <conditionalFormatting sqref="D33:G33">
    <cfRule type="expression" dxfId="14675" priority="1" stopIfTrue="1">
      <formula>#REF!&lt;$IV$2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299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A14" sqref="A14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5" width="7.7109375" style="3" customWidth="1"/>
    <col min="6" max="6" width="8.7109375" style="3" customWidth="1"/>
    <col min="7" max="7" width="10.5703125" style="3" bestFit="1" customWidth="1"/>
    <col min="8" max="8" width="15.140625" style="3" hidden="1" customWidth="1"/>
    <col min="9" max="9" width="15.140625" style="3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168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149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1</v>
      </c>
      <c r="B6" s="159"/>
      <c r="C6" s="40"/>
      <c r="D6" s="43" t="str">
        <f>х!A24</f>
        <v>24.01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162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7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5">
      <c r="A13" s="103" t="s">
        <v>405</v>
      </c>
      <c r="B13" s="104" t="s">
        <v>374</v>
      </c>
      <c r="C13" s="105" t="s">
        <v>375</v>
      </c>
      <c r="D13" s="106">
        <v>14.9</v>
      </c>
      <c r="E13" s="106">
        <v>16.8</v>
      </c>
      <c r="F13" s="106">
        <v>43</v>
      </c>
      <c r="G13" s="106">
        <v>388</v>
      </c>
      <c r="H13" s="107">
        <v>4.95</v>
      </c>
      <c r="I13" s="150">
        <v>18</v>
      </c>
      <c r="J13" s="11"/>
      <c r="K13" s="37" t="str">
        <f t="shared" ref="K13:K57" si="1">A13</f>
        <v>Макаронные изделия с сыром и маслом</v>
      </c>
      <c r="M13" s="24">
        <f t="shared" ref="M13:M17" si="2">D13</f>
        <v>14.9</v>
      </c>
      <c r="N13" s="24">
        <f t="shared" si="0"/>
        <v>16.8</v>
      </c>
      <c r="O13" s="24">
        <f t="shared" si="0"/>
        <v>43</v>
      </c>
      <c r="P13" s="24">
        <f t="shared" si="0"/>
        <v>388</v>
      </c>
      <c r="IA13" s="12"/>
      <c r="IB13" s="6">
        <f>[1]основа!AM9</f>
        <v>42551</v>
      </c>
    </row>
    <row r="14" spans="1:236" ht="15" customHeight="1" x14ac:dyDescent="0.25">
      <c r="A14" s="103" t="s">
        <v>186</v>
      </c>
      <c r="B14" s="104" t="s">
        <v>197</v>
      </c>
      <c r="C14" s="105" t="s">
        <v>205</v>
      </c>
      <c r="D14" s="106">
        <v>3.6</v>
      </c>
      <c r="E14" s="106">
        <v>3.3</v>
      </c>
      <c r="F14" s="106">
        <v>13.7</v>
      </c>
      <c r="G14" s="106">
        <v>98</v>
      </c>
      <c r="H14" s="107">
        <v>3.3620000000000001</v>
      </c>
      <c r="I14" s="150">
        <v>9</v>
      </c>
      <c r="J14" s="11"/>
      <c r="K14" s="37" t="str">
        <f t="shared" si="1"/>
        <v>Какао с молоком</v>
      </c>
      <c r="M14" s="24">
        <f t="shared" si="2"/>
        <v>3.6</v>
      </c>
      <c r="N14" s="24">
        <f t="shared" si="0"/>
        <v>3.3</v>
      </c>
      <c r="O14" s="24">
        <f t="shared" si="0"/>
        <v>13.7</v>
      </c>
      <c r="P14" s="24">
        <f t="shared" si="0"/>
        <v>98</v>
      </c>
      <c r="IA14" s="12"/>
      <c r="IB14" s="6">
        <f>[1]основа!AM11</f>
        <v>42551</v>
      </c>
    </row>
    <row r="15" spans="1:236" ht="15" customHeight="1" x14ac:dyDescent="0.25">
      <c r="A15" s="103" t="s">
        <v>74</v>
      </c>
      <c r="B15" s="104" t="s">
        <v>226</v>
      </c>
      <c r="C15" s="105">
        <v>0</v>
      </c>
      <c r="D15" s="106">
        <v>3.5</v>
      </c>
      <c r="E15" s="106">
        <v>1.5</v>
      </c>
      <c r="F15" s="106">
        <v>24.9</v>
      </c>
      <c r="G15" s="106">
        <v>131</v>
      </c>
      <c r="H15" s="107">
        <v>1.1000000000000001</v>
      </c>
      <c r="I15" s="150">
        <v>1.5</v>
      </c>
      <c r="J15" s="11"/>
      <c r="K15" s="37" t="str">
        <f t="shared" si="1"/>
        <v>Хлеб пшеничный</v>
      </c>
      <c r="M15" s="24">
        <f t="shared" si="2"/>
        <v>3.5</v>
      </c>
      <c r="N15" s="24">
        <f t="shared" si="0"/>
        <v>1.5</v>
      </c>
      <c r="O15" s="24">
        <f t="shared" si="0"/>
        <v>24.9</v>
      </c>
      <c r="P15" s="24">
        <f t="shared" si="0"/>
        <v>131</v>
      </c>
      <c r="IA15" s="12"/>
      <c r="IB15" s="6">
        <f>[1]основа!AM12</f>
        <v>42551</v>
      </c>
    </row>
    <row r="16" spans="1:236" ht="15" hidden="1" customHeight="1" x14ac:dyDescent="0.25">
      <c r="A16" s="103">
        <v>0</v>
      </c>
      <c r="B16" s="104">
        <v>0</v>
      </c>
      <c r="C16" s="105">
        <v>0</v>
      </c>
      <c r="D16" s="106">
        <v>0</v>
      </c>
      <c r="E16" s="106">
        <v>0</v>
      </c>
      <c r="F16" s="106">
        <v>0</v>
      </c>
      <c r="G16" s="106">
        <v>0</v>
      </c>
      <c r="H16" s="107">
        <v>0</v>
      </c>
      <c r="I16" s="25">
        <f t="shared" ref="I16:I17" si="3">H16</f>
        <v>0</v>
      </c>
      <c r="J16" s="11"/>
      <c r="K16" s="37">
        <f t="shared" si="1"/>
        <v>0</v>
      </c>
      <c r="M16" s="24">
        <f t="shared" si="2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R16" s="119"/>
      <c r="IA16" s="12"/>
      <c r="IB16" s="6">
        <f>[1]основа!AM13</f>
        <v>42551</v>
      </c>
    </row>
    <row r="17" spans="1:236" ht="15" hidden="1" customHeight="1" x14ac:dyDescent="0.25">
      <c r="A17" s="103">
        <v>0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25">
        <f t="shared" si="3"/>
        <v>0</v>
      </c>
      <c r="J17" s="11"/>
      <c r="K17" s="37">
        <f t="shared" si="1"/>
        <v>0</v>
      </c>
      <c r="M17" s="24">
        <f t="shared" si="2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[1]основа!AM14</f>
        <v>42551</v>
      </c>
    </row>
    <row r="18" spans="1:236" ht="15" customHeight="1" x14ac:dyDescent="0.2">
      <c r="A18" s="108" t="s">
        <v>11</v>
      </c>
      <c r="B18" s="109"/>
      <c r="C18" s="110"/>
      <c r="D18" s="111">
        <f>SUBTOTAL(9,D12:D17)</f>
        <v>22</v>
      </c>
      <c r="E18" s="111">
        <f t="shared" ref="E18:G18" si="4">SUBTOTAL(9,E12:E17)</f>
        <v>21.6</v>
      </c>
      <c r="F18" s="111">
        <f t="shared" si="4"/>
        <v>81.599999999999994</v>
      </c>
      <c r="G18" s="111">
        <f t="shared" si="4"/>
        <v>617</v>
      </c>
      <c r="H18" s="112">
        <v>19.431000000000001</v>
      </c>
      <c r="I18" s="151">
        <v>28.5</v>
      </c>
      <c r="J18" s="11"/>
      <c r="K18" s="38">
        <f>х!E12</f>
        <v>1</v>
      </c>
      <c r="M18" s="28">
        <f>SUM(M12:M17)</f>
        <v>22</v>
      </c>
      <c r="N18" s="28">
        <f t="shared" ref="N18:P18" si="5">SUM(N12:N17)</f>
        <v>21.6</v>
      </c>
      <c r="O18" s="28">
        <f t="shared" si="5"/>
        <v>81.599999999999994</v>
      </c>
      <c r="P18" s="28">
        <f t="shared" si="5"/>
        <v>617</v>
      </c>
      <c r="IA18" s="12"/>
      <c r="IB18" s="6">
        <f>[1]основа!AM15</f>
        <v>42551</v>
      </c>
    </row>
    <row r="19" spans="1:236" ht="15" customHeight="1" x14ac:dyDescent="0.2">
      <c r="A19" s="108"/>
      <c r="B19" s="109"/>
      <c r="C19" s="110"/>
      <c r="D19" s="111"/>
      <c r="E19" s="111"/>
      <c r="F19" s="111"/>
      <c r="G19" s="111"/>
      <c r="H19" s="112"/>
      <c r="I19" s="151"/>
      <c r="J19" s="11"/>
      <c r="K19" s="38">
        <f>х!E13</f>
        <v>1</v>
      </c>
      <c r="M19" s="28"/>
      <c r="N19" s="28"/>
      <c r="O19" s="28"/>
      <c r="P19" s="28"/>
      <c r="IA19" s="12"/>
      <c r="IB19" s="6">
        <f>[1]основа!AM16</f>
        <v>42551</v>
      </c>
    </row>
    <row r="20" spans="1:236" ht="15" hidden="1" customHeight="1" x14ac:dyDescent="0.2">
      <c r="A20" s="108" t="s">
        <v>12</v>
      </c>
      <c r="B20" s="109"/>
      <c r="C20" s="110"/>
      <c r="D20" s="111"/>
      <c r="E20" s="111"/>
      <c r="F20" s="111"/>
      <c r="G20" s="111"/>
      <c r="H20" s="112"/>
      <c r="I20" s="29"/>
      <c r="J20" s="11"/>
      <c r="K20" s="38">
        <f>х!E14</f>
        <v>0</v>
      </c>
      <c r="M20" s="28"/>
      <c r="N20" s="28"/>
      <c r="O20" s="28"/>
      <c r="P20" s="28"/>
      <c r="IA20" s="12"/>
      <c r="IB20" s="6">
        <f>[1]основа!AM17</f>
        <v>42551</v>
      </c>
    </row>
    <row r="21" spans="1:236" ht="15" hidden="1" customHeight="1" x14ac:dyDescent="0.25">
      <c r="A21" s="103">
        <v>0</v>
      </c>
      <c r="B21" s="104">
        <v>0</v>
      </c>
      <c r="C21" s="105">
        <v>0</v>
      </c>
      <c r="D21" s="106">
        <v>0</v>
      </c>
      <c r="E21" s="106">
        <v>0</v>
      </c>
      <c r="F21" s="106">
        <v>0</v>
      </c>
      <c r="G21" s="106">
        <v>0</v>
      </c>
      <c r="H21" s="107">
        <v>0</v>
      </c>
      <c r="I21" s="25">
        <f>H21</f>
        <v>0</v>
      </c>
      <c r="J21" s="11"/>
      <c r="K21" s="37">
        <f t="shared" si="1"/>
        <v>0</v>
      </c>
      <c r="M21" s="24">
        <f>D21</f>
        <v>0</v>
      </c>
      <c r="N21" s="24">
        <f t="shared" ref="N21:P23" si="6">E21</f>
        <v>0</v>
      </c>
      <c r="O21" s="24">
        <f t="shared" si="6"/>
        <v>0</v>
      </c>
      <c r="P21" s="24">
        <f t="shared" si="6"/>
        <v>0</v>
      </c>
      <c r="IA21" s="12"/>
      <c r="IB21" s="6">
        <f>[1]основа!AM18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 t="shared" ref="I22:I23" si="7">H22</f>
        <v>0</v>
      </c>
      <c r="J22" s="11"/>
      <c r="K22" s="37">
        <f t="shared" si="1"/>
        <v>0</v>
      </c>
      <c r="M22" s="24">
        <f t="shared" ref="M22:M23" si="8">D22</f>
        <v>0</v>
      </c>
      <c r="N22" s="24">
        <f t="shared" si="6"/>
        <v>0</v>
      </c>
      <c r="O22" s="24">
        <f t="shared" si="6"/>
        <v>0</v>
      </c>
      <c r="P22" s="24">
        <f t="shared" si="6"/>
        <v>0</v>
      </c>
      <c r="IA22" s="12"/>
      <c r="IB22" s="6">
        <f>[1]основа!AM19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si="7"/>
        <v>0</v>
      </c>
      <c r="J23" s="11"/>
      <c r="K23" s="37">
        <f t="shared" si="1"/>
        <v>0</v>
      </c>
      <c r="M23" s="24">
        <f t="shared" si="8"/>
        <v>0</v>
      </c>
      <c r="N23" s="24">
        <f t="shared" si="6"/>
        <v>0</v>
      </c>
      <c r="O23" s="24">
        <f t="shared" si="6"/>
        <v>0</v>
      </c>
      <c r="P23" s="24">
        <f t="shared" si="6"/>
        <v>0</v>
      </c>
      <c r="IA23" s="12"/>
      <c r="IB23" s="6">
        <f>[1]основа!AM20</f>
        <v>42551</v>
      </c>
    </row>
    <row r="24" spans="1:236" ht="15" hidden="1" customHeight="1" x14ac:dyDescent="0.2">
      <c r="A24" s="108" t="s">
        <v>13</v>
      </c>
      <c r="B24" s="109"/>
      <c r="C24" s="110"/>
      <c r="D24" s="111">
        <v>0</v>
      </c>
      <c r="E24" s="111">
        <v>0</v>
      </c>
      <c r="F24" s="111">
        <v>0</v>
      </c>
      <c r="G24" s="111">
        <v>0</v>
      </c>
      <c r="H24" s="112">
        <v>0</v>
      </c>
      <c r="I24" s="29">
        <f>I23+I22+I21</f>
        <v>0</v>
      </c>
      <c r="J24" s="11"/>
      <c r="K24" s="38">
        <f>х!E18</f>
        <v>0</v>
      </c>
      <c r="M24" s="28">
        <f>SUM(M21:M23)</f>
        <v>0</v>
      </c>
      <c r="N24" s="28">
        <f t="shared" ref="N24:P24" si="9">SUM(N21:N23)</f>
        <v>0</v>
      </c>
      <c r="O24" s="28">
        <f t="shared" si="9"/>
        <v>0</v>
      </c>
      <c r="P24" s="28">
        <f t="shared" si="9"/>
        <v>0</v>
      </c>
      <c r="IA24" s="12"/>
      <c r="IB24" s="6">
        <f>[1]основа!AM21</f>
        <v>42551</v>
      </c>
    </row>
    <row r="25" spans="1:236" ht="15" hidden="1" customHeight="1" x14ac:dyDescent="0.2">
      <c r="A25" s="108"/>
      <c r="B25" s="109"/>
      <c r="C25" s="110"/>
      <c r="D25" s="111"/>
      <c r="E25" s="111"/>
      <c r="F25" s="111"/>
      <c r="G25" s="111"/>
      <c r="H25" s="112"/>
      <c r="I25" s="29"/>
      <c r="J25" s="11"/>
      <c r="K25" s="38">
        <f>х!E19</f>
        <v>0</v>
      </c>
      <c r="M25" s="28"/>
      <c r="N25" s="28"/>
      <c r="O25" s="28"/>
      <c r="P25" s="28"/>
      <c r="IA25" s="12"/>
      <c r="IB25" s="6">
        <f>[1]основа!AM22</f>
        <v>42551</v>
      </c>
    </row>
    <row r="26" spans="1:236" ht="15" customHeight="1" x14ac:dyDescent="0.2">
      <c r="A26" s="108" t="s">
        <v>14</v>
      </c>
      <c r="B26" s="109"/>
      <c r="C26" s="110"/>
      <c r="D26" s="113"/>
      <c r="E26" s="113"/>
      <c r="F26" s="113"/>
      <c r="G26" s="113"/>
      <c r="H26" s="114"/>
      <c r="I26" s="152"/>
      <c r="J26" s="11"/>
      <c r="K26" s="38">
        <f>х!E20</f>
        <v>1</v>
      </c>
      <c r="M26" s="30"/>
      <c r="N26" s="30"/>
      <c r="O26" s="30"/>
      <c r="P26" s="30"/>
      <c r="IA26" s="12"/>
      <c r="IB26" s="6">
        <f>[1]основа!AM23</f>
        <v>42551</v>
      </c>
    </row>
    <row r="27" spans="1:236" ht="15" hidden="1" customHeight="1" x14ac:dyDescent="0.25">
      <c r="A27" s="103">
        <v>0</v>
      </c>
      <c r="B27" s="104">
        <v>0</v>
      </c>
      <c r="C27" s="105">
        <v>0</v>
      </c>
      <c r="D27" s="106">
        <v>0</v>
      </c>
      <c r="E27" s="106">
        <v>0</v>
      </c>
      <c r="F27" s="106">
        <v>0</v>
      </c>
      <c r="G27" s="106">
        <v>0</v>
      </c>
      <c r="H27" s="107">
        <v>0</v>
      </c>
      <c r="I27" s="25">
        <f>H27</f>
        <v>0</v>
      </c>
      <c r="J27" s="11"/>
      <c r="K27" s="37">
        <f t="shared" si="1"/>
        <v>0</v>
      </c>
      <c r="M27" s="24">
        <f>D27</f>
        <v>0</v>
      </c>
      <c r="N27" s="24">
        <f t="shared" ref="N27:P33" si="10">E27</f>
        <v>0</v>
      </c>
      <c r="O27" s="24">
        <f t="shared" si="10"/>
        <v>0</v>
      </c>
      <c r="P27" s="24">
        <f t="shared" si="10"/>
        <v>0</v>
      </c>
      <c r="IA27" s="12"/>
      <c r="IB27" s="6">
        <f>[1]основа!AM24</f>
        <v>42551</v>
      </c>
    </row>
    <row r="28" spans="1:236" ht="15" customHeight="1" x14ac:dyDescent="0.25">
      <c r="A28" s="103" t="s">
        <v>353</v>
      </c>
      <c r="B28" s="104">
        <v>250</v>
      </c>
      <c r="C28" s="105" t="s">
        <v>397</v>
      </c>
      <c r="D28" s="106">
        <v>8.61</v>
      </c>
      <c r="E28" s="106">
        <v>8.4</v>
      </c>
      <c r="F28" s="106">
        <v>14.34</v>
      </c>
      <c r="G28" s="106">
        <v>167.25</v>
      </c>
      <c r="H28" s="107">
        <v>25.5366</v>
      </c>
      <c r="I28" s="150">
        <v>27</v>
      </c>
      <c r="J28" s="11"/>
      <c r="K28" s="37" t="str">
        <f t="shared" si="1"/>
        <v>Суп рыбный (из сайры)</v>
      </c>
      <c r="M28" s="24">
        <f t="shared" ref="M28:M33" si="11">D28</f>
        <v>8.61</v>
      </c>
      <c r="N28" s="24">
        <f t="shared" si="10"/>
        <v>8.4</v>
      </c>
      <c r="O28" s="24">
        <f t="shared" si="10"/>
        <v>14.34</v>
      </c>
      <c r="P28" s="24">
        <f t="shared" si="10"/>
        <v>167.25</v>
      </c>
      <c r="IA28" s="12"/>
      <c r="IB28" s="6">
        <f>[1]основа!AM25</f>
        <v>42551</v>
      </c>
    </row>
    <row r="29" spans="1:236" ht="15" customHeight="1" x14ac:dyDescent="0.25">
      <c r="A29" s="103" t="s">
        <v>398</v>
      </c>
      <c r="B29" s="104">
        <v>80</v>
      </c>
      <c r="C29" s="105">
        <v>0</v>
      </c>
      <c r="D29" s="106">
        <v>4.3</v>
      </c>
      <c r="E29" s="106">
        <v>8</v>
      </c>
      <c r="F29" s="106">
        <v>35</v>
      </c>
      <c r="G29" s="106">
        <v>134</v>
      </c>
      <c r="H29" s="107">
        <v>7</v>
      </c>
      <c r="I29" s="150">
        <v>16</v>
      </c>
      <c r="J29" s="11"/>
      <c r="K29" s="37" t="str">
        <f t="shared" si="1"/>
        <v>Рогалик с повидлом</v>
      </c>
      <c r="M29" s="24">
        <f t="shared" si="11"/>
        <v>4.3</v>
      </c>
      <c r="N29" s="24">
        <f t="shared" si="10"/>
        <v>8</v>
      </c>
      <c r="O29" s="24">
        <f t="shared" si="10"/>
        <v>35</v>
      </c>
      <c r="P29" s="24">
        <f t="shared" si="10"/>
        <v>134</v>
      </c>
      <c r="IA29" s="12"/>
      <c r="IB29" s="6">
        <f>[1]основа!AM26</f>
        <v>42551</v>
      </c>
    </row>
    <row r="30" spans="1:236" ht="15" customHeight="1" x14ac:dyDescent="0.25">
      <c r="A30" s="103" t="s">
        <v>247</v>
      </c>
      <c r="B30" s="104" t="s">
        <v>248</v>
      </c>
      <c r="C30" s="105" t="s">
        <v>384</v>
      </c>
      <c r="D30" s="106">
        <v>0.2</v>
      </c>
      <c r="E30" s="106">
        <v>0</v>
      </c>
      <c r="F30" s="106">
        <v>15</v>
      </c>
      <c r="G30" s="106">
        <v>58</v>
      </c>
      <c r="H30" s="107">
        <v>0.91200000000000003</v>
      </c>
      <c r="I30" s="150">
        <v>4.5</v>
      </c>
      <c r="J30" s="11"/>
      <c r="K30" s="37" t="str">
        <f t="shared" si="1"/>
        <v>Чай с сахаром и лимоном</v>
      </c>
      <c r="M30" s="24">
        <f t="shared" si="11"/>
        <v>0.2</v>
      </c>
      <c r="N30" s="24">
        <f t="shared" si="10"/>
        <v>0</v>
      </c>
      <c r="O30" s="24">
        <f t="shared" si="10"/>
        <v>15</v>
      </c>
      <c r="P30" s="24">
        <f t="shared" si="10"/>
        <v>58</v>
      </c>
      <c r="IA30" s="12"/>
      <c r="IB30" s="6">
        <f>[1]основа!AM28</f>
        <v>42551</v>
      </c>
    </row>
    <row r="31" spans="1:236" ht="15" customHeight="1" x14ac:dyDescent="0.25">
      <c r="A31" s="103" t="s">
        <v>74</v>
      </c>
      <c r="B31" s="104" t="s">
        <v>198</v>
      </c>
      <c r="C31" s="105">
        <v>0</v>
      </c>
      <c r="D31" s="106">
        <v>3.5</v>
      </c>
      <c r="E31" s="106">
        <v>1.5</v>
      </c>
      <c r="F31" s="106">
        <v>24.9</v>
      </c>
      <c r="G31" s="106">
        <v>131</v>
      </c>
      <c r="H31" s="107">
        <v>2.2000000000000002</v>
      </c>
      <c r="I31" s="150">
        <v>3</v>
      </c>
      <c r="J31" s="11"/>
      <c r="K31" s="37" t="str">
        <f t="shared" si="1"/>
        <v>Хлеб пшеничный</v>
      </c>
      <c r="M31" s="24">
        <f t="shared" si="11"/>
        <v>3.5</v>
      </c>
      <c r="N31" s="24">
        <f t="shared" si="10"/>
        <v>1.5</v>
      </c>
      <c r="O31" s="24">
        <f t="shared" si="10"/>
        <v>24.9</v>
      </c>
      <c r="P31" s="24">
        <f t="shared" si="10"/>
        <v>131</v>
      </c>
      <c r="IA31" s="12"/>
      <c r="IB31" s="6">
        <f>[1]основа!AM29</f>
        <v>42551</v>
      </c>
    </row>
    <row r="32" spans="1:236" ht="15" hidden="1" customHeight="1" x14ac:dyDescent="0.25">
      <c r="A32" s="103">
        <v>0</v>
      </c>
      <c r="B32" s="104">
        <v>0</v>
      </c>
      <c r="C32" s="105">
        <v>0</v>
      </c>
      <c r="D32" s="106">
        <v>0</v>
      </c>
      <c r="E32" s="106">
        <v>0</v>
      </c>
      <c r="F32" s="106">
        <v>0</v>
      </c>
      <c r="G32" s="106">
        <v>0</v>
      </c>
      <c r="H32" s="107">
        <v>0</v>
      </c>
      <c r="I32" s="25">
        <f t="shared" ref="I32:I33" si="12">H32</f>
        <v>0</v>
      </c>
      <c r="J32" s="11"/>
      <c r="K32" s="37">
        <f t="shared" si="1"/>
        <v>0</v>
      </c>
      <c r="M32" s="24">
        <f t="shared" si="11"/>
        <v>0</v>
      </c>
      <c r="N32" s="24">
        <f t="shared" si="10"/>
        <v>0</v>
      </c>
      <c r="O32" s="24">
        <f t="shared" si="10"/>
        <v>0</v>
      </c>
      <c r="P32" s="24">
        <f t="shared" si="10"/>
        <v>0</v>
      </c>
      <c r="IA32" s="12"/>
      <c r="IB32" s="6">
        <f>[1]основа!AM30</f>
        <v>42551</v>
      </c>
    </row>
    <row r="33" spans="1:236" ht="15" hidden="1" customHeight="1" x14ac:dyDescent="0.25">
      <c r="A33" s="103">
        <v>0</v>
      </c>
      <c r="B33" s="104">
        <v>0</v>
      </c>
      <c r="C33" s="105">
        <v>0</v>
      </c>
      <c r="D33" s="106">
        <v>0</v>
      </c>
      <c r="E33" s="106">
        <v>0</v>
      </c>
      <c r="F33" s="106">
        <v>0</v>
      </c>
      <c r="G33" s="106">
        <v>0</v>
      </c>
      <c r="H33" s="107">
        <v>0</v>
      </c>
      <c r="I33" s="25">
        <f t="shared" si="12"/>
        <v>0</v>
      </c>
      <c r="J33" s="11"/>
      <c r="K33" s="37">
        <f t="shared" si="1"/>
        <v>0</v>
      </c>
      <c r="M33" s="24">
        <f t="shared" si="11"/>
        <v>0</v>
      </c>
      <c r="N33" s="24">
        <f t="shared" si="10"/>
        <v>0</v>
      </c>
      <c r="O33" s="24">
        <f t="shared" si="10"/>
        <v>0</v>
      </c>
      <c r="P33" s="24">
        <f t="shared" si="10"/>
        <v>0</v>
      </c>
      <c r="IA33" s="12"/>
      <c r="IB33" s="6">
        <f>[1]основа!AM31</f>
        <v>42551</v>
      </c>
    </row>
    <row r="34" spans="1:236" ht="15" customHeight="1" x14ac:dyDescent="0.2">
      <c r="A34" s="108" t="s">
        <v>15</v>
      </c>
      <c r="B34" s="109"/>
      <c r="C34" s="110"/>
      <c r="D34" s="111">
        <f>SUBTOTAL(9,D27:D33)</f>
        <v>16.61</v>
      </c>
      <c r="E34" s="111">
        <f t="shared" ref="E34:G34" si="13">SUBTOTAL(9,E27:E33)</f>
        <v>17.899999999999999</v>
      </c>
      <c r="F34" s="111">
        <f t="shared" si="13"/>
        <v>89.240000000000009</v>
      </c>
      <c r="G34" s="111">
        <f t="shared" si="13"/>
        <v>490.25</v>
      </c>
      <c r="H34" s="112">
        <v>35.648600000000002</v>
      </c>
      <c r="I34" s="151">
        <v>50.5</v>
      </c>
      <c r="J34" s="11"/>
      <c r="K34" s="38">
        <f>х!E29</f>
        <v>1</v>
      </c>
      <c r="M34" s="28">
        <f>SUM(M27:M33)</f>
        <v>16.61</v>
      </c>
      <c r="N34" s="28">
        <f t="shared" ref="N34:P34" si="14">SUM(N27:N33)</f>
        <v>17.899999999999999</v>
      </c>
      <c r="O34" s="28">
        <f t="shared" si="14"/>
        <v>89.240000000000009</v>
      </c>
      <c r="P34" s="28">
        <f t="shared" si="14"/>
        <v>490.25</v>
      </c>
      <c r="IA34" s="12"/>
      <c r="IB34" s="6">
        <f>[1]основа!AM32</f>
        <v>42551</v>
      </c>
    </row>
    <row r="35" spans="1:236" ht="15" customHeight="1" x14ac:dyDescent="0.2">
      <c r="A35" s="108"/>
      <c r="B35" s="109"/>
      <c r="C35" s="110"/>
      <c r="D35" s="111"/>
      <c r="E35" s="111"/>
      <c r="F35" s="111"/>
      <c r="G35" s="111"/>
      <c r="H35" s="112"/>
      <c r="I35" s="155"/>
      <c r="J35" s="11"/>
      <c r="K35" s="38">
        <f>х!E30</f>
        <v>1</v>
      </c>
      <c r="M35" s="28"/>
      <c r="N35" s="28"/>
      <c r="O35" s="28"/>
      <c r="P35" s="28"/>
      <c r="IA35" s="12"/>
      <c r="IB35" s="6">
        <f>[1]основа!AM33</f>
        <v>42551</v>
      </c>
    </row>
    <row r="36" spans="1:236" ht="15" hidden="1" customHeight="1" x14ac:dyDescent="0.2">
      <c r="A36" s="108" t="s">
        <v>16</v>
      </c>
      <c r="B36" s="109"/>
      <c r="C36" s="110"/>
      <c r="D36" s="113"/>
      <c r="E36" s="113"/>
      <c r="F36" s="113"/>
      <c r="G36" s="113"/>
      <c r="H36" s="114"/>
      <c r="I36" s="31"/>
      <c r="J36" s="11"/>
      <c r="K36" s="38">
        <f>х!E31</f>
        <v>0</v>
      </c>
      <c r="M36" s="30"/>
      <c r="N36" s="30"/>
      <c r="O36" s="30"/>
      <c r="P36" s="30"/>
      <c r="IA36" s="12"/>
      <c r="IB36" s="6">
        <f>[1]основа!AM34</f>
        <v>42551</v>
      </c>
    </row>
    <row r="37" spans="1:236" ht="15" hidden="1" customHeight="1" x14ac:dyDescent="0.25">
      <c r="A37" s="103">
        <v>0</v>
      </c>
      <c r="B37" s="104">
        <v>0</v>
      </c>
      <c r="C37" s="105">
        <v>0</v>
      </c>
      <c r="D37" s="106">
        <v>0</v>
      </c>
      <c r="E37" s="106">
        <v>0</v>
      </c>
      <c r="F37" s="106">
        <v>0</v>
      </c>
      <c r="G37" s="106">
        <v>0</v>
      </c>
      <c r="H37" s="107">
        <v>0</v>
      </c>
      <c r="I37" s="25">
        <f>H37</f>
        <v>0</v>
      </c>
      <c r="J37" s="11"/>
      <c r="K37" s="37">
        <f t="shared" si="1"/>
        <v>0</v>
      </c>
      <c r="M37" s="24">
        <f>D37</f>
        <v>0</v>
      </c>
      <c r="N37" s="24">
        <f t="shared" ref="N37:P41" si="15">E37</f>
        <v>0</v>
      </c>
      <c r="O37" s="24">
        <f t="shared" si="15"/>
        <v>0</v>
      </c>
      <c r="P37" s="24">
        <f t="shared" si="15"/>
        <v>0</v>
      </c>
      <c r="IA37" s="12"/>
      <c r="IB37" s="6">
        <f>[1]основа!AM35</f>
        <v>42551</v>
      </c>
    </row>
    <row r="38" spans="1:236" ht="15" hidden="1" customHeight="1" x14ac:dyDescent="0.25">
      <c r="A38" s="103">
        <v>0</v>
      </c>
      <c r="B38" s="104">
        <v>0</v>
      </c>
      <c r="C38" s="105">
        <v>0</v>
      </c>
      <c r="D38" s="106">
        <v>0</v>
      </c>
      <c r="E38" s="106">
        <v>0</v>
      </c>
      <c r="F38" s="106">
        <v>0</v>
      </c>
      <c r="G38" s="106">
        <v>0</v>
      </c>
      <c r="H38" s="107">
        <v>0</v>
      </c>
      <c r="I38" s="25">
        <f t="shared" ref="I38:I41" si="16">H38</f>
        <v>0</v>
      </c>
      <c r="J38" s="11"/>
      <c r="K38" s="37">
        <f t="shared" si="1"/>
        <v>0</v>
      </c>
      <c r="M38" s="24">
        <f t="shared" ref="M38:M41" si="17">D38</f>
        <v>0</v>
      </c>
      <c r="N38" s="24">
        <f t="shared" si="15"/>
        <v>0</v>
      </c>
      <c r="O38" s="24">
        <f t="shared" si="15"/>
        <v>0</v>
      </c>
      <c r="P38" s="24">
        <f t="shared" si="15"/>
        <v>0</v>
      </c>
      <c r="IA38" s="12"/>
      <c r="IB38" s="6">
        <f>[1]основа!AM36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 t="shared" si="16"/>
        <v>0</v>
      </c>
      <c r="J39" s="11"/>
      <c r="K39" s="37">
        <f t="shared" si="1"/>
        <v>0</v>
      </c>
      <c r="M39" s="24">
        <f t="shared" si="17"/>
        <v>0</v>
      </c>
      <c r="N39" s="24">
        <f t="shared" si="15"/>
        <v>0</v>
      </c>
      <c r="O39" s="24">
        <f t="shared" si="15"/>
        <v>0</v>
      </c>
      <c r="P39" s="24">
        <f t="shared" si="15"/>
        <v>0</v>
      </c>
      <c r="IA39" s="12"/>
      <c r="IB39" s="6">
        <f>[1]основа!AM37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si="16"/>
        <v>0</v>
      </c>
      <c r="J40" s="11"/>
      <c r="K40" s="37">
        <f t="shared" si="1"/>
        <v>0</v>
      </c>
      <c r="M40" s="24">
        <f t="shared" si="17"/>
        <v>0</v>
      </c>
      <c r="N40" s="24">
        <f t="shared" si="15"/>
        <v>0</v>
      </c>
      <c r="O40" s="24">
        <f t="shared" si="15"/>
        <v>0</v>
      </c>
      <c r="P40" s="24">
        <f t="shared" si="15"/>
        <v>0</v>
      </c>
      <c r="IA40" s="12"/>
      <c r="IB40" s="6">
        <f>[1]основа!AM38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6"/>
        <v>0</v>
      </c>
      <c r="J41" s="11"/>
      <c r="K41" s="37">
        <f t="shared" si="1"/>
        <v>0</v>
      </c>
      <c r="M41" s="24">
        <f t="shared" si="17"/>
        <v>0</v>
      </c>
      <c r="N41" s="24">
        <f t="shared" si="15"/>
        <v>0</v>
      </c>
      <c r="O41" s="24">
        <f t="shared" si="15"/>
        <v>0</v>
      </c>
      <c r="P41" s="24">
        <f t="shared" si="15"/>
        <v>0</v>
      </c>
      <c r="IA41" s="12"/>
      <c r="IB41" s="6">
        <f>[1]основа!AM39</f>
        <v>42551</v>
      </c>
    </row>
    <row r="42" spans="1:236" ht="15" hidden="1" customHeight="1" x14ac:dyDescent="0.2">
      <c r="A42" s="108" t="s">
        <v>17</v>
      </c>
      <c r="B42" s="109"/>
      <c r="C42" s="110"/>
      <c r="D42" s="111">
        <v>0</v>
      </c>
      <c r="E42" s="111">
        <v>0</v>
      </c>
      <c r="F42" s="111">
        <v>0</v>
      </c>
      <c r="G42" s="111">
        <v>0</v>
      </c>
      <c r="H42" s="112">
        <v>0</v>
      </c>
      <c r="I42" s="29">
        <f>I41+I40+I39+I38+I37</f>
        <v>0</v>
      </c>
      <c r="J42" s="11"/>
      <c r="K42" s="38">
        <f>х!E37</f>
        <v>0</v>
      </c>
      <c r="M42" s="28">
        <f>SUM(M37:M41)</f>
        <v>0</v>
      </c>
      <c r="N42" s="28">
        <f t="shared" ref="N42:P42" si="18">SUM(N37:N41)</f>
        <v>0</v>
      </c>
      <c r="O42" s="28">
        <f t="shared" si="18"/>
        <v>0</v>
      </c>
      <c r="P42" s="28">
        <f t="shared" si="18"/>
        <v>0</v>
      </c>
      <c r="IA42" s="12"/>
      <c r="IB42" s="6">
        <f>[1]основа!AM40</f>
        <v>42551</v>
      </c>
    </row>
    <row r="43" spans="1:236" ht="15" hidden="1" customHeight="1" x14ac:dyDescent="0.2">
      <c r="A43" s="108"/>
      <c r="B43" s="109"/>
      <c r="C43" s="110"/>
      <c r="D43" s="111"/>
      <c r="E43" s="111"/>
      <c r="F43" s="111"/>
      <c r="G43" s="111"/>
      <c r="H43" s="112"/>
      <c r="I43" s="29"/>
      <c r="J43" s="11"/>
      <c r="K43" s="38">
        <f>х!E38</f>
        <v>0</v>
      </c>
      <c r="M43" s="28"/>
      <c r="N43" s="28"/>
      <c r="O43" s="28"/>
      <c r="P43" s="28"/>
      <c r="IA43" s="12"/>
      <c r="IB43" s="6">
        <f>[1]основа!AM41</f>
        <v>42551</v>
      </c>
    </row>
    <row r="44" spans="1:236" ht="15" hidden="1" customHeight="1" x14ac:dyDescent="0.2">
      <c r="A44" s="108" t="s">
        <v>18</v>
      </c>
      <c r="B44" s="109"/>
      <c r="C44" s="110"/>
      <c r="D44" s="113"/>
      <c r="E44" s="113"/>
      <c r="F44" s="113"/>
      <c r="G44" s="113"/>
      <c r="H44" s="114"/>
      <c r="I44" s="31"/>
      <c r="J44" s="11"/>
      <c r="K44" s="38">
        <f>х!E39</f>
        <v>0</v>
      </c>
      <c r="M44" s="30"/>
      <c r="N44" s="30"/>
      <c r="O44" s="30"/>
      <c r="P44" s="30"/>
      <c r="IA44" s="12"/>
      <c r="IB44" s="6">
        <f>[1]основа!AM42</f>
        <v>42551</v>
      </c>
    </row>
    <row r="45" spans="1:236" ht="15" hidden="1" customHeight="1" x14ac:dyDescent="0.25">
      <c r="A45" s="103">
        <v>0</v>
      </c>
      <c r="B45" s="104">
        <v>0</v>
      </c>
      <c r="C45" s="105">
        <v>0</v>
      </c>
      <c r="D45" s="106">
        <v>0</v>
      </c>
      <c r="E45" s="106">
        <v>0</v>
      </c>
      <c r="F45" s="106">
        <v>0</v>
      </c>
      <c r="G45" s="106">
        <v>0</v>
      </c>
      <c r="H45" s="107">
        <v>0</v>
      </c>
      <c r="I45" s="25">
        <f>H45</f>
        <v>0</v>
      </c>
      <c r="J45" s="11"/>
      <c r="K45" s="37">
        <f t="shared" si="1"/>
        <v>0</v>
      </c>
      <c r="M45" s="24">
        <f>D45</f>
        <v>0</v>
      </c>
      <c r="N45" s="24">
        <f t="shared" ref="N45:P51" si="19">E45</f>
        <v>0</v>
      </c>
      <c r="O45" s="24">
        <f t="shared" si="19"/>
        <v>0</v>
      </c>
      <c r="P45" s="24">
        <f t="shared" si="19"/>
        <v>0</v>
      </c>
      <c r="IA45" s="12"/>
      <c r="IB45" s="6">
        <f>[1]основа!AM43</f>
        <v>42551</v>
      </c>
    </row>
    <row r="46" spans="1:236" ht="15" hidden="1" customHeight="1" x14ac:dyDescent="0.25">
      <c r="A46" s="103">
        <v>0</v>
      </c>
      <c r="B46" s="104">
        <v>0</v>
      </c>
      <c r="C46" s="105">
        <v>0</v>
      </c>
      <c r="D46" s="106">
        <v>0</v>
      </c>
      <c r="E46" s="106">
        <v>0</v>
      </c>
      <c r="F46" s="106">
        <v>0</v>
      </c>
      <c r="G46" s="106">
        <v>0</v>
      </c>
      <c r="H46" s="107">
        <v>0</v>
      </c>
      <c r="I46" s="25">
        <f t="shared" ref="I46:I51" si="20">H46</f>
        <v>0</v>
      </c>
      <c r="J46" s="11"/>
      <c r="K46" s="37">
        <f t="shared" si="1"/>
        <v>0</v>
      </c>
      <c r="M46" s="24">
        <f t="shared" ref="M46:M51" si="21">D46</f>
        <v>0</v>
      </c>
      <c r="N46" s="24">
        <f t="shared" si="19"/>
        <v>0</v>
      </c>
      <c r="O46" s="24">
        <f t="shared" si="19"/>
        <v>0</v>
      </c>
      <c r="P46" s="24">
        <f t="shared" si="19"/>
        <v>0</v>
      </c>
      <c r="IA46" s="12"/>
      <c r="IB46" s="6">
        <f>[1]основа!AM44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 t="shared" si="20"/>
        <v>0</v>
      </c>
      <c r="J47" s="11"/>
      <c r="K47" s="37">
        <f t="shared" si="1"/>
        <v>0</v>
      </c>
      <c r="M47" s="24">
        <f t="shared" si="21"/>
        <v>0</v>
      </c>
      <c r="N47" s="24">
        <f t="shared" si="19"/>
        <v>0</v>
      </c>
      <c r="O47" s="24">
        <f t="shared" si="19"/>
        <v>0</v>
      </c>
      <c r="P47" s="24">
        <f t="shared" si="19"/>
        <v>0</v>
      </c>
      <c r="IA47" s="12"/>
      <c r="IB47" s="6">
        <f>[1]основа!AM45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si="20"/>
        <v>0</v>
      </c>
      <c r="J48" s="11"/>
      <c r="K48" s="37">
        <f t="shared" si="1"/>
        <v>0</v>
      </c>
      <c r="M48" s="24">
        <f t="shared" si="21"/>
        <v>0</v>
      </c>
      <c r="N48" s="24">
        <f t="shared" si="19"/>
        <v>0</v>
      </c>
      <c r="O48" s="24">
        <f t="shared" si="19"/>
        <v>0</v>
      </c>
      <c r="P48" s="24">
        <f t="shared" si="19"/>
        <v>0</v>
      </c>
      <c r="IA48" s="12"/>
      <c r="IB48" s="6">
        <f>[1]основа!AM46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20"/>
        <v>0</v>
      </c>
      <c r="J49" s="11"/>
      <c r="K49" s="37">
        <f t="shared" si="1"/>
        <v>0</v>
      </c>
      <c r="M49" s="24">
        <f t="shared" si="21"/>
        <v>0</v>
      </c>
      <c r="N49" s="24">
        <f t="shared" si="19"/>
        <v>0</v>
      </c>
      <c r="O49" s="24">
        <f t="shared" si="19"/>
        <v>0</v>
      </c>
      <c r="P49" s="24">
        <f t="shared" si="19"/>
        <v>0</v>
      </c>
      <c r="IA49" s="12"/>
      <c r="IB49" s="6">
        <f>[1]основа!AM47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20"/>
        <v>0</v>
      </c>
      <c r="J50" s="11"/>
      <c r="K50" s="37">
        <f t="shared" si="1"/>
        <v>0</v>
      </c>
      <c r="M50" s="24">
        <f t="shared" si="21"/>
        <v>0</v>
      </c>
      <c r="N50" s="24">
        <f t="shared" si="19"/>
        <v>0</v>
      </c>
      <c r="O50" s="24">
        <f t="shared" si="19"/>
        <v>0</v>
      </c>
      <c r="P50" s="24">
        <f t="shared" si="19"/>
        <v>0</v>
      </c>
      <c r="IA50" s="12"/>
      <c r="IB50" s="6">
        <f>[1]основа!AM48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20"/>
        <v>0</v>
      </c>
      <c r="J51" s="11"/>
      <c r="K51" s="37">
        <f t="shared" si="1"/>
        <v>0</v>
      </c>
      <c r="M51" s="24">
        <f t="shared" si="21"/>
        <v>0</v>
      </c>
      <c r="N51" s="24">
        <f t="shared" si="19"/>
        <v>0</v>
      </c>
      <c r="O51" s="24">
        <f t="shared" si="19"/>
        <v>0</v>
      </c>
      <c r="P51" s="24">
        <f t="shared" si="19"/>
        <v>0</v>
      </c>
      <c r="IA51" s="12"/>
      <c r="IB51" s="6">
        <f>[1]основа!AM49</f>
        <v>42551</v>
      </c>
    </row>
    <row r="52" spans="1:236" ht="15" hidden="1" customHeight="1" x14ac:dyDescent="0.2">
      <c r="A52" s="108" t="s">
        <v>19</v>
      </c>
      <c r="B52" s="109"/>
      <c r="C52" s="110"/>
      <c r="D52" s="111">
        <v>0</v>
      </c>
      <c r="E52" s="111">
        <v>0</v>
      </c>
      <c r="F52" s="111">
        <v>0</v>
      </c>
      <c r="G52" s="111">
        <v>0</v>
      </c>
      <c r="H52" s="112">
        <v>0</v>
      </c>
      <c r="I52" s="29">
        <f>I51+I50+I49+I48+I47+I46+I45</f>
        <v>0</v>
      </c>
      <c r="J52" s="11"/>
      <c r="K52" s="38">
        <f>х!E47</f>
        <v>0</v>
      </c>
      <c r="M52" s="28">
        <f>SUM(M45:M51)</f>
        <v>0</v>
      </c>
      <c r="N52" s="28">
        <f t="shared" ref="N52:P52" si="22">SUM(N45:N51)</f>
        <v>0</v>
      </c>
      <c r="O52" s="28">
        <f t="shared" si="22"/>
        <v>0</v>
      </c>
      <c r="P52" s="28">
        <f t="shared" si="22"/>
        <v>0</v>
      </c>
      <c r="IA52" s="12"/>
      <c r="IB52" s="6">
        <f>[1]основа!AM50</f>
        <v>42551</v>
      </c>
    </row>
    <row r="53" spans="1:236" ht="15" hidden="1" customHeight="1" x14ac:dyDescent="0.2">
      <c r="A53" s="108"/>
      <c r="B53" s="109"/>
      <c r="C53" s="110"/>
      <c r="D53" s="113"/>
      <c r="E53" s="111"/>
      <c r="F53" s="113"/>
      <c r="G53" s="113"/>
      <c r="H53" s="114"/>
      <c r="I53" s="31"/>
      <c r="J53" s="11"/>
      <c r="K53" s="38">
        <f>х!E48</f>
        <v>0</v>
      </c>
      <c r="M53" s="30"/>
      <c r="N53" s="28"/>
      <c r="O53" s="30"/>
      <c r="P53" s="30"/>
      <c r="IA53" s="12"/>
      <c r="IB53" s="6">
        <f>[1]основа!AM51</f>
        <v>42551</v>
      </c>
    </row>
    <row r="54" spans="1:236" ht="15" hidden="1" customHeight="1" x14ac:dyDescent="0.2">
      <c r="A54" s="108" t="s">
        <v>20</v>
      </c>
      <c r="B54" s="109"/>
      <c r="C54" s="110"/>
      <c r="D54" s="113"/>
      <c r="E54" s="113"/>
      <c r="F54" s="113"/>
      <c r="G54" s="113"/>
      <c r="H54" s="114"/>
      <c r="I54" s="31"/>
      <c r="J54" s="11"/>
      <c r="K54" s="38">
        <f>х!E49</f>
        <v>0</v>
      </c>
      <c r="M54" s="30"/>
      <c r="N54" s="30"/>
      <c r="O54" s="30"/>
      <c r="P54" s="30"/>
      <c r="IA54" s="12"/>
      <c r="IB54" s="6">
        <f>[1]основа!AM52</f>
        <v>42551</v>
      </c>
    </row>
    <row r="55" spans="1:236" ht="15" hidden="1" customHeight="1" x14ac:dyDescent="0.25">
      <c r="A55" s="103">
        <v>0</v>
      </c>
      <c r="B55" s="104">
        <v>0</v>
      </c>
      <c r="C55" s="105">
        <v>0</v>
      </c>
      <c r="D55" s="106">
        <v>0</v>
      </c>
      <c r="E55" s="106">
        <v>0</v>
      </c>
      <c r="F55" s="106">
        <v>0</v>
      </c>
      <c r="G55" s="106">
        <v>0</v>
      </c>
      <c r="H55" s="107">
        <v>0</v>
      </c>
      <c r="I55" s="25">
        <f>H55</f>
        <v>0</v>
      </c>
      <c r="J55" s="11"/>
      <c r="K55" s="37">
        <f t="shared" si="1"/>
        <v>0</v>
      </c>
      <c r="M55" s="24">
        <f>D55</f>
        <v>0</v>
      </c>
      <c r="N55" s="24">
        <f t="shared" ref="N55:P57" si="23">E55</f>
        <v>0</v>
      </c>
      <c r="O55" s="24">
        <f t="shared" si="23"/>
        <v>0</v>
      </c>
      <c r="P55" s="24">
        <f t="shared" si="23"/>
        <v>0</v>
      </c>
      <c r="IA55" s="12"/>
      <c r="IB55" s="6">
        <f>[1]основа!AM53</f>
        <v>42551</v>
      </c>
    </row>
    <row r="56" spans="1:236" ht="15" hidden="1" customHeight="1" x14ac:dyDescent="0.25">
      <c r="A56" s="103">
        <v>0</v>
      </c>
      <c r="B56" s="104">
        <v>0</v>
      </c>
      <c r="C56" s="105">
        <v>0</v>
      </c>
      <c r="D56" s="106">
        <v>0</v>
      </c>
      <c r="E56" s="106">
        <v>0</v>
      </c>
      <c r="F56" s="106">
        <v>0</v>
      </c>
      <c r="G56" s="106">
        <v>0</v>
      </c>
      <c r="H56" s="107">
        <v>0</v>
      </c>
      <c r="I56" s="25">
        <f t="shared" ref="I56:I57" si="24">H56</f>
        <v>0</v>
      </c>
      <c r="J56" s="11"/>
      <c r="K56" s="37">
        <f t="shared" si="1"/>
        <v>0</v>
      </c>
      <c r="M56" s="24">
        <f t="shared" ref="M56:M57" si="25">D56</f>
        <v>0</v>
      </c>
      <c r="N56" s="24">
        <f t="shared" si="23"/>
        <v>0</v>
      </c>
      <c r="O56" s="24">
        <f t="shared" si="23"/>
        <v>0</v>
      </c>
      <c r="P56" s="24">
        <f t="shared" si="23"/>
        <v>0</v>
      </c>
      <c r="IA56" s="12"/>
      <c r="IB56" s="6">
        <f>[1]основа!AM54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/>
      <c r="I57" s="25">
        <f t="shared" si="24"/>
        <v>0</v>
      </c>
      <c r="J57" s="11"/>
      <c r="K57" s="37">
        <f t="shared" si="1"/>
        <v>0</v>
      </c>
      <c r="M57" s="24">
        <f t="shared" si="25"/>
        <v>0</v>
      </c>
      <c r="N57" s="24">
        <f t="shared" si="23"/>
        <v>0</v>
      </c>
      <c r="O57" s="24">
        <f t="shared" si="23"/>
        <v>0</v>
      </c>
      <c r="P57" s="24">
        <f t="shared" si="23"/>
        <v>0</v>
      </c>
      <c r="IA57" s="12"/>
      <c r="IB57" s="6">
        <f>[1]основа!AM55</f>
        <v>42551</v>
      </c>
    </row>
    <row r="58" spans="1:236" ht="15" hidden="1" customHeight="1" x14ac:dyDescent="0.2">
      <c r="A58" s="108" t="s">
        <v>21</v>
      </c>
      <c r="B58" s="109"/>
      <c r="C58" s="110"/>
      <c r="D58" s="111">
        <v>0</v>
      </c>
      <c r="E58" s="111">
        <v>0</v>
      </c>
      <c r="F58" s="111">
        <v>0</v>
      </c>
      <c r="G58" s="111">
        <v>0</v>
      </c>
      <c r="H58" s="115">
        <v>0</v>
      </c>
      <c r="I58" s="32">
        <f>I55+I56+I57</f>
        <v>0</v>
      </c>
      <c r="J58" s="11"/>
      <c r="K58" s="38">
        <f>х!E53</f>
        <v>0</v>
      </c>
      <c r="M58" s="28">
        <f>SUM(M55:M57)</f>
        <v>0</v>
      </c>
      <c r="N58" s="28">
        <f t="shared" ref="N58:P58" si="26">SUM(N55:N57)</f>
        <v>0</v>
      </c>
      <c r="O58" s="28">
        <f t="shared" si="26"/>
        <v>0</v>
      </c>
      <c r="P58" s="28">
        <f t="shared" si="26"/>
        <v>0</v>
      </c>
      <c r="IA58" s="12"/>
      <c r="IB58" s="6">
        <f>[1]основа!AM56</f>
        <v>42551</v>
      </c>
    </row>
    <row r="59" spans="1:236" ht="15" hidden="1" customHeight="1" x14ac:dyDescent="0.2">
      <c r="A59" s="108"/>
      <c r="B59" s="109"/>
      <c r="C59" s="110"/>
      <c r="D59" s="116"/>
      <c r="E59" s="116"/>
      <c r="F59" s="116"/>
      <c r="G59" s="116"/>
      <c r="H59" s="117"/>
      <c r="I59" s="20"/>
      <c r="J59" s="11"/>
      <c r="K59" s="38">
        <f>х!E54</f>
        <v>0</v>
      </c>
      <c r="M59" s="19"/>
      <c r="N59" s="19"/>
      <c r="O59" s="19"/>
      <c r="P59" s="19"/>
      <c r="IA59" s="12"/>
      <c r="IB59" s="6">
        <f>[1]основа!AM57</f>
        <v>42551</v>
      </c>
    </row>
    <row r="60" spans="1:236" ht="15" customHeight="1" x14ac:dyDescent="0.2">
      <c r="A60" s="108" t="s">
        <v>22</v>
      </c>
      <c r="B60" s="109"/>
      <c r="C60" s="110"/>
      <c r="D60" s="111">
        <f>D18+D34</f>
        <v>38.61</v>
      </c>
      <c r="E60" s="111">
        <f t="shared" ref="E60:G60" si="27">E18+E34</f>
        <v>39.5</v>
      </c>
      <c r="F60" s="111">
        <f t="shared" si="27"/>
        <v>170.84</v>
      </c>
      <c r="G60" s="111">
        <f t="shared" si="27"/>
        <v>1107.25</v>
      </c>
      <c r="H60" s="115">
        <v>55.079599999999999</v>
      </c>
      <c r="I60" s="121">
        <f>I52+I42+I34+I24+I18+I58</f>
        <v>79</v>
      </c>
      <c r="J60" s="11"/>
      <c r="K60" s="38">
        <f>х!E55</f>
        <v>1</v>
      </c>
      <c r="M60" s="28">
        <f>M58+M52+M42+M34+M24+M18</f>
        <v>38.61</v>
      </c>
      <c r="N60" s="28">
        <f>N58+N52+N42+N34+N24+N18</f>
        <v>39.5</v>
      </c>
      <c r="O60" s="28">
        <f>O58+O52+O42+O34+O24+O18</f>
        <v>170.84</v>
      </c>
      <c r="P60" s="28">
        <f>P58+P52+P42+P34+P24+P18</f>
        <v>1107.25</v>
      </c>
      <c r="IA60" s="12"/>
      <c r="IB60" s="6">
        <f>[1]основа!AM58</f>
        <v>42551</v>
      </c>
    </row>
    <row r="61" spans="1:236" ht="15" customHeight="1" x14ac:dyDescent="0.2">
      <c r="A61" s="33"/>
      <c r="B61" s="26"/>
      <c r="C61" s="27"/>
      <c r="D61" s="34"/>
      <c r="E61" s="34"/>
      <c r="F61" s="34"/>
      <c r="G61" s="34"/>
      <c r="H61" s="34"/>
      <c r="I61" s="34"/>
      <c r="J61" s="11"/>
      <c r="K61" s="38">
        <f>х!E56</f>
        <v>1</v>
      </c>
      <c r="IA61" s="12"/>
      <c r="IB61" s="6">
        <f>[1]основа!AM59</f>
        <v>42551</v>
      </c>
    </row>
    <row r="62" spans="1:236" ht="14.25" hidden="1" customHeight="1" x14ac:dyDescent="0.2">
      <c r="K62" s="38">
        <f>х!E57</f>
        <v>0</v>
      </c>
      <c r="IA62" s="12"/>
      <c r="IB62" s="6">
        <f>[1]основа!AM60</f>
        <v>42551</v>
      </c>
    </row>
    <row r="63" spans="1:236" ht="18.75" hidden="1" x14ac:dyDescent="0.3">
      <c r="A63" s="35" t="s">
        <v>57</v>
      </c>
      <c r="K63" s="38">
        <f>х!E58</f>
        <v>0</v>
      </c>
      <c r="IA63" s="12"/>
      <c r="IB63" s="6">
        <f>[1]основа!AM70</f>
        <v>42551</v>
      </c>
    </row>
    <row r="64" spans="1:236" ht="18.75" hidden="1" x14ac:dyDescent="0.3">
      <c r="A64" s="35" t="s">
        <v>58</v>
      </c>
      <c r="K64" s="38">
        <f>х!E59</f>
        <v>0</v>
      </c>
      <c r="IA64" s="12"/>
      <c r="IB64" s="6">
        <f>[1]основа!AM71</f>
        <v>42551</v>
      </c>
    </row>
    <row r="65" spans="1:236" ht="18.75" hidden="1" x14ac:dyDescent="0.3">
      <c r="A65" s="35" t="s">
        <v>59</v>
      </c>
      <c r="K65" s="38">
        <f>х!E60</f>
        <v>0</v>
      </c>
      <c r="IA65" s="12"/>
      <c r="IB65" s="6">
        <f>[1]основа!AM72</f>
        <v>42551</v>
      </c>
    </row>
    <row r="66" spans="1:236" hidden="1" x14ac:dyDescent="0.2">
      <c r="K66" s="38">
        <f>х!E61</f>
        <v>0</v>
      </c>
      <c r="IA66" s="12"/>
      <c r="IB66" s="6">
        <f>[1]основа!AM73</f>
        <v>42551</v>
      </c>
    </row>
    <row r="67" spans="1:236" hidden="1" x14ac:dyDescent="0.2">
      <c r="K67" s="38">
        <f>х!E62</f>
        <v>0</v>
      </c>
      <c r="IA67" s="12"/>
      <c r="IB67" s="6">
        <f>[1]основа!AM74</f>
        <v>42551</v>
      </c>
    </row>
    <row r="68" spans="1:236" ht="18.75" hidden="1" x14ac:dyDescent="0.3">
      <c r="A68" s="35" t="s">
        <v>167</v>
      </c>
      <c r="K68" s="38">
        <f>х!E63</f>
        <v>0</v>
      </c>
      <c r="IA68" s="12"/>
      <c r="IB68" s="6">
        <f>[1]основа!AM75</f>
        <v>42551</v>
      </c>
    </row>
    <row r="69" spans="1:236" x14ac:dyDescent="0.2">
      <c r="IA69" s="12"/>
      <c r="IB69" s="6">
        <f>[1]основа!AM76</f>
        <v>42551</v>
      </c>
    </row>
    <row r="70" spans="1:236" x14ac:dyDescent="0.2">
      <c r="IA70" s="12"/>
      <c r="IB70" s="6">
        <f>[1]основа!AM77</f>
        <v>42551</v>
      </c>
    </row>
    <row r="71" spans="1:236" x14ac:dyDescent="0.2">
      <c r="IA71" s="12"/>
      <c r="IB71" s="6">
        <f>[1]основа!AM78</f>
        <v>42551</v>
      </c>
    </row>
    <row r="72" spans="1:236" x14ac:dyDescent="0.2">
      <c r="IA72" s="12"/>
      <c r="IB72" s="6">
        <f>[1]основа!AM79</f>
        <v>42551</v>
      </c>
    </row>
    <row r="73" spans="1:236" x14ac:dyDescent="0.2">
      <c r="IA73" s="12"/>
      <c r="IB73" s="6">
        <f>[1]основа!AM80</f>
        <v>42551</v>
      </c>
    </row>
    <row r="74" spans="1:236" x14ac:dyDescent="0.2">
      <c r="IA74" s="12"/>
      <c r="IB74" s="6">
        <f>[1]основа!AM81</f>
        <v>42551</v>
      </c>
    </row>
    <row r="75" spans="1:236" x14ac:dyDescent="0.2">
      <c r="IA75" s="12"/>
      <c r="IB75" s="6">
        <f>[1]основа!AM82</f>
        <v>42551</v>
      </c>
    </row>
    <row r="76" spans="1:236" x14ac:dyDescent="0.2">
      <c r="IA76" s="12"/>
      <c r="IB76" s="6">
        <f>[1]основа!AM83</f>
        <v>42551</v>
      </c>
    </row>
    <row r="77" spans="1:236" x14ac:dyDescent="0.2">
      <c r="IA77" s="12"/>
      <c r="IB77" s="6">
        <f>[1]основа!AM84</f>
        <v>42551</v>
      </c>
    </row>
    <row r="78" spans="1:236" x14ac:dyDescent="0.2">
      <c r="IA78" s="12"/>
      <c r="IB78" s="6">
        <f>[1]основа!AM85</f>
        <v>42551</v>
      </c>
    </row>
    <row r="79" spans="1:236" x14ac:dyDescent="0.2">
      <c r="IA79" s="12"/>
      <c r="IB79" s="6">
        <f>[1]основа!AM86</f>
        <v>42551</v>
      </c>
    </row>
    <row r="80" spans="1:236" x14ac:dyDescent="0.2">
      <c r="IA80" s="12"/>
      <c r="IB80" s="6">
        <f>[1]основа!AM87</f>
        <v>42551</v>
      </c>
    </row>
    <row r="81" spans="235:236" x14ac:dyDescent="0.2">
      <c r="IA81" s="12"/>
      <c r="IB81" s="6">
        <f>[1]основа!AM88</f>
        <v>42551</v>
      </c>
    </row>
    <row r="82" spans="235:236" x14ac:dyDescent="0.2">
      <c r="IA82" s="12"/>
      <c r="IB82" s="6">
        <f>[1]основа!AM89</f>
        <v>42551</v>
      </c>
    </row>
    <row r="83" spans="235:236" x14ac:dyDescent="0.2">
      <c r="IA83" s="12"/>
      <c r="IB83" s="6">
        <f>[1]основа!AM90</f>
        <v>42551</v>
      </c>
    </row>
    <row r="84" spans="235:236" x14ac:dyDescent="0.2">
      <c r="IA84" s="12"/>
      <c r="IB84" s="6">
        <f>[1]основа!AM91</f>
        <v>42551</v>
      </c>
    </row>
    <row r="85" spans="235:236" x14ac:dyDescent="0.2">
      <c r="IA85" s="12"/>
      <c r="IB85" s="6">
        <f>[1]основа!AM92</f>
        <v>42551</v>
      </c>
    </row>
    <row r="86" spans="235:236" x14ac:dyDescent="0.2">
      <c r="IA86" s="12"/>
      <c r="IB86" s="6">
        <f>[1]основа!AM93</f>
        <v>42551</v>
      </c>
    </row>
    <row r="87" spans="235:236" x14ac:dyDescent="0.2">
      <c r="IA87" s="12"/>
      <c r="IB87" s="6">
        <f>[1]основа!AM94</f>
        <v>42551</v>
      </c>
    </row>
    <row r="88" spans="235:236" x14ac:dyDescent="0.2">
      <c r="IA88" s="12"/>
      <c r="IB88" s="6">
        <f>[1]основа!AM95</f>
        <v>42551</v>
      </c>
    </row>
    <row r="89" spans="235:236" x14ac:dyDescent="0.2">
      <c r="IA89" s="12"/>
      <c r="IB89" s="6">
        <f>[1]основа!AM96</f>
        <v>42551</v>
      </c>
    </row>
    <row r="90" spans="235:236" x14ac:dyDescent="0.2">
      <c r="IA90" s="12"/>
      <c r="IB90" s="6">
        <f>[1]основа!AM97</f>
        <v>42551</v>
      </c>
    </row>
    <row r="91" spans="235:236" x14ac:dyDescent="0.2">
      <c r="IA91" s="12"/>
      <c r="IB91" s="6">
        <f>[1]основа!AM98</f>
        <v>42551</v>
      </c>
    </row>
    <row r="92" spans="235:236" x14ac:dyDescent="0.2">
      <c r="IA92" s="12"/>
      <c r="IB92" s="6">
        <f>[1]основа!AM99</f>
        <v>42551</v>
      </c>
    </row>
    <row r="93" spans="235:236" x14ac:dyDescent="0.2">
      <c r="IA93" s="12"/>
      <c r="IB93" s="6">
        <f>[1]основа!AM100</f>
        <v>42551</v>
      </c>
    </row>
    <row r="94" spans="235:236" x14ac:dyDescent="0.2">
      <c r="IA94" s="12"/>
      <c r="IB94" s="6">
        <f>[1]основа!AM101</f>
        <v>42551</v>
      </c>
    </row>
    <row r="95" spans="235:236" x14ac:dyDescent="0.2">
      <c r="IA95" s="12"/>
      <c r="IB95" s="6">
        <f>[1]основа!AM102</f>
        <v>42551</v>
      </c>
    </row>
    <row r="96" spans="235:236" x14ac:dyDescent="0.2">
      <c r="IA96" s="12"/>
      <c r="IB96" s="6">
        <f>[1]основа!AM103</f>
        <v>42551</v>
      </c>
    </row>
    <row r="97" spans="235:236" x14ac:dyDescent="0.2">
      <c r="IA97" s="12"/>
      <c r="IB97" s="6">
        <f>[1]основа!AM104</f>
        <v>42551</v>
      </c>
    </row>
    <row r="98" spans="235:236" x14ac:dyDescent="0.2">
      <c r="IA98" s="12"/>
      <c r="IB98" s="6">
        <f>[1]основа!AM105</f>
        <v>42551</v>
      </c>
    </row>
    <row r="99" spans="235:236" x14ac:dyDescent="0.2">
      <c r="IA99" s="12"/>
      <c r="IB99" s="6">
        <f>[1]основа!AM106</f>
        <v>42551</v>
      </c>
    </row>
    <row r="100" spans="235:236" x14ac:dyDescent="0.2">
      <c r="IA100" s="12"/>
      <c r="IB100" s="6">
        <f>[1]основа!AM107</f>
        <v>42551</v>
      </c>
    </row>
    <row r="101" spans="235:236" x14ac:dyDescent="0.2">
      <c r="IA101" s="12"/>
      <c r="IB101" s="6">
        <f>[1]основа!AM108</f>
        <v>42551</v>
      </c>
    </row>
    <row r="102" spans="235:236" x14ac:dyDescent="0.2">
      <c r="IA102" s="12"/>
      <c r="IB102" s="6">
        <f>[1]основа!AM109</f>
        <v>42551</v>
      </c>
    </row>
    <row r="103" spans="235:236" x14ac:dyDescent="0.2">
      <c r="IA103" s="12"/>
      <c r="IB103" s="6">
        <f>[1]основа!AM110</f>
        <v>42551</v>
      </c>
    </row>
    <row r="104" spans="235:236" x14ac:dyDescent="0.2">
      <c r="IA104" s="12"/>
      <c r="IB104" s="6">
        <f>[1]основа!AM111</f>
        <v>42551</v>
      </c>
    </row>
    <row r="105" spans="235:236" x14ac:dyDescent="0.2">
      <c r="IA105" s="12"/>
      <c r="IB105" s="6">
        <f>[1]основа!AM112</f>
        <v>42551</v>
      </c>
    </row>
    <row r="106" spans="235:236" x14ac:dyDescent="0.2">
      <c r="IA106" s="12"/>
      <c r="IB106" s="6">
        <f>[1]основа!AM113</f>
        <v>42551</v>
      </c>
    </row>
    <row r="107" spans="235:236" x14ac:dyDescent="0.2">
      <c r="IA107" s="12"/>
      <c r="IB107" s="6">
        <f>[1]основа!AM114</f>
        <v>42551</v>
      </c>
    </row>
    <row r="108" spans="235:236" x14ac:dyDescent="0.2">
      <c r="IA108" s="12"/>
      <c r="IB108" s="6">
        <f>[1]основа!AM115</f>
        <v>42551</v>
      </c>
    </row>
    <row r="109" spans="235:236" x14ac:dyDescent="0.2">
      <c r="IA109" s="12"/>
      <c r="IB109" s="6">
        <f>[1]основа!AM116</f>
        <v>42551</v>
      </c>
    </row>
    <row r="110" spans="235:236" x14ac:dyDescent="0.2">
      <c r="IA110" s="12"/>
      <c r="IB110" s="6">
        <f>[1]основа!AM117</f>
        <v>42551</v>
      </c>
    </row>
    <row r="111" spans="235:236" x14ac:dyDescent="0.2">
      <c r="IA111" s="12"/>
      <c r="IB111" s="6">
        <f>[1]основа!AM118</f>
        <v>42551</v>
      </c>
    </row>
    <row r="112" spans="235:236" x14ac:dyDescent="0.2">
      <c r="IA112" s="12"/>
      <c r="IB112" s="6">
        <f>[1]основа!AM119</f>
        <v>42551</v>
      </c>
    </row>
    <row r="113" spans="235:236" x14ac:dyDescent="0.2">
      <c r="IA113" s="12"/>
      <c r="IB113" s="6">
        <f>[1]основа!AM120</f>
        <v>42551</v>
      </c>
    </row>
    <row r="114" spans="235:236" x14ac:dyDescent="0.2">
      <c r="IA114" s="12"/>
      <c r="IB114" s="6">
        <f>[1]основа!AM121</f>
        <v>42551</v>
      </c>
    </row>
    <row r="115" spans="235:236" x14ac:dyDescent="0.2">
      <c r="IA115" s="12"/>
      <c r="IB115" s="6">
        <f>[1]основа!AM122</f>
        <v>42551</v>
      </c>
    </row>
    <row r="116" spans="235:236" x14ac:dyDescent="0.2">
      <c r="IA116" s="12"/>
      <c r="IB116" s="6">
        <f>[1]основа!AM123</f>
        <v>42551</v>
      </c>
    </row>
    <row r="117" spans="235:236" x14ac:dyDescent="0.2">
      <c r="IA117" s="12"/>
      <c r="IB117" s="6">
        <f>[1]основа!AM124</f>
        <v>42551</v>
      </c>
    </row>
    <row r="118" spans="235:236" x14ac:dyDescent="0.2">
      <c r="IA118" s="12"/>
      <c r="IB118" s="6">
        <f>[1]основа!AM125</f>
        <v>42551</v>
      </c>
    </row>
    <row r="119" spans="235:236" x14ac:dyDescent="0.2">
      <c r="IA119" s="12"/>
      <c r="IB119" s="6">
        <f>[1]основа!AM126</f>
        <v>42551</v>
      </c>
    </row>
    <row r="120" spans="235:236" x14ac:dyDescent="0.2">
      <c r="IA120" s="12"/>
      <c r="IB120" s="6">
        <f>[1]основа!AM127</f>
        <v>42551</v>
      </c>
    </row>
    <row r="121" spans="235:236" x14ac:dyDescent="0.2">
      <c r="IA121" s="12"/>
      <c r="IB121" s="6">
        <f>[1]основа!AM128</f>
        <v>42551</v>
      </c>
    </row>
    <row r="122" spans="235:236" x14ac:dyDescent="0.2">
      <c r="IA122" s="12"/>
      <c r="IB122" s="6">
        <f>[1]основа!AM129</f>
        <v>42551</v>
      </c>
    </row>
    <row r="123" spans="235:236" x14ac:dyDescent="0.2">
      <c r="IA123" s="12"/>
      <c r="IB123" s="6">
        <f>[1]основа!AM130</f>
        <v>42551</v>
      </c>
    </row>
    <row r="124" spans="235:236" x14ac:dyDescent="0.2">
      <c r="IA124" s="12"/>
      <c r="IB124" s="6">
        <f>[1]основа!AM131</f>
        <v>42551</v>
      </c>
    </row>
    <row r="125" spans="235:236" x14ac:dyDescent="0.2">
      <c r="IA125" s="12"/>
      <c r="IB125" s="6">
        <f>[1]основа!AM132</f>
        <v>42551</v>
      </c>
    </row>
    <row r="126" spans="235:236" x14ac:dyDescent="0.2">
      <c r="IA126" s="12"/>
      <c r="IB126" s="6">
        <f>[1]основа!AM133</f>
        <v>42551</v>
      </c>
    </row>
    <row r="127" spans="235:236" x14ac:dyDescent="0.2">
      <c r="IA127" s="12"/>
      <c r="IB127" s="6">
        <f>[1]основа!AM134</f>
        <v>42551</v>
      </c>
    </row>
    <row r="128" spans="235:236" x14ac:dyDescent="0.2">
      <c r="IA128" s="12"/>
      <c r="IB128" s="6">
        <f>[1]основа!AM135</f>
        <v>42551</v>
      </c>
    </row>
    <row r="129" spans="235:236" x14ac:dyDescent="0.2">
      <c r="IA129" s="12"/>
      <c r="IB129" s="6">
        <f>[1]основа!AM136</f>
        <v>42551</v>
      </c>
    </row>
    <row r="130" spans="235:236" x14ac:dyDescent="0.2">
      <c r="IA130" s="12"/>
      <c r="IB130" s="6">
        <f>[1]основа!AM137</f>
        <v>42551</v>
      </c>
    </row>
    <row r="131" spans="235:236" x14ac:dyDescent="0.2">
      <c r="IA131" s="12"/>
      <c r="IB131" s="6">
        <f>[1]основа!AM138</f>
        <v>42551</v>
      </c>
    </row>
    <row r="132" spans="235:236" x14ac:dyDescent="0.2">
      <c r="IA132" s="12"/>
      <c r="IB132" s="6">
        <f>[1]основа!AM139</f>
        <v>42551</v>
      </c>
    </row>
    <row r="133" spans="235:236" x14ac:dyDescent="0.2">
      <c r="IA133" s="12"/>
      <c r="IB133" s="6">
        <f>[1]основа!AM140</f>
        <v>42551</v>
      </c>
    </row>
    <row r="134" spans="235:236" x14ac:dyDescent="0.2">
      <c r="IA134" s="12"/>
      <c r="IB134" s="6">
        <f>[1]основа!AM141</f>
        <v>42551</v>
      </c>
    </row>
    <row r="135" spans="235:236" x14ac:dyDescent="0.2">
      <c r="IA135" s="12"/>
      <c r="IB135" s="6">
        <f>[1]основа!AM142</f>
        <v>42551</v>
      </c>
    </row>
    <row r="136" spans="235:236" x14ac:dyDescent="0.2">
      <c r="IA136" s="12"/>
      <c r="IB136" s="6">
        <f>[1]основа!AM143</f>
        <v>42551</v>
      </c>
    </row>
    <row r="137" spans="235:236" x14ac:dyDescent="0.2">
      <c r="IA137" s="12"/>
      <c r="IB137" s="6">
        <f>[1]основа!AM144</f>
        <v>42551</v>
      </c>
    </row>
    <row r="138" spans="235:236" x14ac:dyDescent="0.2">
      <c r="IA138" s="12"/>
      <c r="IB138" s="6">
        <f>[1]основа!AM145</f>
        <v>42551</v>
      </c>
    </row>
    <row r="139" spans="235:236" x14ac:dyDescent="0.2">
      <c r="IA139" s="12"/>
      <c r="IB139" s="6">
        <f>[1]основа!AM146</f>
        <v>42551</v>
      </c>
    </row>
    <row r="140" spans="235:236" x14ac:dyDescent="0.2">
      <c r="IA140" s="12"/>
      <c r="IB140" s="6">
        <f>[1]основа!AM147</f>
        <v>42551</v>
      </c>
    </row>
    <row r="141" spans="235:236" x14ac:dyDescent="0.2">
      <c r="IA141" s="12"/>
      <c r="IB141" s="6">
        <f>[1]основа!AM148</f>
        <v>42551</v>
      </c>
    </row>
    <row r="142" spans="235:236" x14ac:dyDescent="0.2">
      <c r="IA142" s="12"/>
      <c r="IB142" s="6">
        <f>[1]основа!AM149</f>
        <v>42551</v>
      </c>
    </row>
    <row r="143" spans="235:236" x14ac:dyDescent="0.2">
      <c r="IA143" s="12"/>
      <c r="IB143" s="6">
        <f>[1]основа!AM150</f>
        <v>42551</v>
      </c>
    </row>
    <row r="144" spans="235:236" x14ac:dyDescent="0.2">
      <c r="IA144" s="12"/>
      <c r="IB144" s="6">
        <f>[1]основа!AM151</f>
        <v>42551</v>
      </c>
    </row>
    <row r="145" spans="235:236" x14ac:dyDescent="0.2">
      <c r="IA145" s="12"/>
      <c r="IB145" s="6">
        <f>[1]основа!AM152</f>
        <v>42551</v>
      </c>
    </row>
    <row r="146" spans="235:236" x14ac:dyDescent="0.2">
      <c r="IA146" s="12"/>
      <c r="IB146" s="6">
        <f>[1]основа!AM153</f>
        <v>42551</v>
      </c>
    </row>
    <row r="147" spans="235:236" x14ac:dyDescent="0.2">
      <c r="IA147" s="12"/>
      <c r="IB147" s="6">
        <f>[1]основа!AM154</f>
        <v>42551</v>
      </c>
    </row>
    <row r="148" spans="235:236" x14ac:dyDescent="0.2">
      <c r="IA148" s="12"/>
      <c r="IB148" s="6">
        <f>[1]основа!AM155</f>
        <v>42551</v>
      </c>
    </row>
    <row r="149" spans="235:236" x14ac:dyDescent="0.2">
      <c r="IA149" s="12"/>
      <c r="IB149" s="6">
        <f>[1]основа!AM156</f>
        <v>42551</v>
      </c>
    </row>
    <row r="150" spans="235:236" x14ac:dyDescent="0.2">
      <c r="IA150" s="12"/>
      <c r="IB150" s="6">
        <f>[1]основа!AM157</f>
        <v>42551</v>
      </c>
    </row>
    <row r="151" spans="235:236" x14ac:dyDescent="0.2">
      <c r="IA151" s="12"/>
      <c r="IB151" s="6">
        <f>[1]основа!AM158</f>
        <v>42551</v>
      </c>
    </row>
    <row r="152" spans="235:236" x14ac:dyDescent="0.2">
      <c r="IA152" s="12"/>
      <c r="IB152" s="6">
        <f>[1]основа!AM159</f>
        <v>42551</v>
      </c>
    </row>
    <row r="153" spans="235:236" x14ac:dyDescent="0.2">
      <c r="IA153" s="12"/>
      <c r="IB153" s="6">
        <f>[1]основа!AM160</f>
        <v>42551</v>
      </c>
    </row>
    <row r="154" spans="235:236" x14ac:dyDescent="0.2">
      <c r="IA154" s="12"/>
      <c r="IB154" s="6">
        <f>[1]основа!AM161</f>
        <v>42551</v>
      </c>
    </row>
    <row r="155" spans="235:236" x14ac:dyDescent="0.2">
      <c r="IA155" s="12"/>
      <c r="IB155" s="6">
        <f>[1]основа!AM162</f>
        <v>42551</v>
      </c>
    </row>
    <row r="156" spans="235:236" x14ac:dyDescent="0.2">
      <c r="IA156" s="12"/>
      <c r="IB156" s="6">
        <f>[1]основа!AM163</f>
        <v>42551</v>
      </c>
    </row>
    <row r="157" spans="235:236" x14ac:dyDescent="0.2">
      <c r="IA157" s="12"/>
      <c r="IB157" s="6">
        <f>[1]основа!AM164</f>
        <v>42551</v>
      </c>
    </row>
    <row r="158" spans="235:236" x14ac:dyDescent="0.2">
      <c r="IA158" s="12"/>
      <c r="IB158" s="6">
        <f>[1]основа!AM165</f>
        <v>42551</v>
      </c>
    </row>
    <row r="159" spans="235:236" x14ac:dyDescent="0.2">
      <c r="IA159" s="12"/>
      <c r="IB159" s="6">
        <f>[1]основа!AM166</f>
        <v>42551</v>
      </c>
    </row>
    <row r="160" spans="235:236" x14ac:dyDescent="0.2">
      <c r="IA160" s="12"/>
      <c r="IB160" s="6">
        <f>[1]основа!AM167</f>
        <v>42551</v>
      </c>
    </row>
    <row r="161" spans="235:236" x14ac:dyDescent="0.2">
      <c r="IA161" s="12"/>
      <c r="IB161" s="6">
        <f>[1]основа!AM168</f>
        <v>42551</v>
      </c>
    </row>
    <row r="162" spans="235:236" x14ac:dyDescent="0.2">
      <c r="IA162" s="12"/>
      <c r="IB162" s="6">
        <f>[1]основа!AM169</f>
        <v>42551</v>
      </c>
    </row>
    <row r="163" spans="235:236" x14ac:dyDescent="0.2">
      <c r="IA163" s="12"/>
      <c r="IB163" s="6">
        <f>[1]основа!AM170</f>
        <v>42551</v>
      </c>
    </row>
    <row r="164" spans="235:236" x14ac:dyDescent="0.2">
      <c r="IA164" s="12"/>
      <c r="IB164" s="6">
        <f>[1]основа!AM171</f>
        <v>42551</v>
      </c>
    </row>
    <row r="165" spans="235:236" x14ac:dyDescent="0.2">
      <c r="IA165" s="12"/>
      <c r="IB165" s="6">
        <f>[1]основа!AM172</f>
        <v>42551</v>
      </c>
    </row>
    <row r="166" spans="235:236" x14ac:dyDescent="0.2">
      <c r="IA166" s="12"/>
      <c r="IB166" s="6">
        <f>[1]основа!AM173</f>
        <v>42551</v>
      </c>
    </row>
    <row r="167" spans="235:236" x14ac:dyDescent="0.2">
      <c r="IA167" s="12"/>
      <c r="IB167" s="6">
        <f>[1]основа!AM174</f>
        <v>42551</v>
      </c>
    </row>
    <row r="168" spans="235:236" x14ac:dyDescent="0.2">
      <c r="IA168" s="12"/>
      <c r="IB168" s="6">
        <f>[1]основа!AM175</f>
        <v>42551</v>
      </c>
    </row>
    <row r="169" spans="235:236" x14ac:dyDescent="0.2">
      <c r="IA169" s="12"/>
      <c r="IB169" s="6">
        <f>[1]основа!AM176</f>
        <v>42551</v>
      </c>
    </row>
    <row r="170" spans="235:236" x14ac:dyDescent="0.2">
      <c r="IA170" s="12"/>
      <c r="IB170" s="6">
        <f>[1]основа!AM177</f>
        <v>42551</v>
      </c>
    </row>
    <row r="171" spans="235:236" x14ac:dyDescent="0.2">
      <c r="IA171" s="12"/>
      <c r="IB171" s="6">
        <f>[1]основа!AM178</f>
        <v>42551</v>
      </c>
    </row>
    <row r="172" spans="235:236" x14ac:dyDescent="0.2">
      <c r="IA172" s="12"/>
      <c r="IB172" s="6">
        <f>[1]основа!AM179</f>
        <v>42551</v>
      </c>
    </row>
    <row r="173" spans="235:236" x14ac:dyDescent="0.2">
      <c r="IA173" s="12"/>
      <c r="IB173" s="6">
        <f>[1]основа!AM180</f>
        <v>42551</v>
      </c>
    </row>
    <row r="174" spans="235:236" x14ac:dyDescent="0.2">
      <c r="IA174" s="12"/>
      <c r="IB174" s="6">
        <f>[1]основа!AM181</f>
        <v>42551</v>
      </c>
    </row>
    <row r="175" spans="235:236" x14ac:dyDescent="0.2">
      <c r="IA175" s="12"/>
      <c r="IB175" s="6">
        <f>[1]основа!AM182</f>
        <v>42551</v>
      </c>
    </row>
    <row r="176" spans="235:236" x14ac:dyDescent="0.2">
      <c r="IA176" s="12"/>
      <c r="IB176" s="6">
        <f>[1]основа!AM183</f>
        <v>42551</v>
      </c>
    </row>
    <row r="177" spans="235:236" x14ac:dyDescent="0.2">
      <c r="IA177" s="12"/>
      <c r="IB177" s="6">
        <f>[1]основа!AM184</f>
        <v>42551</v>
      </c>
    </row>
    <row r="178" spans="235:236" x14ac:dyDescent="0.2">
      <c r="IA178" s="12"/>
      <c r="IB178" s="6">
        <f>[1]основа!AM185</f>
        <v>42551</v>
      </c>
    </row>
    <row r="179" spans="235:236" x14ac:dyDescent="0.2">
      <c r="IA179" s="12"/>
      <c r="IB179" s="6">
        <f>[1]основа!AM186</f>
        <v>42551</v>
      </c>
    </row>
    <row r="180" spans="235:236" x14ac:dyDescent="0.2">
      <c r="IA180" s="12"/>
      <c r="IB180" s="6">
        <f>[1]основа!AM187</f>
        <v>42551</v>
      </c>
    </row>
    <row r="181" spans="235:236" x14ac:dyDescent="0.2">
      <c r="IA181" s="12"/>
      <c r="IB181" s="6">
        <f>[1]основа!AM188</f>
        <v>42551</v>
      </c>
    </row>
    <row r="182" spans="235:236" x14ac:dyDescent="0.2">
      <c r="IA182" s="12"/>
      <c r="IB182" s="6">
        <f>[1]основа!AM189</f>
        <v>42551</v>
      </c>
    </row>
    <row r="183" spans="235:236" x14ac:dyDescent="0.2">
      <c r="IA183" s="12"/>
      <c r="IB183" s="6">
        <f>[1]основа!AM190</f>
        <v>42551</v>
      </c>
    </row>
    <row r="184" spans="235:236" x14ac:dyDescent="0.2">
      <c r="IA184" s="12"/>
      <c r="IB184" s="6">
        <f>[1]основа!AM191</f>
        <v>42551</v>
      </c>
    </row>
    <row r="185" spans="235:236" x14ac:dyDescent="0.2">
      <c r="IA185" s="12"/>
      <c r="IB185" s="6">
        <f>[1]основа!AM192</f>
        <v>42551</v>
      </c>
    </row>
    <row r="186" spans="235:236" x14ac:dyDescent="0.2">
      <c r="IA186" s="12"/>
      <c r="IB186" s="6">
        <f>[1]основа!AM193</f>
        <v>42551</v>
      </c>
    </row>
    <row r="187" spans="235:236" x14ac:dyDescent="0.2">
      <c r="IA187" s="12"/>
      <c r="IB187" s="6">
        <f>[1]основа!AM194</f>
        <v>42551</v>
      </c>
    </row>
    <row r="188" spans="235:236" x14ac:dyDescent="0.2">
      <c r="IA188" s="12"/>
      <c r="IB188" s="6">
        <f>[1]основа!AM195</f>
        <v>42551</v>
      </c>
    </row>
    <row r="189" spans="235:236" x14ac:dyDescent="0.2">
      <c r="IA189" s="12"/>
      <c r="IB189" s="6">
        <f>[1]основа!AM196</f>
        <v>42551</v>
      </c>
    </row>
    <row r="190" spans="235:236" x14ac:dyDescent="0.2">
      <c r="IA190" s="12"/>
      <c r="IB190" s="6">
        <f>[1]основа!AM197</f>
        <v>42551</v>
      </c>
    </row>
    <row r="191" spans="235:236" x14ac:dyDescent="0.2">
      <c r="IA191" s="12"/>
      <c r="IB191" s="6">
        <f>[1]основа!AM198</f>
        <v>42551</v>
      </c>
    </row>
    <row r="192" spans="235:236" x14ac:dyDescent="0.2">
      <c r="IA192" s="12"/>
      <c r="IB192" s="6">
        <f>[1]основа!AM199</f>
        <v>42551</v>
      </c>
    </row>
    <row r="193" spans="235:236" x14ac:dyDescent="0.2">
      <c r="IA193" s="12"/>
      <c r="IB193" s="6">
        <f>[1]основа!AM200</f>
        <v>42551</v>
      </c>
    </row>
    <row r="194" spans="235:236" x14ac:dyDescent="0.2">
      <c r="IA194" s="12"/>
      <c r="IB194" s="6">
        <f>[1]основа!AM201</f>
        <v>42551</v>
      </c>
    </row>
    <row r="195" spans="235:236" x14ac:dyDescent="0.2">
      <c r="IA195" s="12"/>
      <c r="IB195" s="6">
        <f>[1]основа!AM202</f>
        <v>42551</v>
      </c>
    </row>
    <row r="196" spans="235:236" x14ac:dyDescent="0.2">
      <c r="IA196" s="12"/>
      <c r="IB196" s="6">
        <f>[1]основа!AM203</f>
        <v>42551</v>
      </c>
    </row>
    <row r="197" spans="235:236" x14ac:dyDescent="0.2">
      <c r="IA197" s="12"/>
      <c r="IB197" s="6">
        <f>[1]основа!AM204</f>
        <v>42551</v>
      </c>
    </row>
    <row r="198" spans="235:236" x14ac:dyDescent="0.2">
      <c r="IA198" s="12"/>
      <c r="IB198" s="6">
        <f>[1]основа!AM205</f>
        <v>42551</v>
      </c>
    </row>
    <row r="199" spans="235:236" x14ac:dyDescent="0.2">
      <c r="IA199" s="12"/>
      <c r="IB199" s="6">
        <f>[1]основа!AM206</f>
        <v>42551</v>
      </c>
    </row>
    <row r="200" spans="235:236" x14ac:dyDescent="0.2">
      <c r="IA200" s="12"/>
      <c r="IB200" s="6">
        <f>[1]основа!AM207</f>
        <v>42551</v>
      </c>
    </row>
    <row r="201" spans="235:236" x14ac:dyDescent="0.2">
      <c r="IA201" s="12"/>
      <c r="IB201" s="6">
        <f>[1]основа!AM208</f>
        <v>42551</v>
      </c>
    </row>
    <row r="202" spans="235:236" x14ac:dyDescent="0.2">
      <c r="IA202" s="12"/>
      <c r="IB202" s="6">
        <f>[1]основа!AM209</f>
        <v>42551</v>
      </c>
    </row>
    <row r="203" spans="235:236" x14ac:dyDescent="0.2">
      <c r="IA203" s="12"/>
      <c r="IB203" s="6">
        <f>[1]основа!AM210</f>
        <v>42551</v>
      </c>
    </row>
    <row r="204" spans="235:236" x14ac:dyDescent="0.2">
      <c r="IA204" s="12"/>
      <c r="IB204" s="6">
        <f>[1]основа!AM211</f>
        <v>42551</v>
      </c>
    </row>
    <row r="205" spans="235:236" x14ac:dyDescent="0.2">
      <c r="IA205" s="12"/>
      <c r="IB205" s="6">
        <f>[1]основа!AM212</f>
        <v>42551</v>
      </c>
    </row>
    <row r="206" spans="235:236" x14ac:dyDescent="0.2">
      <c r="IA206" s="12"/>
      <c r="IB206" s="6">
        <f>[1]основа!AM213</f>
        <v>42551</v>
      </c>
    </row>
    <row r="207" spans="235:236" x14ac:dyDescent="0.2">
      <c r="IA207" s="12"/>
      <c r="IB207" s="6">
        <f>[1]основа!AM214</f>
        <v>42551</v>
      </c>
    </row>
    <row r="208" spans="235:236" x14ac:dyDescent="0.2">
      <c r="IA208" s="12"/>
      <c r="IB208" s="6">
        <f>[1]основа!AM215</f>
        <v>42551</v>
      </c>
    </row>
    <row r="209" spans="235:236" x14ac:dyDescent="0.2">
      <c r="IA209" s="12"/>
      <c r="IB209" s="6">
        <f>[1]основа!AM216</f>
        <v>42551</v>
      </c>
    </row>
    <row r="210" spans="235:236" x14ac:dyDescent="0.2">
      <c r="IA210" s="12"/>
      <c r="IB210" s="6">
        <f>[1]основа!AM217</f>
        <v>42551</v>
      </c>
    </row>
    <row r="211" spans="235:236" x14ac:dyDescent="0.2">
      <c r="IA211" s="12"/>
      <c r="IB211" s="6">
        <f>[1]основа!AM218</f>
        <v>42551</v>
      </c>
    </row>
    <row r="212" spans="235:236" x14ac:dyDescent="0.2">
      <c r="IA212" s="12"/>
      <c r="IB212" s="6">
        <f>[1]основа!AM219</f>
        <v>42551</v>
      </c>
    </row>
    <row r="213" spans="235:236" x14ac:dyDescent="0.2">
      <c r="IA213" s="12"/>
      <c r="IB213" s="6">
        <f>[1]основа!AM220</f>
        <v>42551</v>
      </c>
    </row>
    <row r="214" spans="235:236" x14ac:dyDescent="0.2">
      <c r="IA214" s="12"/>
      <c r="IB214" s="6">
        <f>[1]основа!AM221</f>
        <v>42551</v>
      </c>
    </row>
    <row r="215" spans="235:236" x14ac:dyDescent="0.2">
      <c r="IA215" s="12"/>
      <c r="IB215" s="6">
        <f>[1]основа!AM222</f>
        <v>42551</v>
      </c>
    </row>
    <row r="216" spans="235:236" x14ac:dyDescent="0.2">
      <c r="IA216" s="12"/>
      <c r="IB216" s="6">
        <f>[1]основа!AM223</f>
        <v>42551</v>
      </c>
    </row>
    <row r="217" spans="235:236" x14ac:dyDescent="0.2">
      <c r="IA217" s="12"/>
      <c r="IB217" s="6">
        <f>[1]основа!AM224</f>
        <v>42551</v>
      </c>
    </row>
    <row r="218" spans="235:236" x14ac:dyDescent="0.2">
      <c r="IA218" s="12"/>
      <c r="IB218" s="6">
        <f>[1]основа!AM225</f>
        <v>42551</v>
      </c>
    </row>
    <row r="219" spans="235:236" x14ac:dyDescent="0.2">
      <c r="IA219" s="12"/>
      <c r="IB219" s="6">
        <f>[1]основа!AM226</f>
        <v>42551</v>
      </c>
    </row>
    <row r="220" spans="235:236" x14ac:dyDescent="0.2">
      <c r="IA220" s="12"/>
      <c r="IB220" s="6">
        <f>[1]основа!AM227</f>
        <v>42551</v>
      </c>
    </row>
    <row r="221" spans="235:236" x14ac:dyDescent="0.2">
      <c r="IA221" s="12"/>
      <c r="IB221" s="6">
        <f>[1]основа!AM228</f>
        <v>42551</v>
      </c>
    </row>
    <row r="222" spans="235:236" x14ac:dyDescent="0.2">
      <c r="IA222" s="12"/>
      <c r="IB222" s="6">
        <f>[1]основа!AM229</f>
        <v>42551</v>
      </c>
    </row>
    <row r="223" spans="235:236" x14ac:dyDescent="0.2">
      <c r="IA223" s="12"/>
      <c r="IB223" s="6">
        <f>[1]основа!AM230</f>
        <v>42551</v>
      </c>
    </row>
    <row r="224" spans="235:236" x14ac:dyDescent="0.2">
      <c r="IA224" s="12"/>
      <c r="IB224" s="6">
        <f>[1]основа!AM231</f>
        <v>42551</v>
      </c>
    </row>
    <row r="225" spans="235:236" x14ac:dyDescent="0.2">
      <c r="IA225" s="12"/>
      <c r="IB225" s="6">
        <f>[1]основа!AM232</f>
        <v>42551</v>
      </c>
    </row>
    <row r="226" spans="235:236" x14ac:dyDescent="0.2">
      <c r="IA226" s="12"/>
      <c r="IB226" s="6">
        <f>[1]основа!AM233</f>
        <v>42551</v>
      </c>
    </row>
    <row r="227" spans="235:236" x14ac:dyDescent="0.2">
      <c r="IA227" s="12"/>
      <c r="IB227" s="6">
        <f>[1]основа!AM234</f>
        <v>42551</v>
      </c>
    </row>
    <row r="228" spans="235:236" x14ac:dyDescent="0.2">
      <c r="IA228" s="12"/>
      <c r="IB228" s="6">
        <f>[1]основа!AM235</f>
        <v>42551</v>
      </c>
    </row>
    <row r="229" spans="235:236" x14ac:dyDescent="0.2">
      <c r="IA229" s="12"/>
      <c r="IB229" s="6">
        <f>[1]основа!AM236</f>
        <v>42551</v>
      </c>
    </row>
    <row r="230" spans="235:236" x14ac:dyDescent="0.2">
      <c r="IA230" s="12"/>
      <c r="IB230" s="6">
        <f>[1]основа!AM237</f>
        <v>42551</v>
      </c>
    </row>
    <row r="231" spans="235:236" x14ac:dyDescent="0.2">
      <c r="IA231" s="12"/>
      <c r="IB231" s="6">
        <f>[1]основа!AM238</f>
        <v>42551</v>
      </c>
    </row>
    <row r="232" spans="235:236" x14ac:dyDescent="0.2">
      <c r="IA232" s="12"/>
      <c r="IB232" s="6">
        <f>[1]основа!AM239</f>
        <v>42551</v>
      </c>
    </row>
    <row r="233" spans="235:236" x14ac:dyDescent="0.2">
      <c r="IA233" s="12"/>
      <c r="IB233" s="6">
        <f>[1]основа!AM240</f>
        <v>42551</v>
      </c>
    </row>
    <row r="234" spans="235:236" x14ac:dyDescent="0.2">
      <c r="IA234" s="12"/>
      <c r="IB234" s="6">
        <f>[1]основа!AM241</f>
        <v>42551</v>
      </c>
    </row>
    <row r="235" spans="235:236" x14ac:dyDescent="0.2">
      <c r="IA235" s="12"/>
      <c r="IB235" s="6">
        <f>[1]основа!AM242</f>
        <v>42551</v>
      </c>
    </row>
    <row r="236" spans="235:236" x14ac:dyDescent="0.2">
      <c r="IA236" s="12"/>
      <c r="IB236" s="6">
        <f>[1]основа!AM243</f>
        <v>42551</v>
      </c>
    </row>
    <row r="237" spans="235:236" x14ac:dyDescent="0.2">
      <c r="IA237" s="12"/>
      <c r="IB237" s="6">
        <f>[1]основа!AM244</f>
        <v>42551</v>
      </c>
    </row>
    <row r="238" spans="235:236" x14ac:dyDescent="0.2">
      <c r="IA238" s="12"/>
      <c r="IB238" s="6">
        <f>[1]основа!AM245</f>
        <v>42551</v>
      </c>
    </row>
    <row r="239" spans="235:236" x14ac:dyDescent="0.2">
      <c r="IA239" s="12"/>
      <c r="IB239" s="6">
        <f>[1]основа!AM246</f>
        <v>42551</v>
      </c>
    </row>
    <row r="240" spans="235:236" x14ac:dyDescent="0.2">
      <c r="IA240" s="12"/>
      <c r="IB240" s="6">
        <f>[1]основа!AM247</f>
        <v>42551</v>
      </c>
    </row>
    <row r="241" spans="235:236" x14ac:dyDescent="0.2">
      <c r="IA241" s="12"/>
      <c r="IB241" s="6">
        <f>[1]основа!AM248</f>
        <v>42551</v>
      </c>
    </row>
    <row r="242" spans="235:236" x14ac:dyDescent="0.2">
      <c r="IA242" s="12"/>
      <c r="IB242" s="6">
        <f>[1]основа!AM249</f>
        <v>42551</v>
      </c>
    </row>
    <row r="243" spans="235:236" x14ac:dyDescent="0.2">
      <c r="IA243" s="12"/>
      <c r="IB243" s="6">
        <f>[1]основа!AM250</f>
        <v>42551</v>
      </c>
    </row>
    <row r="244" spans="235:236" x14ac:dyDescent="0.2">
      <c r="IA244" s="12"/>
      <c r="IB244" s="6">
        <f>[1]основа!AM251</f>
        <v>42551</v>
      </c>
    </row>
    <row r="245" spans="235:236" x14ac:dyDescent="0.2">
      <c r="IA245" s="12"/>
      <c r="IB245" s="6">
        <f>[1]основа!AM252</f>
        <v>42551</v>
      </c>
    </row>
    <row r="246" spans="235:236" x14ac:dyDescent="0.2">
      <c r="IA246" s="12"/>
      <c r="IB246" s="6">
        <f>[1]основа!AM253</f>
        <v>42551</v>
      </c>
    </row>
    <row r="247" spans="235:236" x14ac:dyDescent="0.2">
      <c r="IA247" s="12"/>
      <c r="IB247" s="6">
        <f>[1]основа!AM254</f>
        <v>42551</v>
      </c>
    </row>
    <row r="248" spans="235:236" x14ac:dyDescent="0.2">
      <c r="IA248" s="12"/>
      <c r="IB248" s="6">
        <f>[1]основа!AM255</f>
        <v>42551</v>
      </c>
    </row>
    <row r="249" spans="235:236" x14ac:dyDescent="0.2">
      <c r="IA249" s="12"/>
      <c r="IB249" s="6">
        <f>[1]основа!AM256</f>
        <v>42551</v>
      </c>
    </row>
    <row r="250" spans="235:236" x14ac:dyDescent="0.2">
      <c r="IA250" s="12"/>
      <c r="IB250" s="6">
        <f>[1]основа!AM257</f>
        <v>42551</v>
      </c>
    </row>
    <row r="251" spans="235:236" x14ac:dyDescent="0.2">
      <c r="IA251" s="12"/>
      <c r="IB251" s="6">
        <f>[1]основа!AM258</f>
        <v>42551</v>
      </c>
    </row>
    <row r="252" spans="235:236" x14ac:dyDescent="0.2">
      <c r="IA252" s="12"/>
      <c r="IB252" s="6">
        <f>[1]основа!AM259</f>
        <v>42551</v>
      </c>
    </row>
    <row r="253" spans="235:236" x14ac:dyDescent="0.2">
      <c r="IA253" s="12"/>
      <c r="IB253" s="6">
        <f>[1]основа!AM260</f>
        <v>42551</v>
      </c>
    </row>
    <row r="254" spans="235:236" x14ac:dyDescent="0.2">
      <c r="IA254" s="12"/>
      <c r="IB254" s="6">
        <f>[1]основа!AM261</f>
        <v>42551</v>
      </c>
    </row>
    <row r="255" spans="235:236" x14ac:dyDescent="0.2">
      <c r="IA255" s="12"/>
      <c r="IB255" s="6">
        <f>[1]основа!AM262</f>
        <v>42551</v>
      </c>
    </row>
    <row r="256" spans="235:236" x14ac:dyDescent="0.2">
      <c r="IA256" s="12"/>
      <c r="IB256" s="6">
        <f>[1]основа!AM263</f>
        <v>42551</v>
      </c>
    </row>
    <row r="257" spans="235:236" x14ac:dyDescent="0.2">
      <c r="IA257" s="12"/>
      <c r="IB257" s="6">
        <f>[1]основа!AM264</f>
        <v>42551</v>
      </c>
    </row>
    <row r="258" spans="235:236" x14ac:dyDescent="0.2">
      <c r="IA258" s="12"/>
      <c r="IB258" s="6">
        <f>[1]основа!AM265</f>
        <v>42551</v>
      </c>
    </row>
    <row r="259" spans="235:236" x14ac:dyDescent="0.2">
      <c r="IA259" s="12"/>
      <c r="IB259" s="6">
        <f>[1]основа!AM266</f>
        <v>42551</v>
      </c>
    </row>
    <row r="260" spans="235:236" x14ac:dyDescent="0.2">
      <c r="IA260" s="12"/>
      <c r="IB260" s="6">
        <f>[1]основа!AM267</f>
        <v>42551</v>
      </c>
    </row>
    <row r="261" spans="235:236" x14ac:dyDescent="0.2">
      <c r="IA261" s="12"/>
      <c r="IB261" s="6">
        <f>[1]основа!AM268</f>
        <v>42551</v>
      </c>
    </row>
    <row r="262" spans="235:236" x14ac:dyDescent="0.2">
      <c r="IA262" s="12"/>
      <c r="IB262" s="6">
        <f>[1]основа!AM269</f>
        <v>42551</v>
      </c>
    </row>
    <row r="263" spans="235:236" x14ac:dyDescent="0.2">
      <c r="IA263" s="12"/>
      <c r="IB263" s="6">
        <f>[1]основа!AM270</f>
        <v>42551</v>
      </c>
    </row>
    <row r="264" spans="235:236" x14ac:dyDescent="0.2">
      <c r="IA264" s="12"/>
      <c r="IB264" s="6">
        <f>[1]основа!AM271</f>
        <v>42551</v>
      </c>
    </row>
    <row r="265" spans="235:236" x14ac:dyDescent="0.2">
      <c r="IA265" s="12"/>
      <c r="IB265" s="6">
        <f>[1]основа!AM272</f>
        <v>42551</v>
      </c>
    </row>
    <row r="266" spans="235:236" x14ac:dyDescent="0.2">
      <c r="IA266" s="12"/>
      <c r="IB266" s="6">
        <f>[1]основа!AM273</f>
        <v>42551</v>
      </c>
    </row>
    <row r="267" spans="235:236" x14ac:dyDescent="0.2">
      <c r="IA267" s="12"/>
      <c r="IB267" s="6">
        <f>[1]основа!AM274</f>
        <v>42551</v>
      </c>
    </row>
    <row r="268" spans="235:236" x14ac:dyDescent="0.2">
      <c r="IA268" s="12"/>
      <c r="IB268" s="6">
        <f>[1]основа!AM275</f>
        <v>42551</v>
      </c>
    </row>
    <row r="269" spans="235:236" x14ac:dyDescent="0.2">
      <c r="IA269" s="12"/>
      <c r="IB269" s="6">
        <f>[1]основа!AM276</f>
        <v>42551</v>
      </c>
    </row>
    <row r="270" spans="235:236" x14ac:dyDescent="0.2">
      <c r="IA270" s="12"/>
      <c r="IB270" s="6">
        <f>[1]основа!AM277</f>
        <v>42551</v>
      </c>
    </row>
    <row r="271" spans="235:236" x14ac:dyDescent="0.2">
      <c r="IA271" s="12"/>
      <c r="IB271" s="6">
        <f>[1]основа!AM278</f>
        <v>42551</v>
      </c>
    </row>
    <row r="272" spans="235:236" x14ac:dyDescent="0.2">
      <c r="IA272" s="12"/>
      <c r="IB272" s="6">
        <f>[1]основа!AM279</f>
        <v>42551</v>
      </c>
    </row>
    <row r="273" spans="235:236" x14ac:dyDescent="0.2">
      <c r="IA273" s="12"/>
      <c r="IB273" s="6">
        <f>[1]основа!AM280</f>
        <v>42551</v>
      </c>
    </row>
    <row r="274" spans="235:236" x14ac:dyDescent="0.2">
      <c r="IA274" s="12"/>
      <c r="IB274" s="6">
        <f>[1]основа!AM281</f>
        <v>42551</v>
      </c>
    </row>
    <row r="275" spans="235:236" x14ac:dyDescent="0.2">
      <c r="IA275" s="12"/>
      <c r="IB275" s="6">
        <f>[1]основа!AM282</f>
        <v>42551</v>
      </c>
    </row>
    <row r="276" spans="235:236" x14ac:dyDescent="0.2">
      <c r="IA276" s="12"/>
      <c r="IB276" s="6">
        <f>[1]основа!AM283</f>
        <v>42551</v>
      </c>
    </row>
    <row r="277" spans="235:236" x14ac:dyDescent="0.2">
      <c r="IA277" s="12"/>
      <c r="IB277" s="6">
        <f>[1]основа!AM284</f>
        <v>42551</v>
      </c>
    </row>
    <row r="278" spans="235:236" x14ac:dyDescent="0.2">
      <c r="IA278" s="12"/>
      <c r="IB278" s="6">
        <f>[1]основа!AM285</f>
        <v>42551</v>
      </c>
    </row>
    <row r="279" spans="235:236" x14ac:dyDescent="0.2">
      <c r="IA279" s="12"/>
      <c r="IB279" s="6">
        <f>[1]основа!AM286</f>
        <v>42551</v>
      </c>
    </row>
    <row r="280" spans="235:236" x14ac:dyDescent="0.2">
      <c r="IA280" s="12"/>
      <c r="IB280" s="6">
        <f>[1]основа!AM287</f>
        <v>42551</v>
      </c>
    </row>
    <row r="281" spans="235:236" x14ac:dyDescent="0.2">
      <c r="IA281" s="12"/>
      <c r="IB281" s="6">
        <f>[1]основа!AM288</f>
        <v>42551</v>
      </c>
    </row>
    <row r="282" spans="235:236" x14ac:dyDescent="0.2">
      <c r="IA282" s="12"/>
      <c r="IB282" s="6">
        <f>[1]основа!AM289</f>
        <v>42551</v>
      </c>
    </row>
    <row r="283" spans="235:236" x14ac:dyDescent="0.2">
      <c r="IA283" s="12"/>
      <c r="IB283" s="6">
        <f>[1]основа!AM290</f>
        <v>42551</v>
      </c>
    </row>
    <row r="284" spans="235:236" x14ac:dyDescent="0.2">
      <c r="IA284" s="12"/>
      <c r="IB284" s="6">
        <f>[1]основа!AM291</f>
        <v>42551</v>
      </c>
    </row>
    <row r="285" spans="235:236" x14ac:dyDescent="0.2">
      <c r="IA285" s="12"/>
      <c r="IB285" s="6">
        <f>[1]основа!AM292</f>
        <v>42551</v>
      </c>
    </row>
    <row r="286" spans="235:236" x14ac:dyDescent="0.2">
      <c r="IA286" s="12"/>
      <c r="IB286" s="6">
        <f>[1]основа!AM293</f>
        <v>42551</v>
      </c>
    </row>
    <row r="287" spans="235:236" x14ac:dyDescent="0.2">
      <c r="IA287" s="12"/>
      <c r="IB287" s="6">
        <f>[1]основа!AM294</f>
        <v>42551</v>
      </c>
    </row>
    <row r="288" spans="235:236" x14ac:dyDescent="0.2">
      <c r="IA288" s="12"/>
      <c r="IB288" s="6">
        <f>[1]основа!AM295</f>
        <v>42551</v>
      </c>
    </row>
    <row r="289" spans="235:236" x14ac:dyDescent="0.2">
      <c r="IA289" s="12"/>
      <c r="IB289" s="6">
        <f>[1]основа!AM296</f>
        <v>42551</v>
      </c>
    </row>
    <row r="290" spans="235:236" x14ac:dyDescent="0.2">
      <c r="IA290" s="12"/>
      <c r="IB290" s="6">
        <f>[1]основа!AM297</f>
        <v>42551</v>
      </c>
    </row>
    <row r="291" spans="235:236" x14ac:dyDescent="0.2">
      <c r="IA291" s="12"/>
      <c r="IB291" s="6">
        <f>[1]основа!AM298</f>
        <v>42551</v>
      </c>
    </row>
    <row r="292" spans="235:236" x14ac:dyDescent="0.2">
      <c r="IA292" s="12"/>
      <c r="IB292" s="6">
        <f>[1]основа!AM299</f>
        <v>42551</v>
      </c>
    </row>
    <row r="293" spans="235:236" x14ac:dyDescent="0.2">
      <c r="IA293" s="12"/>
      <c r="IB293" s="6">
        <f>[1]основа!AM300</f>
        <v>42551</v>
      </c>
    </row>
    <row r="294" spans="235:236" x14ac:dyDescent="0.2">
      <c r="IA294" s="12"/>
      <c r="IB294" s="6">
        <f>[1]основа!AM301</f>
        <v>42551</v>
      </c>
    </row>
    <row r="295" spans="235:236" x14ac:dyDescent="0.2">
      <c r="IA295" s="12"/>
      <c r="IB295" s="6">
        <f>[1]основа!AM302</f>
        <v>42551</v>
      </c>
    </row>
    <row r="296" spans="235:236" x14ac:dyDescent="0.2">
      <c r="IA296" s="12"/>
      <c r="IB296" s="6">
        <f>[1]основа!AM303</f>
        <v>42551</v>
      </c>
    </row>
    <row r="297" spans="235:236" x14ac:dyDescent="0.2">
      <c r="IA297" s="12"/>
      <c r="IB297" s="6">
        <f>[1]основа!AM304</f>
        <v>42551</v>
      </c>
    </row>
    <row r="298" spans="235:236" x14ac:dyDescent="0.2">
      <c r="IA298" s="12"/>
      <c r="IB298" s="6">
        <f>[1]основа!AM305</f>
        <v>42551</v>
      </c>
    </row>
    <row r="299" spans="235:236" x14ac:dyDescent="0.2">
      <c r="IA299" s="12"/>
      <c r="IB299" s="6">
        <f>[1]основа!AM306</f>
        <v>42551</v>
      </c>
    </row>
  </sheetData>
  <sheetProtection formatColumns="0" autoFilter="0"/>
  <autoFilter ref="K7:K68">
    <filterColumn colId="0">
      <filters>
        <filter val="1"/>
        <filter val="Каша молочная 5 злаков с маслом сливочным"/>
        <filter val="Сдоба"/>
        <filter val="Солянка по домашнему со сметаной"/>
        <filter val="Сыр порционный"/>
        <filter val="Хлеб пшеничный"/>
        <filter val="Чай с сахаром"/>
        <filter val="Чай с сахаром и молок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13 B2:B5 B7:B13 C2:P68 A2:G4 A13:I13 A15:I15 A12:H68">
    <cfRule type="cellIs" dxfId="14674" priority="838" operator="equal">
      <formula>0</formula>
    </cfRule>
  </conditionalFormatting>
  <conditionalFormatting sqref="A63:A65">
    <cfRule type="cellIs" dxfId="14673" priority="834" operator="equal">
      <formula>0</formula>
    </cfRule>
  </conditionalFormatting>
  <conditionalFormatting sqref="A3:A4">
    <cfRule type="expression" dxfId="14672" priority="829" stopIfTrue="1">
      <formula>$IT4&lt;$IS$4</formula>
    </cfRule>
  </conditionalFormatting>
  <conditionalFormatting sqref="A3:A4">
    <cfRule type="expression" dxfId="14671" priority="828" stopIfTrue="1">
      <formula>$IT4&lt;$IS$4</formula>
    </cfRule>
  </conditionalFormatting>
  <conditionalFormatting sqref="A3:G3">
    <cfRule type="expression" dxfId="14670" priority="827" stopIfTrue="1">
      <formula>$IT6&lt;$IS$4</formula>
    </cfRule>
  </conditionalFormatting>
  <conditionalFormatting sqref="A63:A65">
    <cfRule type="cellIs" dxfId="14669" priority="825" operator="equal">
      <formula>0</formula>
    </cfRule>
  </conditionalFormatting>
  <conditionalFormatting sqref="A34:H36">
    <cfRule type="cellIs" dxfId="14668" priority="820" stopIfTrue="1" operator="equal">
      <formula>0</formula>
    </cfRule>
  </conditionalFormatting>
  <conditionalFormatting sqref="A42:H44">
    <cfRule type="cellIs" dxfId="14667" priority="819" stopIfTrue="1" operator="equal">
      <formula>0</formula>
    </cfRule>
  </conditionalFormatting>
  <conditionalFormatting sqref="A52:H54">
    <cfRule type="cellIs" dxfId="14666" priority="818" stopIfTrue="1" operator="equal">
      <formula>0</formula>
    </cfRule>
  </conditionalFormatting>
  <conditionalFormatting sqref="A12:H12 A14:H28 A30:H60">
    <cfRule type="expression" dxfId="14665" priority="817" stopIfTrue="1">
      <formula>$IT13&lt;$IS$2</formula>
    </cfRule>
  </conditionalFormatting>
  <conditionalFormatting sqref="A34:H36">
    <cfRule type="cellIs" dxfId="14664" priority="812" stopIfTrue="1" operator="equal">
      <formula>0</formula>
    </cfRule>
  </conditionalFormatting>
  <conditionalFormatting sqref="A42:H44">
    <cfRule type="cellIs" dxfId="14663" priority="811" stopIfTrue="1" operator="equal">
      <formula>0</formula>
    </cfRule>
  </conditionalFormatting>
  <conditionalFormatting sqref="A52:H54">
    <cfRule type="cellIs" dxfId="14662" priority="810" stopIfTrue="1" operator="equal">
      <formula>0</formula>
    </cfRule>
  </conditionalFormatting>
  <conditionalFormatting sqref="A34:G36">
    <cfRule type="cellIs" dxfId="14661" priority="796" stopIfTrue="1" operator="equal">
      <formula>0</formula>
    </cfRule>
  </conditionalFormatting>
  <conditionalFormatting sqref="A42:G44">
    <cfRule type="cellIs" dxfId="14660" priority="795" stopIfTrue="1" operator="equal">
      <formula>0</formula>
    </cfRule>
  </conditionalFormatting>
  <conditionalFormatting sqref="A42:G44">
    <cfRule type="cellIs" dxfId="14659" priority="794" stopIfTrue="1" operator="equal">
      <formula>0</formula>
    </cfRule>
  </conditionalFormatting>
  <conditionalFormatting sqref="A52:G54">
    <cfRule type="cellIs" dxfId="14658" priority="793" stopIfTrue="1" operator="equal">
      <formula>0</formula>
    </cfRule>
  </conditionalFormatting>
  <conditionalFormatting sqref="A34:G34">
    <cfRule type="cellIs" dxfId="14657" priority="789" stopIfTrue="1" operator="equal">
      <formula>0</formula>
    </cfRule>
  </conditionalFormatting>
  <conditionalFormatting sqref="A34:G34">
    <cfRule type="cellIs" dxfId="14656" priority="788" stopIfTrue="1" operator="equal">
      <formula>0</formula>
    </cfRule>
  </conditionalFormatting>
  <conditionalFormatting sqref="H34">
    <cfRule type="cellIs" dxfId="14655" priority="780" stopIfTrue="1" operator="equal">
      <formula>0</formula>
    </cfRule>
  </conditionalFormatting>
  <conditionalFormatting sqref="A37:H38">
    <cfRule type="cellIs" dxfId="14654" priority="778" stopIfTrue="1" operator="equal">
      <formula>0</formula>
    </cfRule>
  </conditionalFormatting>
  <conditionalFormatting sqref="H34:H36">
    <cfRule type="cellIs" dxfId="14653" priority="771" stopIfTrue="1" operator="equal">
      <formula>0</formula>
    </cfRule>
  </conditionalFormatting>
  <conditionalFormatting sqref="H42:H44">
    <cfRule type="cellIs" dxfId="14652" priority="770" stopIfTrue="1" operator="equal">
      <formula>0</formula>
    </cfRule>
  </conditionalFormatting>
  <conditionalFormatting sqref="H42:H44">
    <cfRule type="cellIs" dxfId="14651" priority="769" stopIfTrue="1" operator="equal">
      <formula>0</formula>
    </cfRule>
  </conditionalFormatting>
  <conditionalFormatting sqref="H52:H54">
    <cfRule type="cellIs" dxfId="14650" priority="768" stopIfTrue="1" operator="equal">
      <formula>0</formula>
    </cfRule>
  </conditionalFormatting>
  <conditionalFormatting sqref="A42:G42">
    <cfRule type="cellIs" dxfId="14649" priority="766" stopIfTrue="1" operator="equal">
      <formula>0</formula>
    </cfRule>
  </conditionalFormatting>
  <conditionalFormatting sqref="A42:G42">
    <cfRule type="cellIs" dxfId="14648" priority="765" stopIfTrue="1" operator="equal">
      <formula>0</formula>
    </cfRule>
  </conditionalFormatting>
  <conditionalFormatting sqref="A42:G42">
    <cfRule type="cellIs" dxfId="14647" priority="764" stopIfTrue="1" operator="equal">
      <formula>0</formula>
    </cfRule>
  </conditionalFormatting>
  <conditionalFormatting sqref="A34:G36">
    <cfRule type="cellIs" dxfId="14646" priority="756" stopIfTrue="1" operator="equal">
      <formula>0</formula>
    </cfRule>
  </conditionalFormatting>
  <conditionalFormatting sqref="A3">
    <cfRule type="expression" dxfId="14645" priority="746" stopIfTrue="1">
      <formula>$IT4&lt;$IS$4</formula>
    </cfRule>
  </conditionalFormatting>
  <conditionalFormatting sqref="A3">
    <cfRule type="expression" dxfId="14644" priority="745" stopIfTrue="1">
      <formula>$IT4&lt;$IS$4</formula>
    </cfRule>
  </conditionalFormatting>
  <conditionalFormatting sqref="A3:G3">
    <cfRule type="expression" dxfId="14643" priority="744" stopIfTrue="1">
      <formula>$IT6&lt;$IS$4</formula>
    </cfRule>
  </conditionalFormatting>
  <conditionalFormatting sqref="A4">
    <cfRule type="expression" dxfId="14642" priority="739" stopIfTrue="1">
      <formula>$IT5&lt;$IS$4</formula>
    </cfRule>
  </conditionalFormatting>
  <conditionalFormatting sqref="A4">
    <cfRule type="expression" dxfId="14641" priority="738" stopIfTrue="1">
      <formula>$IT5&lt;$IS$4</formula>
    </cfRule>
  </conditionalFormatting>
  <conditionalFormatting sqref="A34:G36">
    <cfRule type="cellIs" dxfId="14640" priority="730" stopIfTrue="1" operator="equal">
      <formula>0</formula>
    </cfRule>
  </conditionalFormatting>
  <conditionalFormatting sqref="A42:G44">
    <cfRule type="cellIs" dxfId="14639" priority="729" stopIfTrue="1" operator="equal">
      <formula>0</formula>
    </cfRule>
  </conditionalFormatting>
  <conditionalFormatting sqref="A42:G44">
    <cfRule type="cellIs" dxfId="14638" priority="728" stopIfTrue="1" operator="equal">
      <formula>0</formula>
    </cfRule>
  </conditionalFormatting>
  <conditionalFormatting sqref="A42:G44">
    <cfRule type="cellIs" dxfId="14637" priority="727" stopIfTrue="1" operator="equal">
      <formula>0</formula>
    </cfRule>
  </conditionalFormatting>
  <conditionalFormatting sqref="A52:G54">
    <cfRule type="cellIs" dxfId="14636" priority="726" stopIfTrue="1" operator="equal">
      <formula>0</formula>
    </cfRule>
  </conditionalFormatting>
  <conditionalFormatting sqref="A34:G36">
    <cfRule type="cellIs" dxfId="14635" priority="718" stopIfTrue="1" operator="equal">
      <formula>0</formula>
    </cfRule>
  </conditionalFormatting>
  <conditionalFormatting sqref="A42:G44">
    <cfRule type="cellIs" dxfId="14634" priority="717" stopIfTrue="1" operator="equal">
      <formula>0</formula>
    </cfRule>
  </conditionalFormatting>
  <conditionalFormatting sqref="A42:G44">
    <cfRule type="cellIs" dxfId="14633" priority="716" stopIfTrue="1" operator="equal">
      <formula>0</formula>
    </cfRule>
  </conditionalFormatting>
  <conditionalFormatting sqref="A42:G44">
    <cfRule type="cellIs" dxfId="14632" priority="715" stopIfTrue="1" operator="equal">
      <formula>0</formula>
    </cfRule>
  </conditionalFormatting>
  <conditionalFormatting sqref="A52:G54">
    <cfRule type="cellIs" dxfId="14631" priority="714" stopIfTrue="1" operator="equal">
      <formula>0</formula>
    </cfRule>
  </conditionalFormatting>
  <conditionalFormatting sqref="A34:G36">
    <cfRule type="cellIs" dxfId="14630" priority="706" stopIfTrue="1" operator="equal">
      <formula>0</formula>
    </cfRule>
  </conditionalFormatting>
  <conditionalFormatting sqref="A42:G44">
    <cfRule type="cellIs" dxfId="14629" priority="705" stopIfTrue="1" operator="equal">
      <formula>0</formula>
    </cfRule>
  </conditionalFormatting>
  <conditionalFormatting sqref="A42:G44">
    <cfRule type="cellIs" dxfId="14628" priority="704" stopIfTrue="1" operator="equal">
      <formula>0</formula>
    </cfRule>
  </conditionalFormatting>
  <conditionalFormatting sqref="A42:G44">
    <cfRule type="cellIs" dxfId="14627" priority="703" stopIfTrue="1" operator="equal">
      <formula>0</formula>
    </cfRule>
  </conditionalFormatting>
  <conditionalFormatting sqref="A52:G54">
    <cfRule type="cellIs" dxfId="14626" priority="702" stopIfTrue="1" operator="equal">
      <formula>0</formula>
    </cfRule>
  </conditionalFormatting>
  <conditionalFormatting sqref="D31">
    <cfRule type="cellIs" dxfId="14625" priority="674" operator="equal">
      <formula>0</formula>
    </cfRule>
  </conditionalFormatting>
  <conditionalFormatting sqref="D31">
    <cfRule type="cellIs" dxfId="14624" priority="673" operator="equal">
      <formula>0</formula>
    </cfRule>
  </conditionalFormatting>
  <conditionalFormatting sqref="D31">
    <cfRule type="cellIs" dxfId="14623" priority="672" stopIfTrue="1" operator="equal">
      <formula>0</formula>
    </cfRule>
  </conditionalFormatting>
  <conditionalFormatting sqref="D31">
    <cfRule type="cellIs" dxfId="14622" priority="670" stopIfTrue="1" operator="equal">
      <formula>0</formula>
    </cfRule>
  </conditionalFormatting>
  <conditionalFormatting sqref="D31">
    <cfRule type="cellIs" dxfId="14621" priority="668" stopIfTrue="1" operator="equal">
      <formula>0</formula>
    </cfRule>
  </conditionalFormatting>
  <conditionalFormatting sqref="D31">
    <cfRule type="cellIs" dxfId="14620" priority="666" stopIfTrue="1" operator="equal">
      <formula>0</formula>
    </cfRule>
  </conditionalFormatting>
  <conditionalFormatting sqref="D31">
    <cfRule type="cellIs" dxfId="14619" priority="664" operator="equal">
      <formula>0</formula>
    </cfRule>
  </conditionalFormatting>
  <conditionalFormatting sqref="D31">
    <cfRule type="cellIs" dxfId="14618" priority="663" stopIfTrue="1" operator="equal">
      <formula>0</formula>
    </cfRule>
  </conditionalFormatting>
  <conditionalFormatting sqref="D31">
    <cfRule type="cellIs" dxfId="14617" priority="661" stopIfTrue="1" operator="equal">
      <formula>0</formula>
    </cfRule>
  </conditionalFormatting>
  <conditionalFormatting sqref="D31">
    <cfRule type="cellIs" dxfId="14616" priority="659" stopIfTrue="1" operator="equal">
      <formula>0</formula>
    </cfRule>
  </conditionalFormatting>
  <conditionalFormatting sqref="A32">
    <cfRule type="cellIs" dxfId="14615" priority="657" operator="equal">
      <formula>0</formula>
    </cfRule>
  </conditionalFormatting>
  <conditionalFormatting sqref="A32">
    <cfRule type="cellIs" dxfId="14614" priority="656" stopIfTrue="1" operator="equal">
      <formula>0</formula>
    </cfRule>
  </conditionalFormatting>
  <conditionalFormatting sqref="A32">
    <cfRule type="cellIs" dxfId="14613" priority="654" stopIfTrue="1" operator="equal">
      <formula>0</formula>
    </cfRule>
  </conditionalFormatting>
  <conditionalFormatting sqref="A32">
    <cfRule type="cellIs" dxfId="14612" priority="652" stopIfTrue="1" operator="equal">
      <formula>0</formula>
    </cfRule>
  </conditionalFormatting>
  <conditionalFormatting sqref="A32">
    <cfRule type="cellIs" dxfId="14611" priority="650" stopIfTrue="1" operator="equal">
      <formula>0</formula>
    </cfRule>
  </conditionalFormatting>
  <conditionalFormatting sqref="A32">
    <cfRule type="cellIs" dxfId="14610" priority="648" operator="equal">
      <formula>0</formula>
    </cfRule>
  </conditionalFormatting>
  <conditionalFormatting sqref="A32">
    <cfRule type="cellIs" dxfId="14609" priority="647" stopIfTrue="1" operator="equal">
      <formula>0</formula>
    </cfRule>
  </conditionalFormatting>
  <conditionalFormatting sqref="A32">
    <cfRule type="cellIs" dxfId="14608" priority="645" stopIfTrue="1" operator="equal">
      <formula>0</formula>
    </cfRule>
  </conditionalFormatting>
  <conditionalFormatting sqref="A32">
    <cfRule type="cellIs" dxfId="14607" priority="643" stopIfTrue="1" operator="equal">
      <formula>0</formula>
    </cfRule>
  </conditionalFormatting>
  <conditionalFormatting sqref="A32">
    <cfRule type="cellIs" dxfId="14606" priority="641" stopIfTrue="1" operator="equal">
      <formula>0</formula>
    </cfRule>
  </conditionalFormatting>
  <conditionalFormatting sqref="A32">
    <cfRule type="cellIs" dxfId="14605" priority="639" stopIfTrue="1" operator="equal">
      <formula>0</formula>
    </cfRule>
  </conditionalFormatting>
  <conditionalFormatting sqref="A32">
    <cfRule type="cellIs" dxfId="14604" priority="637" stopIfTrue="1" operator="equal">
      <formula>0</formula>
    </cfRule>
  </conditionalFormatting>
  <conditionalFormatting sqref="A32">
    <cfRule type="cellIs" dxfId="14603" priority="635" stopIfTrue="1" operator="equal">
      <formula>0</formula>
    </cfRule>
  </conditionalFormatting>
  <conditionalFormatting sqref="A34:H36">
    <cfRule type="cellIs" dxfId="14602" priority="589" stopIfTrue="1" operator="equal">
      <formula>0</formula>
    </cfRule>
  </conditionalFormatting>
  <conditionalFormatting sqref="A42:H44">
    <cfRule type="cellIs" dxfId="14601" priority="588" stopIfTrue="1" operator="equal">
      <formula>0</formula>
    </cfRule>
  </conditionalFormatting>
  <conditionalFormatting sqref="A42:H44">
    <cfRule type="cellIs" dxfId="14600" priority="587" stopIfTrue="1" operator="equal">
      <formula>0</formula>
    </cfRule>
  </conditionalFormatting>
  <conditionalFormatting sqref="A52:H54">
    <cfRule type="cellIs" dxfId="14599" priority="586" stopIfTrue="1" operator="equal">
      <formula>0</formula>
    </cfRule>
  </conditionalFormatting>
  <conditionalFormatting sqref="A34:H36">
    <cfRule type="cellIs" dxfId="14598" priority="578" stopIfTrue="1" operator="equal">
      <formula>0</formula>
    </cfRule>
  </conditionalFormatting>
  <conditionalFormatting sqref="A42:H44">
    <cfRule type="cellIs" dxfId="14597" priority="577" stopIfTrue="1" operator="equal">
      <formula>0</formula>
    </cfRule>
  </conditionalFormatting>
  <conditionalFormatting sqref="A42:H44">
    <cfRule type="cellIs" dxfId="14596" priority="576" stopIfTrue="1" operator="equal">
      <formula>0</formula>
    </cfRule>
  </conditionalFormatting>
  <conditionalFormatting sqref="A52:H54">
    <cfRule type="cellIs" dxfId="14595" priority="575" stopIfTrue="1" operator="equal">
      <formula>0</formula>
    </cfRule>
  </conditionalFormatting>
  <conditionalFormatting sqref="A34:H36">
    <cfRule type="cellIs" dxfId="14594" priority="567" stopIfTrue="1" operator="equal">
      <formula>0</formula>
    </cfRule>
  </conditionalFormatting>
  <conditionalFormatting sqref="A42:H44">
    <cfRule type="cellIs" dxfId="14593" priority="566" stopIfTrue="1" operator="equal">
      <formula>0</formula>
    </cfRule>
  </conditionalFormatting>
  <conditionalFormatting sqref="A42:H44">
    <cfRule type="cellIs" dxfId="14592" priority="565" stopIfTrue="1" operator="equal">
      <formula>0</formula>
    </cfRule>
  </conditionalFormatting>
  <conditionalFormatting sqref="A52:H54">
    <cfRule type="cellIs" dxfId="14591" priority="564" stopIfTrue="1" operator="equal">
      <formula>0</formula>
    </cfRule>
  </conditionalFormatting>
  <conditionalFormatting sqref="A12:H12 A14:H15 A28:H28 A30:H31">
    <cfRule type="expression" dxfId="14590" priority="561" stopIfTrue="1">
      <formula>$IW13&lt;$IV$2</formula>
    </cfRule>
  </conditionalFormatting>
  <conditionalFormatting sqref="A31:H31">
    <cfRule type="cellIs" dxfId="14589" priority="558" stopIfTrue="1" operator="equal">
      <formula>0</formula>
    </cfRule>
  </conditionalFormatting>
  <conditionalFormatting sqref="H34">
    <cfRule type="cellIs" dxfId="14588" priority="538" operator="equal">
      <formula>0</formula>
    </cfRule>
  </conditionalFormatting>
  <conditionalFormatting sqref="H34">
    <cfRule type="cellIs" dxfId="14587" priority="537" operator="equal">
      <formula>0</formula>
    </cfRule>
  </conditionalFormatting>
  <conditionalFormatting sqref="H34">
    <cfRule type="cellIs" dxfId="14586" priority="536" operator="equal">
      <formula>0</formula>
    </cfRule>
  </conditionalFormatting>
  <conditionalFormatting sqref="H34">
    <cfRule type="cellIs" dxfId="14585" priority="535" stopIfTrue="1" operator="equal">
      <formula>0</formula>
    </cfRule>
  </conditionalFormatting>
  <conditionalFormatting sqref="H34">
    <cfRule type="cellIs" dxfId="14584" priority="534" stopIfTrue="1" operator="equal">
      <formula>0</formula>
    </cfRule>
  </conditionalFormatting>
  <conditionalFormatting sqref="H34">
    <cfRule type="cellIs" dxfId="14583" priority="532" stopIfTrue="1" operator="equal">
      <formula>0</formula>
    </cfRule>
  </conditionalFormatting>
  <conditionalFormatting sqref="H34">
    <cfRule type="cellIs" dxfId="14582" priority="531" stopIfTrue="1" operator="equal">
      <formula>0</formula>
    </cfRule>
  </conditionalFormatting>
  <conditionalFormatting sqref="H34">
    <cfRule type="cellIs" dxfId="14581" priority="529" stopIfTrue="1" operator="equal">
      <formula>0</formula>
    </cfRule>
  </conditionalFormatting>
  <conditionalFormatting sqref="H34">
    <cfRule type="cellIs" dxfId="14580" priority="528" stopIfTrue="1" operator="equal">
      <formula>0</formula>
    </cfRule>
  </conditionalFormatting>
  <conditionalFormatting sqref="H34">
    <cfRule type="cellIs" dxfId="14579" priority="526" stopIfTrue="1" operator="equal">
      <formula>0</formula>
    </cfRule>
  </conditionalFormatting>
  <conditionalFormatting sqref="H34">
    <cfRule type="cellIs" dxfId="14578" priority="525" stopIfTrue="1" operator="equal">
      <formula>0</formula>
    </cfRule>
  </conditionalFormatting>
  <conditionalFormatting sqref="H34">
    <cfRule type="cellIs" dxfId="14577" priority="523" operator="equal">
      <formula>0</formula>
    </cfRule>
  </conditionalFormatting>
  <conditionalFormatting sqref="H60">
    <cfRule type="cellIs" dxfId="14576" priority="522" operator="equal">
      <formula>0</formula>
    </cfRule>
  </conditionalFormatting>
  <conditionalFormatting sqref="H60">
    <cfRule type="cellIs" dxfId="14575" priority="521" operator="equal">
      <formula>0</formula>
    </cfRule>
  </conditionalFormatting>
  <conditionalFormatting sqref="H60">
    <cfRule type="cellIs" dxfId="14574" priority="520" operator="equal">
      <formula>0</formula>
    </cfRule>
  </conditionalFormatting>
  <conditionalFormatting sqref="H60">
    <cfRule type="cellIs" dxfId="14573" priority="516" operator="equal">
      <formula>0</formula>
    </cfRule>
  </conditionalFormatting>
  <conditionalFormatting sqref="A30:H30">
    <cfRule type="cellIs" dxfId="14572" priority="505" stopIfTrue="1" operator="equal">
      <formula>0</formula>
    </cfRule>
  </conditionalFormatting>
  <conditionalFormatting sqref="A30:H30">
    <cfRule type="cellIs" dxfId="14571" priority="501" operator="equal">
      <formula>0</formula>
    </cfRule>
  </conditionalFormatting>
  <conditionalFormatting sqref="A30:H30">
    <cfRule type="cellIs" dxfId="14570" priority="500" operator="equal">
      <formula>0</formula>
    </cfRule>
  </conditionalFormatting>
  <conditionalFormatting sqref="A30:H30">
    <cfRule type="cellIs" dxfId="14569" priority="499" stopIfTrue="1" operator="equal">
      <formula>0</formula>
    </cfRule>
  </conditionalFormatting>
  <conditionalFormatting sqref="A30:H30">
    <cfRule type="cellIs" dxfId="14568" priority="497" stopIfTrue="1" operator="equal">
      <formula>0</formula>
    </cfRule>
  </conditionalFormatting>
  <conditionalFormatting sqref="A30:G30">
    <cfRule type="cellIs" dxfId="14567" priority="495" stopIfTrue="1" operator="equal">
      <formula>0</formula>
    </cfRule>
  </conditionalFormatting>
  <conditionalFormatting sqref="H30">
    <cfRule type="cellIs" dxfId="14566" priority="493" stopIfTrue="1" operator="equal">
      <formula>0</formula>
    </cfRule>
  </conditionalFormatting>
  <conditionalFormatting sqref="H30">
    <cfRule type="cellIs" dxfId="14565" priority="491" stopIfTrue="1" operator="equal">
      <formula>0</formula>
    </cfRule>
  </conditionalFormatting>
  <conditionalFormatting sqref="A30:G30">
    <cfRule type="cellIs" dxfId="14564" priority="489" stopIfTrue="1" operator="equal">
      <formula>0</formula>
    </cfRule>
  </conditionalFormatting>
  <conditionalFormatting sqref="A30:H30">
    <cfRule type="cellIs" dxfId="14563" priority="487" operator="equal">
      <formula>0</formula>
    </cfRule>
  </conditionalFormatting>
  <conditionalFormatting sqref="A30:G30">
    <cfRule type="cellIs" dxfId="14562" priority="486" stopIfTrue="1" operator="equal">
      <formula>0</formula>
    </cfRule>
  </conditionalFormatting>
  <conditionalFormatting sqref="A30:G30">
    <cfRule type="cellIs" dxfId="14561" priority="484" stopIfTrue="1" operator="equal">
      <formula>0</formula>
    </cfRule>
  </conditionalFormatting>
  <conditionalFormatting sqref="A30:G30">
    <cfRule type="cellIs" dxfId="14560" priority="482" stopIfTrue="1" operator="equal">
      <formula>0</formula>
    </cfRule>
  </conditionalFormatting>
  <conditionalFormatting sqref="A30:H30">
    <cfRule type="cellIs" dxfId="14559" priority="480" stopIfTrue="1" operator="equal">
      <formula>0</formula>
    </cfRule>
  </conditionalFormatting>
  <conditionalFormatting sqref="A30:H30">
    <cfRule type="cellIs" dxfId="14558" priority="478" stopIfTrue="1" operator="equal">
      <formula>0</formula>
    </cfRule>
  </conditionalFormatting>
  <conditionalFormatting sqref="A30:H30">
    <cfRule type="cellIs" dxfId="14557" priority="476" stopIfTrue="1" operator="equal">
      <formula>0</formula>
    </cfRule>
  </conditionalFormatting>
  <conditionalFormatting sqref="A30:H30">
    <cfRule type="cellIs" dxfId="14556" priority="474" stopIfTrue="1" operator="equal">
      <formula>0</formula>
    </cfRule>
  </conditionalFormatting>
  <conditionalFormatting sqref="A30:H30">
    <cfRule type="cellIs" dxfId="14555" priority="472" operator="equal">
      <formula>0</formula>
    </cfRule>
  </conditionalFormatting>
  <conditionalFormatting sqref="A30:H30">
    <cfRule type="cellIs" dxfId="14554" priority="471" operator="equal">
      <formula>0</formula>
    </cfRule>
  </conditionalFormatting>
  <conditionalFormatting sqref="A30:H30">
    <cfRule type="cellIs" dxfId="14553" priority="470" stopIfTrue="1" operator="equal">
      <formula>0</formula>
    </cfRule>
  </conditionalFormatting>
  <conditionalFormatting sqref="A30:H30">
    <cfRule type="cellIs" dxfId="14552" priority="468" stopIfTrue="1" operator="equal">
      <formula>0</formula>
    </cfRule>
  </conditionalFormatting>
  <conditionalFormatting sqref="A30:G30">
    <cfRule type="cellIs" dxfId="14551" priority="466" stopIfTrue="1" operator="equal">
      <formula>0</formula>
    </cfRule>
  </conditionalFormatting>
  <conditionalFormatting sqref="H30">
    <cfRule type="cellIs" dxfId="14550" priority="464" stopIfTrue="1" operator="equal">
      <formula>0</formula>
    </cfRule>
  </conditionalFormatting>
  <conditionalFormatting sqref="H30">
    <cfRule type="cellIs" dxfId="14549" priority="462" stopIfTrue="1" operator="equal">
      <formula>0</formula>
    </cfRule>
  </conditionalFormatting>
  <conditionalFormatting sqref="A30:G30">
    <cfRule type="cellIs" dxfId="14548" priority="460" stopIfTrue="1" operator="equal">
      <formula>0</formula>
    </cfRule>
  </conditionalFormatting>
  <conditionalFormatting sqref="A30:H30">
    <cfRule type="cellIs" dxfId="14547" priority="458" operator="equal">
      <formula>0</formula>
    </cfRule>
  </conditionalFormatting>
  <conditionalFormatting sqref="A30:G30">
    <cfRule type="cellIs" dxfId="14546" priority="457" stopIfTrue="1" operator="equal">
      <formula>0</formula>
    </cfRule>
  </conditionalFormatting>
  <conditionalFormatting sqref="A30:G30">
    <cfRule type="cellIs" dxfId="14545" priority="455" stopIfTrue="1" operator="equal">
      <formula>0</formula>
    </cfRule>
  </conditionalFormatting>
  <conditionalFormatting sqref="A30:G30">
    <cfRule type="cellIs" dxfId="14544" priority="453" stopIfTrue="1" operator="equal">
      <formula>0</formula>
    </cfRule>
  </conditionalFormatting>
  <conditionalFormatting sqref="A30:H30">
    <cfRule type="cellIs" dxfId="14543" priority="451" stopIfTrue="1" operator="equal">
      <formula>0</formula>
    </cfRule>
  </conditionalFormatting>
  <conditionalFormatting sqref="A30:H30">
    <cfRule type="cellIs" dxfId="14542" priority="449" stopIfTrue="1" operator="equal">
      <formula>0</formula>
    </cfRule>
  </conditionalFormatting>
  <conditionalFormatting sqref="A30:H30">
    <cfRule type="cellIs" dxfId="14541" priority="447" stopIfTrue="1" operator="equal">
      <formula>0</formula>
    </cfRule>
  </conditionalFormatting>
  <conditionalFormatting sqref="A30:H30">
    <cfRule type="cellIs" dxfId="14540" priority="445" stopIfTrue="1" operator="equal">
      <formula>0</formula>
    </cfRule>
  </conditionalFormatting>
  <conditionalFormatting sqref="A30:H30">
    <cfRule type="cellIs" dxfId="14539" priority="443" operator="equal">
      <formula>0</formula>
    </cfRule>
  </conditionalFormatting>
  <conditionalFormatting sqref="A30:H30">
    <cfRule type="cellIs" dxfId="14538" priority="442" operator="equal">
      <formula>0</formula>
    </cfRule>
  </conditionalFormatting>
  <conditionalFormatting sqref="A30:H30">
    <cfRule type="cellIs" dxfId="14537" priority="441" stopIfTrue="1" operator="equal">
      <formula>0</formula>
    </cfRule>
  </conditionalFormatting>
  <conditionalFormatting sqref="A30:H30">
    <cfRule type="cellIs" dxfId="14536" priority="439" stopIfTrue="1" operator="equal">
      <formula>0</formula>
    </cfRule>
  </conditionalFormatting>
  <conditionalFormatting sqref="A30:G30">
    <cfRule type="cellIs" dxfId="14535" priority="437" stopIfTrue="1" operator="equal">
      <formula>0</formula>
    </cfRule>
  </conditionalFormatting>
  <conditionalFormatting sqref="H30">
    <cfRule type="cellIs" dxfId="14534" priority="435" stopIfTrue="1" operator="equal">
      <formula>0</formula>
    </cfRule>
  </conditionalFormatting>
  <conditionalFormatting sqref="H30">
    <cfRule type="cellIs" dxfId="14533" priority="433" stopIfTrue="1" operator="equal">
      <formula>0</formula>
    </cfRule>
  </conditionalFormatting>
  <conditionalFormatting sqref="A30:G30">
    <cfRule type="cellIs" dxfId="14532" priority="431" stopIfTrue="1" operator="equal">
      <formula>0</formula>
    </cfRule>
  </conditionalFormatting>
  <conditionalFormatting sqref="A30:H30">
    <cfRule type="cellIs" dxfId="14531" priority="429" operator="equal">
      <formula>0</formula>
    </cfRule>
  </conditionalFormatting>
  <conditionalFormatting sqref="A30:G30">
    <cfRule type="cellIs" dxfId="14530" priority="428" stopIfTrue="1" operator="equal">
      <formula>0</formula>
    </cfRule>
  </conditionalFormatting>
  <conditionalFormatting sqref="A30:G30">
    <cfRule type="cellIs" dxfId="14529" priority="426" stopIfTrue="1" operator="equal">
      <formula>0</formula>
    </cfRule>
  </conditionalFormatting>
  <conditionalFormatting sqref="A30:G30">
    <cfRule type="cellIs" dxfId="14528" priority="424" stopIfTrue="1" operator="equal">
      <formula>0</formula>
    </cfRule>
  </conditionalFormatting>
  <conditionalFormatting sqref="A30:H30">
    <cfRule type="cellIs" dxfId="14527" priority="422" stopIfTrue="1" operator="equal">
      <formula>0</formula>
    </cfRule>
  </conditionalFormatting>
  <conditionalFormatting sqref="A30:H30">
    <cfRule type="cellIs" dxfId="14526" priority="420" stopIfTrue="1" operator="equal">
      <formula>0</formula>
    </cfRule>
  </conditionalFormatting>
  <conditionalFormatting sqref="A30:H30">
    <cfRule type="cellIs" dxfId="14525" priority="418" stopIfTrue="1" operator="equal">
      <formula>0</formula>
    </cfRule>
  </conditionalFormatting>
  <conditionalFormatting sqref="A30:H30">
    <cfRule type="cellIs" dxfId="14524" priority="416" stopIfTrue="1" operator="equal">
      <formula>0</formula>
    </cfRule>
  </conditionalFormatting>
  <conditionalFormatting sqref="A34:H36">
    <cfRule type="cellIs" dxfId="14523" priority="408" stopIfTrue="1" operator="equal">
      <formula>0</formula>
    </cfRule>
  </conditionalFormatting>
  <conditionalFormatting sqref="A42:H44">
    <cfRule type="cellIs" dxfId="14522" priority="407" stopIfTrue="1" operator="equal">
      <formula>0</formula>
    </cfRule>
  </conditionalFormatting>
  <conditionalFormatting sqref="A42:H44">
    <cfRule type="cellIs" dxfId="14521" priority="406" stopIfTrue="1" operator="equal">
      <formula>0</formula>
    </cfRule>
  </conditionalFormatting>
  <conditionalFormatting sqref="A52:H54">
    <cfRule type="cellIs" dxfId="14520" priority="405" stopIfTrue="1" operator="equal">
      <formula>0</formula>
    </cfRule>
  </conditionalFormatting>
  <conditionalFormatting sqref="A34:H36">
    <cfRule type="cellIs" dxfId="14519" priority="397" stopIfTrue="1" operator="equal">
      <formula>0</formula>
    </cfRule>
  </conditionalFormatting>
  <conditionalFormatting sqref="A42:H44">
    <cfRule type="cellIs" dxfId="14518" priority="396" stopIfTrue="1" operator="equal">
      <formula>0</formula>
    </cfRule>
  </conditionalFormatting>
  <conditionalFormatting sqref="A42:H44">
    <cfRule type="cellIs" dxfId="14517" priority="395" stopIfTrue="1" operator="equal">
      <formula>0</formula>
    </cfRule>
  </conditionalFormatting>
  <conditionalFormatting sqref="A52:H54">
    <cfRule type="cellIs" dxfId="14516" priority="394" stopIfTrue="1" operator="equal">
      <formula>0</formula>
    </cfRule>
  </conditionalFormatting>
  <conditionalFormatting sqref="A34:H36">
    <cfRule type="cellIs" dxfId="14515" priority="333" stopIfTrue="1" operator="equal">
      <formula>0</formula>
    </cfRule>
  </conditionalFormatting>
  <conditionalFormatting sqref="A42:H44">
    <cfRule type="cellIs" dxfId="14514" priority="332" stopIfTrue="1" operator="equal">
      <formula>0</formula>
    </cfRule>
  </conditionalFormatting>
  <conditionalFormatting sqref="A42:H44">
    <cfRule type="cellIs" dxfId="14513" priority="331" stopIfTrue="1" operator="equal">
      <formula>0</formula>
    </cfRule>
  </conditionalFormatting>
  <conditionalFormatting sqref="A52:H54">
    <cfRule type="cellIs" dxfId="14512" priority="330" stopIfTrue="1" operator="equal">
      <formula>0</formula>
    </cfRule>
  </conditionalFormatting>
  <conditionalFormatting sqref="A13:H13">
    <cfRule type="expression" dxfId="14511" priority="859" stopIfTrue="1">
      <formula>#REF!&lt;$IS$2</formula>
    </cfRule>
  </conditionalFormatting>
  <conditionalFormatting sqref="A13:I13">
    <cfRule type="expression" dxfId="14510" priority="1101" stopIfTrue="1">
      <formula>#REF!&lt;$IV$2</formula>
    </cfRule>
  </conditionalFormatting>
  <conditionalFormatting sqref="A13">
    <cfRule type="expression" dxfId="14509" priority="325" stopIfTrue="1">
      <formula>$IT14&lt;$IS$2</formula>
    </cfRule>
  </conditionalFormatting>
  <conditionalFormatting sqref="A13">
    <cfRule type="expression" dxfId="14508" priority="323" stopIfTrue="1">
      <formula>$IT14&lt;$IS$2</formula>
    </cfRule>
  </conditionalFormatting>
  <conditionalFormatting sqref="A13">
    <cfRule type="expression" dxfId="14507" priority="321" stopIfTrue="1">
      <formula>$IT14&lt;$IS$2</formula>
    </cfRule>
  </conditionalFormatting>
  <conditionalFormatting sqref="A13">
    <cfRule type="expression" dxfId="14506" priority="319" stopIfTrue="1">
      <formula>$IT14&lt;$IS$2</formula>
    </cfRule>
  </conditionalFormatting>
  <conditionalFormatting sqref="A13">
    <cfRule type="expression" dxfId="14505" priority="317" stopIfTrue="1">
      <formula>$IT14&lt;$IS$2</formula>
    </cfRule>
  </conditionalFormatting>
  <conditionalFormatting sqref="A13">
    <cfRule type="expression" dxfId="14504" priority="314" stopIfTrue="1">
      <formula>$IT14&lt;$IS$2</formula>
    </cfRule>
  </conditionalFormatting>
  <conditionalFormatting sqref="A13">
    <cfRule type="expression" dxfId="14503" priority="312" stopIfTrue="1">
      <formula>$IT14&lt;$IS$2</formula>
    </cfRule>
  </conditionalFormatting>
  <conditionalFormatting sqref="A13">
    <cfRule type="expression" dxfId="14502" priority="310" stopIfTrue="1">
      <formula>$IT14&lt;$IS$2</formula>
    </cfRule>
  </conditionalFormatting>
  <conditionalFormatting sqref="A13">
    <cfRule type="expression" dxfId="14501" priority="308" stopIfTrue="1">
      <formula>$IT14&lt;$IS$2</formula>
    </cfRule>
  </conditionalFormatting>
  <conditionalFormatting sqref="A13">
    <cfRule type="expression" dxfId="14500" priority="306" stopIfTrue="1">
      <formula>$IT14&lt;$IS$2</formula>
    </cfRule>
  </conditionalFormatting>
  <conditionalFormatting sqref="A13">
    <cfRule type="expression" dxfId="14499" priority="304" stopIfTrue="1">
      <formula>$IT14&lt;$IS$2</formula>
    </cfRule>
  </conditionalFormatting>
  <conditionalFormatting sqref="A13">
    <cfRule type="expression" dxfId="14498" priority="302" stopIfTrue="1">
      <formula>$IW14&lt;$IV$2</formula>
    </cfRule>
  </conditionalFormatting>
  <conditionalFormatting sqref="A13">
    <cfRule type="expression" dxfId="14497" priority="300" stopIfTrue="1">
      <formula>$IW14&lt;$IV$2</formula>
    </cfRule>
  </conditionalFormatting>
  <conditionalFormatting sqref="A13">
    <cfRule type="expression" dxfId="14496" priority="298" stopIfTrue="1">
      <formula>$IT14&lt;$IS$2</formula>
    </cfRule>
  </conditionalFormatting>
  <conditionalFormatting sqref="A13">
    <cfRule type="expression" dxfId="14495" priority="296" stopIfTrue="1">
      <formula>$IT14&lt;$IS$2</formula>
    </cfRule>
  </conditionalFormatting>
  <conditionalFormatting sqref="A13">
    <cfRule type="expression" dxfId="14494" priority="294" stopIfTrue="1">
      <formula>$IT14&lt;$IS$2</formula>
    </cfRule>
  </conditionalFormatting>
  <conditionalFormatting sqref="A13">
    <cfRule type="expression" dxfId="14493" priority="292" stopIfTrue="1">
      <formula>$IT14&lt;$IS$2</formula>
    </cfRule>
  </conditionalFormatting>
  <conditionalFormatting sqref="A13">
    <cfRule type="expression" dxfId="14492" priority="291" stopIfTrue="1">
      <formula>$IW14&lt;$IV$2</formula>
    </cfRule>
  </conditionalFormatting>
  <conditionalFormatting sqref="C13:G13">
    <cfRule type="expression" dxfId="14491" priority="287" stopIfTrue="1">
      <formula>$IT14&lt;$IS$2</formula>
    </cfRule>
  </conditionalFormatting>
  <conditionalFormatting sqref="C13:G13">
    <cfRule type="expression" dxfId="14490" priority="285" stopIfTrue="1">
      <formula>$IT14&lt;$IS$2</formula>
    </cfRule>
  </conditionalFormatting>
  <conditionalFormatting sqref="C13:G13">
    <cfRule type="expression" dxfId="14489" priority="283" stopIfTrue="1">
      <formula>$IT14&lt;$IS$2</formula>
    </cfRule>
  </conditionalFormatting>
  <conditionalFormatting sqref="C13:G13">
    <cfRule type="expression" dxfId="14488" priority="281" stopIfTrue="1">
      <formula>$IT14&lt;$IS$2</formula>
    </cfRule>
  </conditionalFormatting>
  <conditionalFormatting sqref="C13:G13">
    <cfRule type="expression" dxfId="14487" priority="279" stopIfTrue="1">
      <formula>$IT14&lt;$IS$2</formula>
    </cfRule>
  </conditionalFormatting>
  <conditionalFormatting sqref="C13:G13">
    <cfRule type="expression" dxfId="14486" priority="276" stopIfTrue="1">
      <formula>$IT14&lt;$IS$2</formula>
    </cfRule>
  </conditionalFormatting>
  <conditionalFormatting sqref="C13:G13">
    <cfRule type="expression" dxfId="14485" priority="274" stopIfTrue="1">
      <formula>$IT14&lt;$IS$2</formula>
    </cfRule>
  </conditionalFormatting>
  <conditionalFormatting sqref="C13:G13">
    <cfRule type="expression" dxfId="14484" priority="272" stopIfTrue="1">
      <formula>$IT14&lt;$IS$2</formula>
    </cfRule>
  </conditionalFormatting>
  <conditionalFormatting sqref="C13:G13">
    <cfRule type="expression" dxfId="14483" priority="270" stopIfTrue="1">
      <formula>$IT14&lt;$IS$2</formula>
    </cfRule>
  </conditionalFormatting>
  <conditionalFormatting sqref="C13:G13">
    <cfRule type="expression" dxfId="14482" priority="268" stopIfTrue="1">
      <formula>$IT14&lt;$IS$2</formula>
    </cfRule>
  </conditionalFormatting>
  <conditionalFormatting sqref="C13:G13">
    <cfRule type="expression" dxfId="14481" priority="266" stopIfTrue="1">
      <formula>$IT14&lt;$IS$2</formula>
    </cfRule>
  </conditionalFormatting>
  <conditionalFormatting sqref="C13:G13">
    <cfRule type="expression" dxfId="14480" priority="264" stopIfTrue="1">
      <formula>$IW14&lt;$IV$2</formula>
    </cfRule>
  </conditionalFormatting>
  <conditionalFormatting sqref="C13:G13">
    <cfRule type="expression" dxfId="14479" priority="262" stopIfTrue="1">
      <formula>$IW14&lt;$IV$2</formula>
    </cfRule>
  </conditionalFormatting>
  <conditionalFormatting sqref="C13:G13">
    <cfRule type="expression" dxfId="14478" priority="260" stopIfTrue="1">
      <formula>$IT14&lt;$IS$2</formula>
    </cfRule>
  </conditionalFormatting>
  <conditionalFormatting sqref="C13:G13">
    <cfRule type="expression" dxfId="14477" priority="258" stopIfTrue="1">
      <formula>$IT14&lt;$IS$2</formula>
    </cfRule>
  </conditionalFormatting>
  <conditionalFormatting sqref="C13:G13">
    <cfRule type="expression" dxfId="14476" priority="256" stopIfTrue="1">
      <formula>$IT14&lt;$IS$2</formula>
    </cfRule>
  </conditionalFormatting>
  <conditionalFormatting sqref="C13:G13">
    <cfRule type="expression" dxfId="14475" priority="254" stopIfTrue="1">
      <formula>$IT14&lt;$IS$2</formula>
    </cfRule>
  </conditionalFormatting>
  <conditionalFormatting sqref="C13:G13">
    <cfRule type="expression" dxfId="14474" priority="253" stopIfTrue="1">
      <formula>$IW14&lt;$IV$2</formula>
    </cfRule>
  </conditionalFormatting>
  <conditionalFormatting sqref="C14:G14">
    <cfRule type="expression" dxfId="14473" priority="251" stopIfTrue="1">
      <formula>$IT15&lt;$IS$2</formula>
    </cfRule>
  </conditionalFormatting>
  <conditionalFormatting sqref="C14:G14">
    <cfRule type="expression" dxfId="14472" priority="250" stopIfTrue="1">
      <formula>$IT15&lt;$IS$2</formula>
    </cfRule>
  </conditionalFormatting>
  <conditionalFormatting sqref="C14:G14">
    <cfRule type="expression" dxfId="14471" priority="249" stopIfTrue="1">
      <formula>$IT15&lt;$IS$2</formula>
    </cfRule>
  </conditionalFormatting>
  <conditionalFormatting sqref="C14:G14">
    <cfRule type="expression" dxfId="14470" priority="248" stopIfTrue="1">
      <formula>$IT15&lt;$IS$2</formula>
    </cfRule>
  </conditionalFormatting>
  <conditionalFormatting sqref="C14:G14">
    <cfRule type="expression" dxfId="14469" priority="247" stopIfTrue="1">
      <formula>$IT15&lt;$IS$2</formula>
    </cfRule>
  </conditionalFormatting>
  <conditionalFormatting sqref="C14:G14">
    <cfRule type="expression" dxfId="14468" priority="246" stopIfTrue="1">
      <formula>$IT15&lt;$IS$2</formula>
    </cfRule>
  </conditionalFormatting>
  <conditionalFormatting sqref="C14:G14">
    <cfRule type="expression" dxfId="14467" priority="245" stopIfTrue="1">
      <formula>$IT15&lt;$IS$2</formula>
    </cfRule>
  </conditionalFormatting>
  <conditionalFormatting sqref="C14:G14">
    <cfRule type="expression" dxfId="14466" priority="244" stopIfTrue="1">
      <formula>$IT15&lt;$IS$2</formula>
    </cfRule>
  </conditionalFormatting>
  <conditionalFormatting sqref="C14:G14">
    <cfRule type="expression" dxfId="14465" priority="243" stopIfTrue="1">
      <formula>$IT15&lt;$IS$2</formula>
    </cfRule>
  </conditionalFormatting>
  <conditionalFormatting sqref="C14:G14">
    <cfRule type="expression" dxfId="14464" priority="242" stopIfTrue="1">
      <formula>$IT15&lt;$IS$2</formula>
    </cfRule>
  </conditionalFormatting>
  <conditionalFormatting sqref="C14:G14">
    <cfRule type="expression" dxfId="14463" priority="241" stopIfTrue="1">
      <formula>$IT15&lt;$IS$2</formula>
    </cfRule>
  </conditionalFormatting>
  <conditionalFormatting sqref="C14:G14">
    <cfRule type="expression" dxfId="14462" priority="240" stopIfTrue="1">
      <formula>$IW15&lt;$IV$2</formula>
    </cfRule>
  </conditionalFormatting>
  <conditionalFormatting sqref="C14:G14">
    <cfRule type="expression" dxfId="14461" priority="239" stopIfTrue="1">
      <formula>$IT15&lt;$IS$2</formula>
    </cfRule>
  </conditionalFormatting>
  <conditionalFormatting sqref="C14:G14">
    <cfRule type="expression" dxfId="14460" priority="238" stopIfTrue="1">
      <formula>$IT15&lt;$IS$2</formula>
    </cfRule>
  </conditionalFormatting>
  <conditionalFormatting sqref="C14:G14">
    <cfRule type="expression" dxfId="14459" priority="237" stopIfTrue="1">
      <formula>$IT15&lt;$IS$2</formula>
    </cfRule>
  </conditionalFormatting>
  <conditionalFormatting sqref="C14:G14">
    <cfRule type="expression" dxfId="14458" priority="236" stopIfTrue="1">
      <formula>$IT15&lt;$IS$2</formula>
    </cfRule>
  </conditionalFormatting>
  <conditionalFormatting sqref="C14:G14">
    <cfRule type="expression" dxfId="14457" priority="235" stopIfTrue="1">
      <formula>$IT15&lt;$IS$2</formula>
    </cfRule>
  </conditionalFormatting>
  <conditionalFormatting sqref="C14:G14">
    <cfRule type="expression" dxfId="14456" priority="234" stopIfTrue="1">
      <formula>$IT15&lt;$IS$2</formula>
    </cfRule>
  </conditionalFormatting>
  <conditionalFormatting sqref="C14:G14">
    <cfRule type="expression" dxfId="14455" priority="233" stopIfTrue="1">
      <formula>$IT15&lt;$IS$2</formula>
    </cfRule>
  </conditionalFormatting>
  <conditionalFormatting sqref="C14:G14">
    <cfRule type="expression" dxfId="14454" priority="232" stopIfTrue="1">
      <formula>$IT15&lt;$IS$2</formula>
    </cfRule>
  </conditionalFormatting>
  <conditionalFormatting sqref="C14:G14">
    <cfRule type="expression" dxfId="14453" priority="231" stopIfTrue="1">
      <formula>$IT15&lt;$IS$2</formula>
    </cfRule>
  </conditionalFormatting>
  <conditionalFormatting sqref="C14:G14">
    <cfRule type="expression" dxfId="14452" priority="230" stopIfTrue="1">
      <formula>$IT15&lt;$IS$2</formula>
    </cfRule>
  </conditionalFormatting>
  <conditionalFormatting sqref="C14:G14">
    <cfRule type="expression" dxfId="14451" priority="229" stopIfTrue="1">
      <formula>$IT15&lt;$IS$2</formula>
    </cfRule>
  </conditionalFormatting>
  <conditionalFormatting sqref="C14:G14">
    <cfRule type="expression" dxfId="14450" priority="228" stopIfTrue="1">
      <formula>$IW15&lt;$IV$2</formula>
    </cfRule>
  </conditionalFormatting>
  <conditionalFormatting sqref="C14:G14">
    <cfRule type="expression" dxfId="14449" priority="227" stopIfTrue="1">
      <formula>$IT15&lt;$IS$2</formula>
    </cfRule>
  </conditionalFormatting>
  <conditionalFormatting sqref="C14:G14">
    <cfRule type="expression" dxfId="14448" priority="226" stopIfTrue="1">
      <formula>$IT15&lt;$IS$2</formula>
    </cfRule>
  </conditionalFormatting>
  <conditionalFormatting sqref="C14:G14">
    <cfRule type="expression" dxfId="14447" priority="225" stopIfTrue="1">
      <formula>$IT15&lt;$IS$2</formula>
    </cfRule>
  </conditionalFormatting>
  <conditionalFormatting sqref="C14:G14">
    <cfRule type="expression" dxfId="14446" priority="224" stopIfTrue="1">
      <formula>$IT15&lt;$IS$2</formula>
    </cfRule>
  </conditionalFormatting>
  <conditionalFormatting sqref="C14:G14">
    <cfRule type="expression" dxfId="14445" priority="223" stopIfTrue="1">
      <formula>$IT15&lt;$IS$2</formula>
    </cfRule>
  </conditionalFormatting>
  <conditionalFormatting sqref="C14:G14">
    <cfRule type="expression" dxfId="14444" priority="222" stopIfTrue="1">
      <formula>$IT15&lt;$IS$2</formula>
    </cfRule>
  </conditionalFormatting>
  <conditionalFormatting sqref="C14:G14">
    <cfRule type="expression" dxfId="14443" priority="221" stopIfTrue="1">
      <formula>$IT15&lt;$IS$2</formula>
    </cfRule>
  </conditionalFormatting>
  <conditionalFormatting sqref="C14:G14">
    <cfRule type="expression" dxfId="14442" priority="220" stopIfTrue="1">
      <formula>$IT15&lt;$IS$2</formula>
    </cfRule>
  </conditionalFormatting>
  <conditionalFormatting sqref="C14:G14">
    <cfRule type="expression" dxfId="14441" priority="219" stopIfTrue="1">
      <formula>$IT15&lt;$IS$2</formula>
    </cfRule>
  </conditionalFormatting>
  <conditionalFormatting sqref="C14:G14">
    <cfRule type="expression" dxfId="14440" priority="218" stopIfTrue="1">
      <formula>$IT15&lt;$IS$2</formula>
    </cfRule>
  </conditionalFormatting>
  <conditionalFormatting sqref="C14:G14">
    <cfRule type="expression" dxfId="14439" priority="217" stopIfTrue="1">
      <formula>$IT15&lt;$IS$2</formula>
    </cfRule>
  </conditionalFormatting>
  <conditionalFormatting sqref="C14:G14">
    <cfRule type="expression" dxfId="14438" priority="216" stopIfTrue="1">
      <formula>$IT15&lt;$IS$2</formula>
    </cfRule>
  </conditionalFormatting>
  <conditionalFormatting sqref="C14:G14">
    <cfRule type="expression" dxfId="14437" priority="215" stopIfTrue="1">
      <formula>$IT15&lt;$IS$2</formula>
    </cfRule>
  </conditionalFormatting>
  <conditionalFormatting sqref="C14:G14">
    <cfRule type="expression" dxfId="14436" priority="214" stopIfTrue="1">
      <formula>$IT15&lt;$IS$2</formula>
    </cfRule>
  </conditionalFormatting>
  <conditionalFormatting sqref="C14:G14">
    <cfRule type="expression" dxfId="14435" priority="213" stopIfTrue="1">
      <formula>$IT15&lt;$IS$2</formula>
    </cfRule>
  </conditionalFormatting>
  <conditionalFormatting sqref="C14:G14">
    <cfRule type="expression" dxfId="14434" priority="212" stopIfTrue="1">
      <formula>$IT15&lt;$IS$2</formula>
    </cfRule>
  </conditionalFormatting>
  <conditionalFormatting sqref="C14:G14">
    <cfRule type="expression" dxfId="14433" priority="211" stopIfTrue="1">
      <formula>$IT15&lt;$IS$2</formula>
    </cfRule>
  </conditionalFormatting>
  <conditionalFormatting sqref="C14:G14">
    <cfRule type="expression" dxfId="14432" priority="210" stopIfTrue="1">
      <formula>$IT15&lt;$IS$2</formula>
    </cfRule>
  </conditionalFormatting>
  <conditionalFormatting sqref="C14:G14">
    <cfRule type="expression" dxfId="14431" priority="209" stopIfTrue="1">
      <formula>$IT15&lt;$IS$2</formula>
    </cfRule>
  </conditionalFormatting>
  <conditionalFormatting sqref="C14:G14">
    <cfRule type="expression" dxfId="14430" priority="208" stopIfTrue="1">
      <formula>$IT15&lt;$IS$2</formula>
    </cfRule>
  </conditionalFormatting>
  <conditionalFormatting sqref="C14:G14">
    <cfRule type="expression" dxfId="14429" priority="207" stopIfTrue="1">
      <formula>$IW15&lt;$IV$2</formula>
    </cfRule>
  </conditionalFormatting>
  <conditionalFormatting sqref="C14:G14">
    <cfRule type="expression" dxfId="14428" priority="206" stopIfTrue="1">
      <formula>$IW15&lt;$IV$2</formula>
    </cfRule>
  </conditionalFormatting>
  <conditionalFormatting sqref="C14:G14">
    <cfRule type="expression" dxfId="14427" priority="205" stopIfTrue="1">
      <formula>$IT15&lt;$IS$2</formula>
    </cfRule>
  </conditionalFormatting>
  <conditionalFormatting sqref="C14:G14">
    <cfRule type="expression" dxfId="14426" priority="204" stopIfTrue="1">
      <formula>$IT15&lt;$IS$2</formula>
    </cfRule>
  </conditionalFormatting>
  <conditionalFormatting sqref="C14:G14">
    <cfRule type="expression" dxfId="14425" priority="203" stopIfTrue="1">
      <formula>$IT15&lt;$IS$2</formula>
    </cfRule>
  </conditionalFormatting>
  <conditionalFormatting sqref="C14:G14">
    <cfRule type="expression" dxfId="14424" priority="202" stopIfTrue="1">
      <formula>#REF!&lt;$IV$2</formula>
    </cfRule>
  </conditionalFormatting>
  <conditionalFormatting sqref="C14:G14">
    <cfRule type="expression" dxfId="14423" priority="201" stopIfTrue="1">
      <formula>#REF!&lt;$IS$2</formula>
    </cfRule>
  </conditionalFormatting>
  <conditionalFormatting sqref="D15:G15">
    <cfRule type="expression" dxfId="14422" priority="197" stopIfTrue="1">
      <formula>$IT16&lt;$IS$2</formula>
    </cfRule>
  </conditionalFormatting>
  <conditionalFormatting sqref="D15:G15">
    <cfRule type="expression" dxfId="14421" priority="195" stopIfTrue="1">
      <formula>$IT16&lt;$IS$2</formula>
    </cfRule>
  </conditionalFormatting>
  <conditionalFormatting sqref="D15:G15">
    <cfRule type="expression" dxfId="14420" priority="193" stopIfTrue="1">
      <formula>$IT16&lt;$IS$2</formula>
    </cfRule>
  </conditionalFormatting>
  <conditionalFormatting sqref="D15:G15">
    <cfRule type="expression" dxfId="14419" priority="191" stopIfTrue="1">
      <formula>$IT16&lt;$IS$2</formula>
    </cfRule>
  </conditionalFormatting>
  <conditionalFormatting sqref="D15:G15">
    <cfRule type="expression" dxfId="14418" priority="189" stopIfTrue="1">
      <formula>$IT16&lt;$IS$2</formula>
    </cfRule>
  </conditionalFormatting>
  <conditionalFormatting sqref="D15:G15">
    <cfRule type="expression" dxfId="14417" priority="186" stopIfTrue="1">
      <formula>$IT16&lt;$IS$2</formula>
    </cfRule>
  </conditionalFormatting>
  <conditionalFormatting sqref="D15:G15">
    <cfRule type="expression" dxfId="14416" priority="184" stopIfTrue="1">
      <formula>$IT16&lt;$IS$2</formula>
    </cfRule>
  </conditionalFormatting>
  <conditionalFormatting sqref="D15:G15">
    <cfRule type="expression" dxfId="14415" priority="182" stopIfTrue="1">
      <formula>$IT16&lt;$IS$2</formula>
    </cfRule>
  </conditionalFormatting>
  <conditionalFormatting sqref="D15">
    <cfRule type="expression" dxfId="14414" priority="179" stopIfTrue="1">
      <formula>$IT16&lt;$IS$2</formula>
    </cfRule>
  </conditionalFormatting>
  <conditionalFormatting sqref="D15">
    <cfRule type="expression" dxfId="14413" priority="177" stopIfTrue="1">
      <formula>$IT16&lt;$IS$2</formula>
    </cfRule>
  </conditionalFormatting>
  <conditionalFormatting sqref="D15">
    <cfRule type="expression" dxfId="14412" priority="175" stopIfTrue="1">
      <formula>$IT16&lt;$IS$2</formula>
    </cfRule>
  </conditionalFormatting>
  <conditionalFormatting sqref="D15">
    <cfRule type="expression" dxfId="14411" priority="173" stopIfTrue="1">
      <formula>$IT16&lt;$IS$2</formula>
    </cfRule>
  </conditionalFormatting>
  <conditionalFormatting sqref="D15">
    <cfRule type="expression" dxfId="14410" priority="171" stopIfTrue="1">
      <formula>$IT16&lt;$IS$2</formula>
    </cfRule>
  </conditionalFormatting>
  <conditionalFormatting sqref="D15">
    <cfRule type="expression" dxfId="14409" priority="168" stopIfTrue="1">
      <formula>$IT16&lt;$IS$2</formula>
    </cfRule>
  </conditionalFormatting>
  <conditionalFormatting sqref="D15">
    <cfRule type="expression" dxfId="14408" priority="166" stopIfTrue="1">
      <formula>$IT16&lt;$IS$2</formula>
    </cfRule>
  </conditionalFormatting>
  <conditionalFormatting sqref="D15">
    <cfRule type="expression" dxfId="14407" priority="164" stopIfTrue="1">
      <formula>$IT16&lt;$IS$2</formula>
    </cfRule>
  </conditionalFormatting>
  <conditionalFormatting sqref="D15">
    <cfRule type="expression" dxfId="14406" priority="162" stopIfTrue="1">
      <formula>$IT16&lt;$IS$2</formula>
    </cfRule>
  </conditionalFormatting>
  <conditionalFormatting sqref="D15">
    <cfRule type="expression" dxfId="14405" priority="160" stopIfTrue="1">
      <formula>$IT16&lt;$IS$2</formula>
    </cfRule>
  </conditionalFormatting>
  <conditionalFormatting sqref="D15">
    <cfRule type="expression" dxfId="14404" priority="158" stopIfTrue="1">
      <formula>$IT16&lt;$IS$2</formula>
    </cfRule>
  </conditionalFormatting>
  <conditionalFormatting sqref="D15">
    <cfRule type="expression" dxfId="14403" priority="156" stopIfTrue="1">
      <formula>$IT16&lt;$IS$2</formula>
    </cfRule>
  </conditionalFormatting>
  <conditionalFormatting sqref="D15:G15">
    <cfRule type="expression" dxfId="14402" priority="154" stopIfTrue="1">
      <formula>$IT16&lt;$IS$2</formula>
    </cfRule>
  </conditionalFormatting>
  <conditionalFormatting sqref="D15:G15">
    <cfRule type="expression" dxfId="14401" priority="152" stopIfTrue="1">
      <formula>$IT16&lt;$IS$2</formula>
    </cfRule>
  </conditionalFormatting>
  <conditionalFormatting sqref="D15:G15">
    <cfRule type="expression" dxfId="14400" priority="150" stopIfTrue="1">
      <formula>$IT16&lt;$IS$2</formula>
    </cfRule>
  </conditionalFormatting>
  <conditionalFormatting sqref="D15:G15">
    <cfRule type="expression" dxfId="14399" priority="148" stopIfTrue="1">
      <formula>$IW16&lt;$IV$2</formula>
    </cfRule>
  </conditionalFormatting>
  <conditionalFormatting sqref="D15:G15">
    <cfRule type="expression" dxfId="14398" priority="146" stopIfTrue="1">
      <formula>$IT16&lt;$IS$2</formula>
    </cfRule>
  </conditionalFormatting>
  <conditionalFormatting sqref="D15:G15">
    <cfRule type="expression" dxfId="14397" priority="144" stopIfTrue="1">
      <formula>$IT16&lt;$IS$2</formula>
    </cfRule>
  </conditionalFormatting>
  <conditionalFormatting sqref="D15:G15">
    <cfRule type="expression" dxfId="14396" priority="142" stopIfTrue="1">
      <formula>$IT16&lt;$IS$2</formula>
    </cfRule>
  </conditionalFormatting>
  <conditionalFormatting sqref="D15:G15">
    <cfRule type="expression" dxfId="14395" priority="140" stopIfTrue="1">
      <formula>$IT16&lt;$IS$2</formula>
    </cfRule>
  </conditionalFormatting>
  <conditionalFormatting sqref="D15:G15">
    <cfRule type="expression" dxfId="14394" priority="137" stopIfTrue="1">
      <formula>$IT16&lt;$IS$2</formula>
    </cfRule>
  </conditionalFormatting>
  <conditionalFormatting sqref="D15:G15">
    <cfRule type="expression" dxfId="14393" priority="135" stopIfTrue="1">
      <formula>$IT16&lt;$IS$2</formula>
    </cfRule>
  </conditionalFormatting>
  <conditionalFormatting sqref="D15:G15">
    <cfRule type="expression" dxfId="14392" priority="133" stopIfTrue="1">
      <formula>$IT16&lt;$IS$2</formula>
    </cfRule>
  </conditionalFormatting>
  <conditionalFormatting sqref="D15:G15">
    <cfRule type="expression" dxfId="14391" priority="131" stopIfTrue="1">
      <formula>$IT16&lt;$IS$2</formula>
    </cfRule>
  </conditionalFormatting>
  <conditionalFormatting sqref="D15:G15">
    <cfRule type="expression" dxfId="14390" priority="127" stopIfTrue="1">
      <formula>$IT16&lt;$IS$2</formula>
    </cfRule>
  </conditionalFormatting>
  <conditionalFormatting sqref="D15:G15">
    <cfRule type="expression" dxfId="14389" priority="125" stopIfTrue="1">
      <formula>$IT16&lt;$IS$2</formula>
    </cfRule>
  </conditionalFormatting>
  <conditionalFormatting sqref="D15:G15">
    <cfRule type="expression" dxfId="14388" priority="123" stopIfTrue="1">
      <formula>$IT16&lt;$IS$2</formula>
    </cfRule>
  </conditionalFormatting>
  <conditionalFormatting sqref="D15:G15">
    <cfRule type="expression" dxfId="14387" priority="121" stopIfTrue="1">
      <formula>$IT16&lt;$IS$2</formula>
    </cfRule>
  </conditionalFormatting>
  <conditionalFormatting sqref="D15:G15">
    <cfRule type="expression" dxfId="14386" priority="119" stopIfTrue="1">
      <formula>$IT16&lt;$IS$2</formula>
    </cfRule>
  </conditionalFormatting>
  <conditionalFormatting sqref="D15:G15">
    <cfRule type="expression" dxfId="14385" priority="116" stopIfTrue="1">
      <formula>$IT16&lt;$IS$2</formula>
    </cfRule>
  </conditionalFormatting>
  <conditionalFormatting sqref="D15:G15">
    <cfRule type="expression" dxfId="14384" priority="114" stopIfTrue="1">
      <formula>$IT16&lt;$IS$2</formula>
    </cfRule>
  </conditionalFormatting>
  <conditionalFormatting sqref="D15:G15">
    <cfRule type="expression" dxfId="14383" priority="112" stopIfTrue="1">
      <formula>$IT16&lt;$IS$2</formula>
    </cfRule>
  </conditionalFormatting>
  <conditionalFormatting sqref="D15:G15">
    <cfRule type="expression" dxfId="14382" priority="110" stopIfTrue="1">
      <formula>$IT16&lt;$IS$2</formula>
    </cfRule>
  </conditionalFormatting>
  <conditionalFormatting sqref="D15:G15">
    <cfRule type="expression" dxfId="14381" priority="108" stopIfTrue="1">
      <formula>$IT16&lt;$IS$2</formula>
    </cfRule>
  </conditionalFormatting>
  <conditionalFormatting sqref="D15:G15">
    <cfRule type="expression" dxfId="14380" priority="106" stopIfTrue="1">
      <formula>$IT16&lt;$IS$2</formula>
    </cfRule>
  </conditionalFormatting>
  <conditionalFormatting sqref="D15:G15">
    <cfRule type="expression" dxfId="14379" priority="104" stopIfTrue="1">
      <formula>$IT16&lt;$IS$2</formula>
    </cfRule>
  </conditionalFormatting>
  <conditionalFormatting sqref="D15">
    <cfRule type="expression" dxfId="14378" priority="101" stopIfTrue="1">
      <formula>$IT16&lt;$IS$2</formula>
    </cfRule>
  </conditionalFormatting>
  <conditionalFormatting sqref="D15">
    <cfRule type="expression" dxfId="14377" priority="99" stopIfTrue="1">
      <formula>$IT16&lt;$IS$2</formula>
    </cfRule>
  </conditionalFormatting>
  <conditionalFormatting sqref="D15">
    <cfRule type="expression" dxfId="14376" priority="97" stopIfTrue="1">
      <formula>$IT16&lt;$IS$2</formula>
    </cfRule>
  </conditionalFormatting>
  <conditionalFormatting sqref="D15">
    <cfRule type="expression" dxfId="14375" priority="95" stopIfTrue="1">
      <formula>$IT16&lt;$IS$2</formula>
    </cfRule>
  </conditionalFormatting>
  <conditionalFormatting sqref="D15">
    <cfRule type="expression" dxfId="14374" priority="93" stopIfTrue="1">
      <formula>$IT16&lt;$IS$2</formula>
    </cfRule>
  </conditionalFormatting>
  <conditionalFormatting sqref="D15">
    <cfRule type="expression" dxfId="14373" priority="90" stopIfTrue="1">
      <formula>$IT16&lt;$IS$2</formula>
    </cfRule>
  </conditionalFormatting>
  <conditionalFormatting sqref="D15">
    <cfRule type="expression" dxfId="14372" priority="88" stopIfTrue="1">
      <formula>$IT16&lt;$IS$2</formula>
    </cfRule>
  </conditionalFormatting>
  <conditionalFormatting sqref="D15">
    <cfRule type="expression" dxfId="14371" priority="86" stopIfTrue="1">
      <formula>$IT16&lt;$IS$2</formula>
    </cfRule>
  </conditionalFormatting>
  <conditionalFormatting sqref="D15">
    <cfRule type="expression" dxfId="14370" priority="84" stopIfTrue="1">
      <formula>$IT16&lt;$IS$2</formula>
    </cfRule>
  </conditionalFormatting>
  <conditionalFormatting sqref="D15">
    <cfRule type="expression" dxfId="14369" priority="82" stopIfTrue="1">
      <formula>$IT16&lt;$IS$2</formula>
    </cfRule>
  </conditionalFormatting>
  <conditionalFormatting sqref="D15">
    <cfRule type="expression" dxfId="14368" priority="80" stopIfTrue="1">
      <formula>$IT16&lt;$IS$2</formula>
    </cfRule>
  </conditionalFormatting>
  <conditionalFormatting sqref="D15">
    <cfRule type="expression" dxfId="14367" priority="78" stopIfTrue="1">
      <formula>$IT16&lt;$IS$2</formula>
    </cfRule>
  </conditionalFormatting>
  <conditionalFormatting sqref="D15:G15">
    <cfRule type="expression" dxfId="14366" priority="76" stopIfTrue="1">
      <formula>$IT16&lt;$IS$2</formula>
    </cfRule>
  </conditionalFormatting>
  <conditionalFormatting sqref="D15:G15">
    <cfRule type="expression" dxfId="14365" priority="74" stopIfTrue="1">
      <formula>$IT16&lt;$IS$2</formula>
    </cfRule>
  </conditionalFormatting>
  <conditionalFormatting sqref="D15:G15">
    <cfRule type="expression" dxfId="14364" priority="72" stopIfTrue="1">
      <formula>$IT16&lt;$IS$2</formula>
    </cfRule>
  </conditionalFormatting>
  <conditionalFormatting sqref="D15:G15">
    <cfRule type="expression" dxfId="14363" priority="70" stopIfTrue="1">
      <formula>$IT16&lt;$IS$2</formula>
    </cfRule>
  </conditionalFormatting>
  <conditionalFormatting sqref="D15:G15">
    <cfRule type="expression" dxfId="14362" priority="68" stopIfTrue="1">
      <formula>$IT16&lt;$IS$2</formula>
    </cfRule>
  </conditionalFormatting>
  <conditionalFormatting sqref="D15:G15">
    <cfRule type="expression" dxfId="14361" priority="66" stopIfTrue="1">
      <formula>$IT16&lt;$IS$2</formula>
    </cfRule>
  </conditionalFormatting>
  <conditionalFormatting sqref="D15:G15">
    <cfRule type="expression" dxfId="14360" priority="64" stopIfTrue="1">
      <formula>$IT16&lt;$IS$2</formula>
    </cfRule>
  </conditionalFormatting>
  <conditionalFormatting sqref="A29:H29">
    <cfRule type="expression" dxfId="14359" priority="1116" stopIfTrue="1">
      <formula>#REF!&lt;$IS$2</formula>
    </cfRule>
  </conditionalFormatting>
  <conditionalFormatting sqref="A29:H29">
    <cfRule type="expression" dxfId="14358" priority="1209" stopIfTrue="1">
      <formula>#REF!&lt;$IV$2</formula>
    </cfRule>
  </conditionalFormatting>
  <conditionalFormatting sqref="D29:G29">
    <cfRule type="cellIs" dxfId="14357" priority="63" operator="equal">
      <formula>0</formula>
    </cfRule>
  </conditionalFormatting>
  <conditionalFormatting sqref="D29:G29">
    <cfRule type="expression" dxfId="14356" priority="62" stopIfTrue="1">
      <formula>$IT30&lt;$IS$2</formula>
    </cfRule>
  </conditionalFormatting>
  <conditionalFormatting sqref="D29:G29">
    <cfRule type="expression" dxfId="14355" priority="61" stopIfTrue="1">
      <formula>$IW30&lt;$IV$2</formula>
    </cfRule>
  </conditionalFormatting>
  <conditionalFormatting sqref="D29:G29">
    <cfRule type="cellIs" dxfId="14354" priority="60" stopIfTrue="1" operator="equal">
      <formula>0</formula>
    </cfRule>
  </conditionalFormatting>
  <conditionalFormatting sqref="C30:G30">
    <cfRule type="cellIs" dxfId="14353" priority="59" operator="equal">
      <formula>0</formula>
    </cfRule>
  </conditionalFormatting>
  <conditionalFormatting sqref="C30:G30">
    <cfRule type="expression" dxfId="14352" priority="58" stopIfTrue="1">
      <formula>$IT31&lt;$IS$2</formula>
    </cfRule>
  </conditionalFormatting>
  <conditionalFormatting sqref="C30:G30">
    <cfRule type="expression" dxfId="14351" priority="57" stopIfTrue="1">
      <formula>$IW31&lt;$IV$2</formula>
    </cfRule>
  </conditionalFormatting>
  <conditionalFormatting sqref="C30:G30">
    <cfRule type="cellIs" dxfId="14350" priority="56" stopIfTrue="1" operator="equal">
      <formula>0</formula>
    </cfRule>
  </conditionalFormatting>
  <conditionalFormatting sqref="C30:G30">
    <cfRule type="cellIs" dxfId="14349" priority="55" operator="equal">
      <formula>0</formula>
    </cfRule>
  </conditionalFormatting>
  <conditionalFormatting sqref="C30:G30">
    <cfRule type="expression" dxfId="14348" priority="54" stopIfTrue="1">
      <formula>$IT31&lt;$IS$2</formula>
    </cfRule>
  </conditionalFormatting>
  <conditionalFormatting sqref="C30:G30">
    <cfRule type="expression" dxfId="14347" priority="53" stopIfTrue="1">
      <formula>$IW31&lt;$IV$2</formula>
    </cfRule>
  </conditionalFormatting>
  <conditionalFormatting sqref="C30:G30">
    <cfRule type="cellIs" dxfId="14346" priority="52" stopIfTrue="1" operator="equal">
      <formula>0</formula>
    </cfRule>
  </conditionalFormatting>
  <conditionalFormatting sqref="D31:G31">
    <cfRule type="cellIs" dxfId="14345" priority="51" operator="equal">
      <formula>0</formula>
    </cfRule>
  </conditionalFormatting>
  <conditionalFormatting sqref="D31:G31">
    <cfRule type="cellIs" dxfId="14344" priority="50" operator="equal">
      <formula>0</formula>
    </cfRule>
  </conditionalFormatting>
  <conditionalFormatting sqref="D31:G31">
    <cfRule type="cellIs" dxfId="14343" priority="49" stopIfTrue="1" operator="equal">
      <formula>0</formula>
    </cfRule>
  </conditionalFormatting>
  <conditionalFormatting sqref="D31:G31">
    <cfRule type="expression" dxfId="14342" priority="48" stopIfTrue="1">
      <formula>$IT32&lt;$IS$2</formula>
    </cfRule>
  </conditionalFormatting>
  <conditionalFormatting sqref="D31:G31">
    <cfRule type="cellIs" dxfId="14341" priority="47" stopIfTrue="1" operator="equal">
      <formula>0</formula>
    </cfRule>
  </conditionalFormatting>
  <conditionalFormatting sqref="D31:G31">
    <cfRule type="expression" dxfId="14340" priority="46" stopIfTrue="1">
      <formula>$IT32&lt;$IS$2</formula>
    </cfRule>
  </conditionalFormatting>
  <conditionalFormatting sqref="D31:G31">
    <cfRule type="cellIs" dxfId="14339" priority="45" stopIfTrue="1" operator="equal">
      <formula>0</formula>
    </cfRule>
  </conditionalFormatting>
  <conditionalFormatting sqref="D31:G31">
    <cfRule type="expression" dxfId="14338" priority="44" stopIfTrue="1">
      <formula>$IT32&lt;$IS$2</formula>
    </cfRule>
  </conditionalFormatting>
  <conditionalFormatting sqref="D31:G31">
    <cfRule type="cellIs" dxfId="14337" priority="43" stopIfTrue="1" operator="equal">
      <formula>0</formula>
    </cfRule>
  </conditionalFormatting>
  <conditionalFormatting sqref="D31:G31">
    <cfRule type="expression" dxfId="14336" priority="42" stopIfTrue="1">
      <formula>$IT32&lt;$IS$2</formula>
    </cfRule>
  </conditionalFormatting>
  <conditionalFormatting sqref="D31:G31">
    <cfRule type="cellIs" dxfId="14335" priority="41" operator="equal">
      <formula>0</formula>
    </cfRule>
  </conditionalFormatting>
  <conditionalFormatting sqref="D31:G31">
    <cfRule type="cellIs" dxfId="14334" priority="40" stopIfTrue="1" operator="equal">
      <formula>0</formula>
    </cfRule>
  </conditionalFormatting>
  <conditionalFormatting sqref="D31:G31">
    <cfRule type="expression" dxfId="14333" priority="39" stopIfTrue="1">
      <formula>$IT32&lt;$IS$2</formula>
    </cfRule>
  </conditionalFormatting>
  <conditionalFormatting sqref="D31:G31">
    <cfRule type="cellIs" dxfId="14332" priority="38" stopIfTrue="1" operator="equal">
      <formula>0</formula>
    </cfRule>
  </conditionalFormatting>
  <conditionalFormatting sqref="D31:G31">
    <cfRule type="expression" dxfId="14331" priority="37" stopIfTrue="1">
      <formula>$IT32&lt;$IS$2</formula>
    </cfRule>
  </conditionalFormatting>
  <conditionalFormatting sqref="D31:G31">
    <cfRule type="cellIs" dxfId="14330" priority="36" stopIfTrue="1" operator="equal">
      <formula>0</formula>
    </cfRule>
  </conditionalFormatting>
  <conditionalFormatting sqref="D31:G31">
    <cfRule type="expression" dxfId="14329" priority="35" stopIfTrue="1">
      <formula>$IT32&lt;$IS$2</formula>
    </cfRule>
  </conditionalFormatting>
  <conditionalFormatting sqref="D31">
    <cfRule type="cellIs" dxfId="14328" priority="34" operator="equal">
      <formula>0</formula>
    </cfRule>
  </conditionalFormatting>
  <conditionalFormatting sqref="D31">
    <cfRule type="cellIs" dxfId="14327" priority="33" operator="equal">
      <formula>0</formula>
    </cfRule>
  </conditionalFormatting>
  <conditionalFormatting sqref="D31">
    <cfRule type="cellIs" dxfId="14326" priority="32" stopIfTrue="1" operator="equal">
      <formula>0</formula>
    </cfRule>
  </conditionalFormatting>
  <conditionalFormatting sqref="D31">
    <cfRule type="expression" dxfId="14325" priority="31" stopIfTrue="1">
      <formula>$IT32&lt;$IS$2</formula>
    </cfRule>
  </conditionalFormatting>
  <conditionalFormatting sqref="D31">
    <cfRule type="cellIs" dxfId="14324" priority="30" stopIfTrue="1" operator="equal">
      <formula>0</formula>
    </cfRule>
  </conditionalFormatting>
  <conditionalFormatting sqref="D31">
    <cfRule type="expression" dxfId="14323" priority="29" stopIfTrue="1">
      <formula>$IT32&lt;$IS$2</formula>
    </cfRule>
  </conditionalFormatting>
  <conditionalFormatting sqref="D31">
    <cfRule type="cellIs" dxfId="14322" priority="28" stopIfTrue="1" operator="equal">
      <formula>0</formula>
    </cfRule>
  </conditionalFormatting>
  <conditionalFormatting sqref="D31">
    <cfRule type="expression" dxfId="14321" priority="27" stopIfTrue="1">
      <formula>$IT32&lt;$IS$2</formula>
    </cfRule>
  </conditionalFormatting>
  <conditionalFormatting sqref="D31">
    <cfRule type="cellIs" dxfId="14320" priority="26" stopIfTrue="1" operator="equal">
      <formula>0</formula>
    </cfRule>
  </conditionalFormatting>
  <conditionalFormatting sqref="D31">
    <cfRule type="expression" dxfId="14319" priority="25" stopIfTrue="1">
      <formula>$IT32&lt;$IS$2</formula>
    </cfRule>
  </conditionalFormatting>
  <conditionalFormatting sqref="D31">
    <cfRule type="cellIs" dxfId="14318" priority="24" operator="equal">
      <formula>0</formula>
    </cfRule>
  </conditionalFormatting>
  <conditionalFormatting sqref="D31">
    <cfRule type="cellIs" dxfId="14317" priority="23" stopIfTrue="1" operator="equal">
      <formula>0</formula>
    </cfRule>
  </conditionalFormatting>
  <conditionalFormatting sqref="D31">
    <cfRule type="expression" dxfId="14316" priority="22" stopIfTrue="1">
      <formula>$IT32&lt;$IS$2</formula>
    </cfRule>
  </conditionalFormatting>
  <conditionalFormatting sqref="D31">
    <cfRule type="cellIs" dxfId="14315" priority="21" stopIfTrue="1" operator="equal">
      <formula>0</formula>
    </cfRule>
  </conditionalFormatting>
  <conditionalFormatting sqref="D31">
    <cfRule type="expression" dxfId="14314" priority="20" stopIfTrue="1">
      <formula>$IT32&lt;$IS$2</formula>
    </cfRule>
  </conditionalFormatting>
  <conditionalFormatting sqref="D31">
    <cfRule type="cellIs" dxfId="14313" priority="19" stopIfTrue="1" operator="equal">
      <formula>0</formula>
    </cfRule>
  </conditionalFormatting>
  <conditionalFormatting sqref="D31">
    <cfRule type="expression" dxfId="14312" priority="18" stopIfTrue="1">
      <formula>$IT32&lt;$IS$2</formula>
    </cfRule>
  </conditionalFormatting>
  <conditionalFormatting sqref="D31:G31">
    <cfRule type="cellIs" dxfId="14311" priority="17" stopIfTrue="1" operator="equal">
      <formula>0</formula>
    </cfRule>
  </conditionalFormatting>
  <conditionalFormatting sqref="D31:G31">
    <cfRule type="expression" dxfId="14310" priority="16" stopIfTrue="1">
      <formula>$IT32&lt;$IS$2</formula>
    </cfRule>
  </conditionalFormatting>
  <conditionalFormatting sqref="D31:G31">
    <cfRule type="cellIs" dxfId="14309" priority="15" stopIfTrue="1" operator="equal">
      <formula>0</formula>
    </cfRule>
  </conditionalFormatting>
  <conditionalFormatting sqref="D31:G31">
    <cfRule type="expression" dxfId="14308" priority="14" stopIfTrue="1">
      <formula>$IT32&lt;$IS$2</formula>
    </cfRule>
  </conditionalFormatting>
  <conditionalFormatting sqref="D31:G31">
    <cfRule type="cellIs" dxfId="14307" priority="13" stopIfTrue="1" operator="equal">
      <formula>0</formula>
    </cfRule>
  </conditionalFormatting>
  <conditionalFormatting sqref="D31:G31">
    <cfRule type="expression" dxfId="14306" priority="12" stopIfTrue="1">
      <formula>$IT32&lt;$IS$2</formula>
    </cfRule>
  </conditionalFormatting>
  <conditionalFormatting sqref="D31:G31">
    <cfRule type="cellIs" dxfId="14305" priority="11" stopIfTrue="1" operator="equal">
      <formula>0</formula>
    </cfRule>
  </conditionalFormatting>
  <conditionalFormatting sqref="D31:G31">
    <cfRule type="expression" dxfId="14304" priority="10" stopIfTrue="1">
      <formula>$IW32&lt;$IV$2</formula>
    </cfRule>
  </conditionalFormatting>
  <conditionalFormatting sqref="D31:G31">
    <cfRule type="cellIs" dxfId="14303" priority="9" stopIfTrue="1" operator="equal">
      <formula>0</formula>
    </cfRule>
  </conditionalFormatting>
  <conditionalFormatting sqref="D31:G31">
    <cfRule type="expression" dxfId="14302" priority="8" stopIfTrue="1">
      <formula>$IT32&lt;$IS$2</formula>
    </cfRule>
  </conditionalFormatting>
  <conditionalFormatting sqref="D31:G31">
    <cfRule type="cellIs" dxfId="14301" priority="7" stopIfTrue="1" operator="equal">
      <formula>0</formula>
    </cfRule>
  </conditionalFormatting>
  <conditionalFormatting sqref="D31:G31">
    <cfRule type="expression" dxfId="14300" priority="6" stopIfTrue="1">
      <formula>$IT32&lt;$IS$2</formula>
    </cfRule>
  </conditionalFormatting>
  <conditionalFormatting sqref="D31:G31">
    <cfRule type="cellIs" dxfId="14299" priority="5" stopIfTrue="1" operator="equal">
      <formula>0</formula>
    </cfRule>
  </conditionalFormatting>
  <conditionalFormatting sqref="D31:G31">
    <cfRule type="expression" dxfId="14298" priority="4" stopIfTrue="1">
      <formula>$IT32&lt;$IS$2</formula>
    </cfRule>
  </conditionalFormatting>
  <conditionalFormatting sqref="D31:G31">
    <cfRule type="cellIs" dxfId="14297" priority="3" operator="equal">
      <formula>0</formula>
    </cfRule>
  </conditionalFormatting>
  <conditionalFormatting sqref="D31:G31">
    <cfRule type="expression" dxfId="14296" priority="2" stopIfTrue="1">
      <formula>#REF!&lt;$IS$2</formula>
    </cfRule>
  </conditionalFormatting>
  <conditionalFormatting sqref="D31:G31">
    <cfRule type="expression" dxfId="14295" priority="1" stopIfTrue="1">
      <formula>#REF!&lt;$IV$2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FF"/>
  </sheetPr>
  <dimension ref="A1:IB301"/>
  <sheetViews>
    <sheetView topLeftCell="A2" zoomScale="80" zoomScaleNormal="80" workbookViewId="0">
      <pane xSplit="11" ySplit="6" topLeftCell="L11" activePane="bottomRight" state="frozen"/>
      <selection activeCell="A2" sqref="A2"/>
      <selection pane="topRight" activeCell="L2" sqref="L2"/>
      <selection pane="bottomLeft" activeCell="A8" sqref="A8"/>
      <selection pane="bottomRight" activeCell="V27" sqref="V27"/>
    </sheetView>
  </sheetViews>
  <sheetFormatPr defaultColWidth="0" defaultRowHeight="12.75" x14ac:dyDescent="0.2"/>
  <cols>
    <col min="1" max="1" width="51.7109375" style="3" customWidth="1"/>
    <col min="2" max="2" width="11.42578125" style="3" customWidth="1"/>
    <col min="3" max="3" width="7.85546875" style="3" bestFit="1" customWidth="1"/>
    <col min="4" max="5" width="7.7109375" style="3" customWidth="1"/>
    <col min="6" max="6" width="8.7109375" style="3" customWidth="1"/>
    <col min="7" max="7" width="10.5703125" style="3" bestFit="1" customWidth="1"/>
    <col min="8" max="8" width="15.140625" style="3" hidden="1" customWidth="1"/>
    <col min="9" max="9" width="15.140625" style="3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168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150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1</v>
      </c>
      <c r="B6" s="159"/>
      <c r="C6" s="40"/>
      <c r="D6" s="43" t="str">
        <f>х!A25</f>
        <v>25.01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163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hidden="1" customHeight="1" x14ac:dyDescent="0.25">
      <c r="A13" s="103">
        <v>0</v>
      </c>
      <c r="B13" s="104">
        <v>0</v>
      </c>
      <c r="C13" s="105">
        <v>0</v>
      </c>
      <c r="D13" s="106">
        <v>0</v>
      </c>
      <c r="E13" s="106">
        <v>0</v>
      </c>
      <c r="F13" s="106">
        <v>0</v>
      </c>
      <c r="G13" s="106">
        <v>0</v>
      </c>
      <c r="H13" s="107">
        <v>0</v>
      </c>
      <c r="I13" s="118"/>
      <c r="J13" s="11"/>
      <c r="K13" s="37">
        <f t="shared" ref="K13:K59" si="1">A13</f>
        <v>0</v>
      </c>
      <c r="M13" s="24">
        <f t="shared" ref="M13:M18" si="2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32.25" customHeight="1" x14ac:dyDescent="0.25">
      <c r="A14" s="103" t="s">
        <v>354</v>
      </c>
      <c r="B14" s="104" t="s">
        <v>319</v>
      </c>
      <c r="C14" s="105" t="s">
        <v>355</v>
      </c>
      <c r="D14" s="106">
        <v>15.79</v>
      </c>
      <c r="E14" s="106">
        <v>30.45</v>
      </c>
      <c r="F14" s="106">
        <v>2.72</v>
      </c>
      <c r="G14" s="106">
        <v>350</v>
      </c>
      <c r="H14" s="107">
        <v>14.57</v>
      </c>
      <c r="I14" s="150">
        <v>22</v>
      </c>
      <c r="J14" s="11"/>
      <c r="K14" s="37" t="str">
        <f t="shared" si="1"/>
        <v xml:space="preserve">Омлет натуральный </v>
      </c>
      <c r="M14" s="24">
        <f t="shared" si="2"/>
        <v>15.79</v>
      </c>
      <c r="N14" s="24">
        <f t="shared" si="0"/>
        <v>30.45</v>
      </c>
      <c r="O14" s="24">
        <f t="shared" si="0"/>
        <v>2.72</v>
      </c>
      <c r="P14" s="24">
        <f t="shared" si="0"/>
        <v>350</v>
      </c>
      <c r="S14" s="119"/>
      <c r="IA14" s="12"/>
      <c r="IB14" s="6">
        <f>[1]основа!AM10</f>
        <v>42551</v>
      </c>
    </row>
    <row r="15" spans="1:236" ht="15" customHeight="1" x14ac:dyDescent="0.25">
      <c r="A15" s="103" t="s">
        <v>257</v>
      </c>
      <c r="B15" s="104" t="s">
        <v>197</v>
      </c>
      <c r="C15" s="105" t="s">
        <v>258</v>
      </c>
      <c r="D15" s="106">
        <v>0.1</v>
      </c>
      <c r="E15" s="106">
        <v>0</v>
      </c>
      <c r="F15" s="106">
        <v>9.1</v>
      </c>
      <c r="G15" s="106">
        <v>35</v>
      </c>
      <c r="H15" s="107">
        <v>6.3369999999999997</v>
      </c>
      <c r="I15" s="150">
        <v>3.5</v>
      </c>
      <c r="J15" s="11"/>
      <c r="K15" s="37" t="str">
        <f t="shared" si="1"/>
        <v>Чай с сахаром</v>
      </c>
      <c r="M15" s="24">
        <f t="shared" si="2"/>
        <v>0.1</v>
      </c>
      <c r="N15" s="24">
        <f t="shared" si="0"/>
        <v>0</v>
      </c>
      <c r="O15" s="24">
        <f t="shared" si="0"/>
        <v>9.1</v>
      </c>
      <c r="P15" s="24">
        <f t="shared" si="0"/>
        <v>35</v>
      </c>
      <c r="IA15" s="12"/>
      <c r="IB15" s="6">
        <f>[1]основа!AM11</f>
        <v>42551</v>
      </c>
    </row>
    <row r="16" spans="1:236" ht="15" hidden="1" customHeight="1" x14ac:dyDescent="0.25">
      <c r="A16" s="103">
        <v>0</v>
      </c>
      <c r="B16" s="104">
        <v>0</v>
      </c>
      <c r="C16" s="105">
        <v>0</v>
      </c>
      <c r="D16" s="106">
        <v>0</v>
      </c>
      <c r="E16" s="106">
        <v>0</v>
      </c>
      <c r="F16" s="106">
        <v>0</v>
      </c>
      <c r="G16" s="106">
        <v>0</v>
      </c>
      <c r="H16" s="107">
        <v>0</v>
      </c>
      <c r="I16" s="25">
        <f t="shared" ref="I16:I17" si="3">H16</f>
        <v>0</v>
      </c>
      <c r="J16" s="11"/>
      <c r="K16" s="37">
        <f t="shared" si="1"/>
        <v>0</v>
      </c>
      <c r="M16" s="24">
        <f t="shared" si="2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hidden="1" customHeight="1" x14ac:dyDescent="0.25">
      <c r="A17" s="103">
        <v>0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25">
        <f t="shared" si="3"/>
        <v>0</v>
      </c>
      <c r="J17" s="11"/>
      <c r="K17" s="37">
        <f t="shared" si="1"/>
        <v>0</v>
      </c>
      <c r="M17" s="24">
        <f t="shared" si="2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.75" customHeight="1" x14ac:dyDescent="0.25">
      <c r="A18" s="103" t="s">
        <v>378</v>
      </c>
      <c r="B18" s="149" t="s">
        <v>394</v>
      </c>
      <c r="C18" s="105"/>
      <c r="D18" s="106">
        <v>3.36</v>
      </c>
      <c r="E18" s="106">
        <v>1.26</v>
      </c>
      <c r="F18" s="106">
        <v>21.84</v>
      </c>
      <c r="G18" s="106">
        <v>113.4</v>
      </c>
      <c r="H18" s="107">
        <v>0</v>
      </c>
      <c r="I18" s="153">
        <v>4.5</v>
      </c>
      <c r="J18" s="11"/>
      <c r="K18" s="37" t="str">
        <f t="shared" si="1"/>
        <v>Хлеб пшеничный с повидлом</v>
      </c>
      <c r="M18" s="24">
        <f t="shared" si="2"/>
        <v>3.36</v>
      </c>
      <c r="N18" s="24">
        <f t="shared" si="0"/>
        <v>1.26</v>
      </c>
      <c r="O18" s="24">
        <f t="shared" si="0"/>
        <v>21.84</v>
      </c>
      <c r="P18" s="24">
        <f t="shared" si="0"/>
        <v>113.4</v>
      </c>
      <c r="IA18" s="12"/>
      <c r="IB18" s="6">
        <f>[1]основа!AM14</f>
        <v>42551</v>
      </c>
    </row>
    <row r="19" spans="1:236" ht="15" customHeight="1" x14ac:dyDescent="0.2">
      <c r="A19" s="108" t="s">
        <v>11</v>
      </c>
      <c r="B19" s="109"/>
      <c r="C19" s="110"/>
      <c r="D19" s="111">
        <f>SUBTOTAL(9,D12:D18)</f>
        <v>19.25</v>
      </c>
      <c r="E19" s="111">
        <f t="shared" ref="E19:G19" si="4">SUBTOTAL(9,E12:E18)</f>
        <v>31.71</v>
      </c>
      <c r="F19" s="111">
        <f t="shared" si="4"/>
        <v>33.659999999999997</v>
      </c>
      <c r="G19" s="111">
        <f t="shared" si="4"/>
        <v>498.4</v>
      </c>
      <c r="H19" s="112">
        <v>20.907</v>
      </c>
      <c r="I19" s="151">
        <f>I18+I17+I16+I15+I14+I13+I12</f>
        <v>30</v>
      </c>
      <c r="J19" s="11"/>
      <c r="K19" s="38">
        <f>х!E12</f>
        <v>1</v>
      </c>
      <c r="M19" s="28">
        <f>SUM(M12:M18)</f>
        <v>19.25</v>
      </c>
      <c r="N19" s="28">
        <f t="shared" ref="N19:P19" si="5">SUM(N12:N18)</f>
        <v>31.71</v>
      </c>
      <c r="O19" s="28">
        <f t="shared" si="5"/>
        <v>33.659999999999997</v>
      </c>
      <c r="P19" s="28">
        <f t="shared" si="5"/>
        <v>498.4</v>
      </c>
      <c r="IA19" s="12"/>
      <c r="IB19" s="6">
        <f>[1]основа!AM15</f>
        <v>42551</v>
      </c>
    </row>
    <row r="20" spans="1:236" ht="15" customHeight="1" x14ac:dyDescent="0.2">
      <c r="A20" s="108"/>
      <c r="B20" s="109"/>
      <c r="C20" s="110"/>
      <c r="D20" s="111"/>
      <c r="E20" s="111"/>
      <c r="F20" s="111"/>
      <c r="G20" s="111"/>
      <c r="H20" s="112"/>
      <c r="I20" s="151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08" t="s">
        <v>12</v>
      </c>
      <c r="B21" s="109"/>
      <c r="C21" s="110"/>
      <c r="D21" s="111"/>
      <c r="E21" s="111"/>
      <c r="F21" s="111"/>
      <c r="G21" s="111"/>
      <c r="H21" s="112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>H22</f>
        <v>0</v>
      </c>
      <c r="J22" s="11"/>
      <c r="K22" s="37">
        <f t="shared" si="1"/>
        <v>0</v>
      </c>
      <c r="M22" s="24">
        <f>D22</f>
        <v>0</v>
      </c>
      <c r="N22" s="24">
        <f t="shared" ref="N22:P24" si="6">E22</f>
        <v>0</v>
      </c>
      <c r="O22" s="24">
        <f t="shared" si="6"/>
        <v>0</v>
      </c>
      <c r="P22" s="24">
        <f t="shared" si="6"/>
        <v>0</v>
      </c>
      <c r="IA22" s="12"/>
      <c r="IB22" s="6">
        <f>[1]основа!AM18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ref="I23:I24" si="7">H23</f>
        <v>0</v>
      </c>
      <c r="J23" s="11"/>
      <c r="K23" s="37">
        <f t="shared" si="1"/>
        <v>0</v>
      </c>
      <c r="M23" s="24">
        <f t="shared" ref="M23:M24" si="8">D23</f>
        <v>0</v>
      </c>
      <c r="N23" s="24">
        <f t="shared" si="6"/>
        <v>0</v>
      </c>
      <c r="O23" s="24">
        <f t="shared" si="6"/>
        <v>0</v>
      </c>
      <c r="P23" s="24">
        <f t="shared" si="6"/>
        <v>0</v>
      </c>
      <c r="IA23" s="12"/>
      <c r="IB23" s="6">
        <f>[1]основа!AM19</f>
        <v>42551</v>
      </c>
    </row>
    <row r="24" spans="1:236" ht="15" hidden="1" customHeight="1" x14ac:dyDescent="0.25">
      <c r="A24" s="103">
        <v>0</v>
      </c>
      <c r="B24" s="104">
        <v>0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  <c r="H24" s="107">
        <v>0</v>
      </c>
      <c r="I24" s="25">
        <f t="shared" si="7"/>
        <v>0</v>
      </c>
      <c r="J24" s="11"/>
      <c r="K24" s="37">
        <f t="shared" si="1"/>
        <v>0</v>
      </c>
      <c r="M24" s="24">
        <f t="shared" si="8"/>
        <v>0</v>
      </c>
      <c r="N24" s="24">
        <f t="shared" si="6"/>
        <v>0</v>
      </c>
      <c r="O24" s="24">
        <f t="shared" si="6"/>
        <v>0</v>
      </c>
      <c r="P24" s="24">
        <f t="shared" si="6"/>
        <v>0</v>
      </c>
      <c r="IA24" s="12"/>
      <c r="IB24" s="6">
        <f>[1]основа!AM20</f>
        <v>42551</v>
      </c>
    </row>
    <row r="25" spans="1:236" ht="15" hidden="1" customHeight="1" x14ac:dyDescent="0.2">
      <c r="A25" s="108" t="s">
        <v>13</v>
      </c>
      <c r="B25" s="109"/>
      <c r="C25" s="110"/>
      <c r="D25" s="111">
        <v>0</v>
      </c>
      <c r="E25" s="111">
        <v>0</v>
      </c>
      <c r="F25" s="111">
        <v>0</v>
      </c>
      <c r="G25" s="111">
        <v>0</v>
      </c>
      <c r="H25" s="112"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9">SUM(N22:N24)</f>
        <v>0</v>
      </c>
      <c r="O25" s="28">
        <f t="shared" si="9"/>
        <v>0</v>
      </c>
      <c r="P25" s="28">
        <f t="shared" si="9"/>
        <v>0</v>
      </c>
      <c r="IA25" s="12"/>
      <c r="IB25" s="6">
        <f>[1]основа!AM21</f>
        <v>42551</v>
      </c>
    </row>
    <row r="26" spans="1:236" ht="15" hidden="1" customHeight="1" x14ac:dyDescent="0.2">
      <c r="A26" s="108"/>
      <c r="B26" s="109"/>
      <c r="C26" s="110"/>
      <c r="D26" s="111"/>
      <c r="E26" s="111"/>
      <c r="F26" s="111"/>
      <c r="G26" s="111"/>
      <c r="H26" s="112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08" t="s">
        <v>14</v>
      </c>
      <c r="B27" s="109"/>
      <c r="C27" s="110"/>
      <c r="D27" s="113"/>
      <c r="E27" s="113"/>
      <c r="F27" s="113"/>
      <c r="G27" s="113"/>
      <c r="H27" s="114"/>
      <c r="I27" s="152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0.75" customHeight="1" x14ac:dyDescent="0.25">
      <c r="A28" s="103" t="s">
        <v>296</v>
      </c>
      <c r="B28" s="104" t="s">
        <v>198</v>
      </c>
      <c r="C28" s="105" t="s">
        <v>297</v>
      </c>
      <c r="D28" s="106">
        <v>0.92500000000000016</v>
      </c>
      <c r="E28" s="106">
        <v>4.2249999999999996</v>
      </c>
      <c r="F28" s="106">
        <v>7.7500000000000009</v>
      </c>
      <c r="G28" s="106">
        <v>63.875000000000007</v>
      </c>
      <c r="H28" s="107">
        <v>2.5046978723404254</v>
      </c>
      <c r="I28" s="150">
        <v>4</v>
      </c>
      <c r="J28" s="11"/>
      <c r="K28" s="37" t="str">
        <f t="shared" si="1"/>
        <v>Салат из свеклы с зелёным горошком</v>
      </c>
      <c r="M28" s="24">
        <f>D28</f>
        <v>0.92500000000000016</v>
      </c>
      <c r="N28" s="24">
        <f t="shared" ref="N28:P35" si="10">E28</f>
        <v>4.2249999999999996</v>
      </c>
      <c r="O28" s="24">
        <f t="shared" si="10"/>
        <v>7.7500000000000009</v>
      </c>
      <c r="P28" s="24">
        <f t="shared" si="10"/>
        <v>63.875000000000007</v>
      </c>
      <c r="IA28" s="12"/>
      <c r="IB28" s="6">
        <f>[1]основа!AM24</f>
        <v>42551</v>
      </c>
    </row>
    <row r="29" spans="1:236" ht="15" hidden="1" customHeight="1" x14ac:dyDescent="0.25">
      <c r="A29" s="103">
        <v>0</v>
      </c>
      <c r="B29" s="104">
        <v>0</v>
      </c>
      <c r="C29" s="105">
        <v>0</v>
      </c>
      <c r="D29" s="106">
        <v>0</v>
      </c>
      <c r="E29" s="106">
        <v>0</v>
      </c>
      <c r="F29" s="106">
        <v>0</v>
      </c>
      <c r="G29" s="106">
        <v>0</v>
      </c>
      <c r="H29" s="107">
        <v>0</v>
      </c>
      <c r="I29" s="25">
        <f t="shared" ref="I29:I34" si="11">H29</f>
        <v>0</v>
      </c>
      <c r="J29" s="11"/>
      <c r="K29" s="37">
        <f t="shared" si="1"/>
        <v>0</v>
      </c>
      <c r="M29" s="24">
        <f t="shared" ref="M29:M35" si="12">D29</f>
        <v>0</v>
      </c>
      <c r="N29" s="24">
        <f t="shared" si="10"/>
        <v>0</v>
      </c>
      <c r="O29" s="24">
        <f t="shared" si="10"/>
        <v>0</v>
      </c>
      <c r="P29" s="24">
        <f t="shared" si="10"/>
        <v>0</v>
      </c>
      <c r="IA29" s="12"/>
      <c r="IB29" s="6">
        <f>[1]основа!AM25</f>
        <v>42551</v>
      </c>
    </row>
    <row r="30" spans="1:236" ht="33.75" customHeight="1" x14ac:dyDescent="0.25">
      <c r="A30" s="103" t="s">
        <v>287</v>
      </c>
      <c r="B30" s="104">
        <v>60</v>
      </c>
      <c r="C30" s="105" t="s">
        <v>202</v>
      </c>
      <c r="D30" s="106">
        <v>4.7</v>
      </c>
      <c r="E30" s="106">
        <v>9.9</v>
      </c>
      <c r="F30" s="106">
        <v>0.4</v>
      </c>
      <c r="G30" s="106">
        <v>110</v>
      </c>
      <c r="H30" s="107">
        <v>17.01805638297872</v>
      </c>
      <c r="I30" s="150">
        <v>18</v>
      </c>
      <c r="J30" s="11"/>
      <c r="K30" s="37" t="str">
        <f t="shared" si="1"/>
        <v>Сосиска отварная</v>
      </c>
      <c r="M30" s="24">
        <f t="shared" si="12"/>
        <v>4.7</v>
      </c>
      <c r="N30" s="24">
        <f t="shared" si="10"/>
        <v>9.9</v>
      </c>
      <c r="O30" s="24">
        <f t="shared" si="10"/>
        <v>0.4</v>
      </c>
      <c r="P30" s="24">
        <f t="shared" si="10"/>
        <v>110</v>
      </c>
      <c r="IA30" s="12"/>
      <c r="IB30" s="6">
        <f>[1]основа!AM26</f>
        <v>42551</v>
      </c>
    </row>
    <row r="31" spans="1:236" ht="15" customHeight="1" x14ac:dyDescent="0.25">
      <c r="A31" s="103" t="s">
        <v>392</v>
      </c>
      <c r="B31" s="104" t="s">
        <v>358</v>
      </c>
      <c r="C31" s="105" t="s">
        <v>371</v>
      </c>
      <c r="D31" s="106">
        <v>14.4</v>
      </c>
      <c r="E31" s="106">
        <v>9.4</v>
      </c>
      <c r="F31" s="106">
        <v>63</v>
      </c>
      <c r="G31" s="106">
        <v>401</v>
      </c>
      <c r="H31" s="107">
        <v>3.6474000000000002</v>
      </c>
      <c r="I31" s="150">
        <v>16</v>
      </c>
      <c r="J31" s="11"/>
      <c r="K31" s="37" t="str">
        <f t="shared" si="1"/>
        <v>Каша гречневая с маслом</v>
      </c>
      <c r="M31" s="24">
        <f t="shared" si="12"/>
        <v>14.4</v>
      </c>
      <c r="N31" s="24">
        <f t="shared" si="10"/>
        <v>9.4</v>
      </c>
      <c r="O31" s="24">
        <f t="shared" si="10"/>
        <v>63</v>
      </c>
      <c r="P31" s="24">
        <f t="shared" si="10"/>
        <v>401</v>
      </c>
      <c r="IA31" s="12"/>
      <c r="IB31" s="6">
        <f>[1]основа!AM27</f>
        <v>42551</v>
      </c>
    </row>
    <row r="32" spans="1:236" ht="15" customHeight="1" x14ac:dyDescent="0.25">
      <c r="A32" s="103" t="s">
        <v>399</v>
      </c>
      <c r="B32" s="104">
        <v>80</v>
      </c>
      <c r="C32" s="105" t="s">
        <v>400</v>
      </c>
      <c r="D32" s="106">
        <v>1.9</v>
      </c>
      <c r="E32" s="106">
        <v>5.7</v>
      </c>
      <c r="F32" s="106">
        <v>7.3</v>
      </c>
      <c r="G32" s="106">
        <v>88</v>
      </c>
      <c r="H32" s="107">
        <v>1.7919999999999998</v>
      </c>
      <c r="I32" s="150">
        <v>12</v>
      </c>
      <c r="J32" s="11"/>
      <c r="K32" s="37" t="str">
        <f t="shared" si="1"/>
        <v>Салат микс</v>
      </c>
      <c r="M32" s="24">
        <f t="shared" si="12"/>
        <v>1.9</v>
      </c>
      <c r="N32" s="24">
        <f t="shared" si="10"/>
        <v>5.7</v>
      </c>
      <c r="O32" s="24">
        <f t="shared" si="10"/>
        <v>7.3</v>
      </c>
      <c r="P32" s="24">
        <f t="shared" si="10"/>
        <v>88</v>
      </c>
      <c r="IA32" s="12"/>
      <c r="IB32" s="6">
        <f>[1]основа!AM28</f>
        <v>42551</v>
      </c>
    </row>
    <row r="33" spans="1:236" ht="15" customHeight="1" x14ac:dyDescent="0.25">
      <c r="A33" s="103" t="s">
        <v>345</v>
      </c>
      <c r="B33" s="104">
        <v>200</v>
      </c>
      <c r="C33" s="105" t="s">
        <v>337</v>
      </c>
      <c r="D33" s="106">
        <v>0.25</v>
      </c>
      <c r="E33" s="106"/>
      <c r="F33" s="106">
        <v>26.77</v>
      </c>
      <c r="G33" s="106">
        <v>110.75</v>
      </c>
      <c r="H33" s="107">
        <v>2.2000000000000002</v>
      </c>
      <c r="I33" s="150">
        <v>11</v>
      </c>
      <c r="J33" s="11"/>
      <c r="K33" s="37" t="str">
        <f t="shared" si="1"/>
        <v>Напиток ягодный</v>
      </c>
      <c r="M33" s="24">
        <f t="shared" si="12"/>
        <v>0.25</v>
      </c>
      <c r="N33" s="24">
        <f t="shared" si="10"/>
        <v>0</v>
      </c>
      <c r="O33" s="24">
        <f t="shared" si="10"/>
        <v>26.77</v>
      </c>
      <c r="P33" s="24">
        <f t="shared" si="10"/>
        <v>110.75</v>
      </c>
      <c r="IA33" s="12"/>
      <c r="IB33" s="6">
        <f>[1]основа!AM29</f>
        <v>42551</v>
      </c>
    </row>
    <row r="34" spans="1:236" ht="15" hidden="1" customHeight="1" x14ac:dyDescent="0.25">
      <c r="A34" s="103">
        <v>0</v>
      </c>
      <c r="B34" s="104">
        <v>0</v>
      </c>
      <c r="C34" s="105">
        <v>0</v>
      </c>
      <c r="D34" s="106">
        <v>0</v>
      </c>
      <c r="E34" s="106">
        <v>0</v>
      </c>
      <c r="F34" s="106">
        <v>0</v>
      </c>
      <c r="G34" s="106">
        <v>0</v>
      </c>
      <c r="H34" s="107">
        <v>0</v>
      </c>
      <c r="I34" s="25">
        <f t="shared" si="11"/>
        <v>0</v>
      </c>
      <c r="J34" s="11"/>
      <c r="K34" s="37">
        <f t="shared" si="1"/>
        <v>0</v>
      </c>
      <c r="M34" s="24">
        <f t="shared" si="12"/>
        <v>0</v>
      </c>
      <c r="N34" s="24">
        <f t="shared" si="10"/>
        <v>0</v>
      </c>
      <c r="O34" s="24">
        <f t="shared" si="10"/>
        <v>0</v>
      </c>
      <c r="P34" s="24">
        <f t="shared" si="10"/>
        <v>0</v>
      </c>
      <c r="IA34" s="12"/>
      <c r="IB34" s="6">
        <f>[1]основа!AM30</f>
        <v>42551</v>
      </c>
    </row>
    <row r="35" spans="1:236" ht="17.25" customHeight="1" x14ac:dyDescent="0.25">
      <c r="A35" s="103" t="s">
        <v>74</v>
      </c>
      <c r="B35" s="104">
        <v>50</v>
      </c>
      <c r="C35" s="105">
        <v>0</v>
      </c>
      <c r="D35" s="106">
        <v>3.5</v>
      </c>
      <c r="E35" s="106">
        <v>1.5</v>
      </c>
      <c r="F35" s="106">
        <v>24.9</v>
      </c>
      <c r="G35" s="106">
        <v>131</v>
      </c>
      <c r="H35" s="107">
        <v>0</v>
      </c>
      <c r="I35" s="153">
        <v>3</v>
      </c>
      <c r="J35" s="11"/>
      <c r="K35" s="37" t="str">
        <f t="shared" si="1"/>
        <v>Хлеб пшеничный</v>
      </c>
      <c r="M35" s="24">
        <f t="shared" si="12"/>
        <v>3.5</v>
      </c>
      <c r="N35" s="24">
        <f t="shared" si="10"/>
        <v>1.5</v>
      </c>
      <c r="O35" s="24">
        <f t="shared" si="10"/>
        <v>24.9</v>
      </c>
      <c r="P35" s="24">
        <f t="shared" si="10"/>
        <v>131</v>
      </c>
      <c r="IA35" s="12"/>
      <c r="IB35" s="6">
        <f>[1]основа!AM31</f>
        <v>42551</v>
      </c>
    </row>
    <row r="36" spans="1:236" ht="15" customHeight="1" x14ac:dyDescent="0.2">
      <c r="A36" s="108" t="s">
        <v>15</v>
      </c>
      <c r="B36" s="109"/>
      <c r="C36" s="110"/>
      <c r="D36" s="111">
        <f>SUBTOTAL(9,D28:D35)</f>
        <v>25.674999999999997</v>
      </c>
      <c r="E36" s="111">
        <f t="shared" ref="E36:G36" si="13">SUBTOTAL(9,E28:E35)</f>
        <v>30.724999999999998</v>
      </c>
      <c r="F36" s="111">
        <f t="shared" si="13"/>
        <v>130.12</v>
      </c>
      <c r="G36" s="111">
        <f t="shared" si="13"/>
        <v>904.625</v>
      </c>
      <c r="H36" s="112">
        <v>27.162154255319148</v>
      </c>
      <c r="I36" s="155">
        <v>57.5</v>
      </c>
      <c r="J36" s="11"/>
      <c r="K36" s="38">
        <f>х!E29</f>
        <v>1</v>
      </c>
      <c r="M36" s="28">
        <f>SUM(M28:M35)</f>
        <v>25.674999999999997</v>
      </c>
      <c r="N36" s="28">
        <f t="shared" ref="N36:P36" si="14">SUM(N28:N35)</f>
        <v>30.724999999999998</v>
      </c>
      <c r="O36" s="28">
        <f t="shared" si="14"/>
        <v>130.12</v>
      </c>
      <c r="P36" s="28">
        <f t="shared" si="14"/>
        <v>904.625</v>
      </c>
      <c r="IA36" s="12"/>
      <c r="IB36" s="6">
        <f>[1]основа!AM32</f>
        <v>42551</v>
      </c>
    </row>
    <row r="37" spans="1:236" ht="15" customHeight="1" x14ac:dyDescent="0.2">
      <c r="A37" s="108"/>
      <c r="B37" s="109"/>
      <c r="C37" s="110"/>
      <c r="D37" s="111"/>
      <c r="E37" s="111"/>
      <c r="F37" s="111"/>
      <c r="G37" s="111"/>
      <c r="H37" s="112"/>
      <c r="I37" s="155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hidden="1" customHeight="1" x14ac:dyDescent="0.2">
      <c r="A38" s="108" t="s">
        <v>16</v>
      </c>
      <c r="B38" s="109"/>
      <c r="C38" s="110"/>
      <c r="D38" s="113"/>
      <c r="E38" s="113"/>
      <c r="F38" s="113"/>
      <c r="G38" s="113"/>
      <c r="H38" s="114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>H39</f>
        <v>0</v>
      </c>
      <c r="J39" s="11"/>
      <c r="K39" s="37">
        <f t="shared" si="1"/>
        <v>0</v>
      </c>
      <c r="M39" s="24">
        <f>D39</f>
        <v>0</v>
      </c>
      <c r="N39" s="24">
        <f t="shared" ref="N39:P43" si="15">E39</f>
        <v>0</v>
      </c>
      <c r="O39" s="24">
        <f t="shared" si="15"/>
        <v>0</v>
      </c>
      <c r="P39" s="24">
        <f t="shared" si="15"/>
        <v>0</v>
      </c>
      <c r="IA39" s="12"/>
      <c r="IB39" s="6">
        <f>[1]основа!AM35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ref="I40:I43" si="16">H40</f>
        <v>0</v>
      </c>
      <c r="J40" s="11"/>
      <c r="K40" s="37">
        <f t="shared" si="1"/>
        <v>0</v>
      </c>
      <c r="M40" s="24">
        <f t="shared" ref="M40:M43" si="17">D40</f>
        <v>0</v>
      </c>
      <c r="N40" s="24">
        <f t="shared" si="15"/>
        <v>0</v>
      </c>
      <c r="O40" s="24">
        <f t="shared" si="15"/>
        <v>0</v>
      </c>
      <c r="P40" s="24">
        <f t="shared" si="15"/>
        <v>0</v>
      </c>
      <c r="IA40" s="12"/>
      <c r="IB40" s="6">
        <f>[1]основа!AM36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6"/>
        <v>0</v>
      </c>
      <c r="J41" s="11"/>
      <c r="K41" s="37">
        <f t="shared" si="1"/>
        <v>0</v>
      </c>
      <c r="M41" s="24">
        <f t="shared" si="17"/>
        <v>0</v>
      </c>
      <c r="N41" s="24">
        <f t="shared" si="15"/>
        <v>0</v>
      </c>
      <c r="O41" s="24">
        <f t="shared" si="15"/>
        <v>0</v>
      </c>
      <c r="P41" s="24">
        <f t="shared" si="15"/>
        <v>0</v>
      </c>
      <c r="IA41" s="12"/>
      <c r="IB41" s="6">
        <f>[1]основа!AM37</f>
        <v>42551</v>
      </c>
    </row>
    <row r="42" spans="1:236" ht="15" hidden="1" customHeight="1" x14ac:dyDescent="0.25">
      <c r="A42" s="103">
        <v>0</v>
      </c>
      <c r="B42" s="104">
        <v>0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07">
        <v>0</v>
      </c>
      <c r="I42" s="25">
        <f t="shared" si="16"/>
        <v>0</v>
      </c>
      <c r="J42" s="11"/>
      <c r="K42" s="37">
        <f t="shared" si="1"/>
        <v>0</v>
      </c>
      <c r="M42" s="24">
        <f t="shared" si="17"/>
        <v>0</v>
      </c>
      <c r="N42" s="24">
        <f t="shared" si="15"/>
        <v>0</v>
      </c>
      <c r="O42" s="24">
        <f t="shared" si="15"/>
        <v>0</v>
      </c>
      <c r="P42" s="24">
        <f t="shared" si="15"/>
        <v>0</v>
      </c>
      <c r="IA42" s="12"/>
      <c r="IB42" s="6">
        <f>[1]основа!AM38</f>
        <v>42551</v>
      </c>
    </row>
    <row r="43" spans="1:236" ht="15" hidden="1" customHeight="1" x14ac:dyDescent="0.25">
      <c r="A43" s="103">
        <v>0</v>
      </c>
      <c r="B43" s="104">
        <v>0</v>
      </c>
      <c r="C43" s="105">
        <v>0</v>
      </c>
      <c r="D43" s="106">
        <v>0</v>
      </c>
      <c r="E43" s="106">
        <v>0</v>
      </c>
      <c r="F43" s="106">
        <v>0</v>
      </c>
      <c r="G43" s="106">
        <v>0</v>
      </c>
      <c r="H43" s="107">
        <v>0</v>
      </c>
      <c r="I43" s="25">
        <f t="shared" si="16"/>
        <v>0</v>
      </c>
      <c r="J43" s="11"/>
      <c r="K43" s="37">
        <f t="shared" si="1"/>
        <v>0</v>
      </c>
      <c r="M43" s="24">
        <f t="shared" si="17"/>
        <v>0</v>
      </c>
      <c r="N43" s="24">
        <f t="shared" si="15"/>
        <v>0</v>
      </c>
      <c r="O43" s="24">
        <f t="shared" si="15"/>
        <v>0</v>
      </c>
      <c r="P43" s="24">
        <f t="shared" si="15"/>
        <v>0</v>
      </c>
      <c r="IA43" s="12"/>
      <c r="IB43" s="6">
        <f>[1]основа!AM39</f>
        <v>42551</v>
      </c>
    </row>
    <row r="44" spans="1:236" ht="15" hidden="1" customHeight="1" x14ac:dyDescent="0.2">
      <c r="A44" s="108" t="s">
        <v>17</v>
      </c>
      <c r="B44" s="109"/>
      <c r="C44" s="110"/>
      <c r="D44" s="111">
        <v>0</v>
      </c>
      <c r="E44" s="111">
        <v>0</v>
      </c>
      <c r="F44" s="111">
        <v>0</v>
      </c>
      <c r="G44" s="111">
        <v>0</v>
      </c>
      <c r="H44" s="112"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8">SUM(N39:N43)</f>
        <v>0</v>
      </c>
      <c r="O44" s="28">
        <f t="shared" si="18"/>
        <v>0</v>
      </c>
      <c r="P44" s="28">
        <f t="shared" si="18"/>
        <v>0</v>
      </c>
      <c r="IA44" s="12"/>
      <c r="IB44" s="6">
        <f>[1]основа!AM40</f>
        <v>42551</v>
      </c>
    </row>
    <row r="45" spans="1:236" ht="15" hidden="1" customHeight="1" x14ac:dyDescent="0.2">
      <c r="A45" s="108"/>
      <c r="B45" s="109"/>
      <c r="C45" s="110"/>
      <c r="D45" s="111"/>
      <c r="E45" s="111"/>
      <c r="F45" s="111"/>
      <c r="G45" s="111"/>
      <c r="H45" s="112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hidden="1" customHeight="1" x14ac:dyDescent="0.2">
      <c r="A46" s="108" t="s">
        <v>18</v>
      </c>
      <c r="B46" s="109"/>
      <c r="C46" s="110"/>
      <c r="D46" s="113"/>
      <c r="E46" s="113"/>
      <c r="F46" s="113"/>
      <c r="G46" s="113"/>
      <c r="H46" s="114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>H47</f>
        <v>0</v>
      </c>
      <c r="J47" s="11"/>
      <c r="K47" s="37">
        <f t="shared" si="1"/>
        <v>0</v>
      </c>
      <c r="M47" s="24">
        <f>D47</f>
        <v>0</v>
      </c>
      <c r="N47" s="24">
        <f t="shared" ref="N47:P53" si="19">E47</f>
        <v>0</v>
      </c>
      <c r="O47" s="24">
        <f t="shared" si="19"/>
        <v>0</v>
      </c>
      <c r="P47" s="24">
        <f t="shared" si="19"/>
        <v>0</v>
      </c>
      <c r="IA47" s="12"/>
      <c r="IB47" s="6">
        <f>[1]основа!AM43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ref="I48:I53" si="20">H48</f>
        <v>0</v>
      </c>
      <c r="J48" s="11"/>
      <c r="K48" s="37">
        <f t="shared" si="1"/>
        <v>0</v>
      </c>
      <c r="M48" s="24">
        <f t="shared" ref="M48:M53" si="21">D48</f>
        <v>0</v>
      </c>
      <c r="N48" s="24">
        <f t="shared" si="19"/>
        <v>0</v>
      </c>
      <c r="O48" s="24">
        <f t="shared" si="19"/>
        <v>0</v>
      </c>
      <c r="P48" s="24">
        <f t="shared" si="19"/>
        <v>0</v>
      </c>
      <c r="IA48" s="12"/>
      <c r="IB48" s="6">
        <f>[1]основа!AM44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20"/>
        <v>0</v>
      </c>
      <c r="J49" s="11"/>
      <c r="K49" s="37">
        <f t="shared" si="1"/>
        <v>0</v>
      </c>
      <c r="M49" s="24">
        <f t="shared" si="21"/>
        <v>0</v>
      </c>
      <c r="N49" s="24">
        <f t="shared" si="19"/>
        <v>0</v>
      </c>
      <c r="O49" s="24">
        <f t="shared" si="19"/>
        <v>0</v>
      </c>
      <c r="P49" s="24">
        <f t="shared" si="19"/>
        <v>0</v>
      </c>
      <c r="IA49" s="12"/>
      <c r="IB49" s="6">
        <f>[1]основа!AM45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20"/>
        <v>0</v>
      </c>
      <c r="J50" s="11"/>
      <c r="K50" s="37">
        <f t="shared" si="1"/>
        <v>0</v>
      </c>
      <c r="M50" s="24">
        <f t="shared" si="21"/>
        <v>0</v>
      </c>
      <c r="N50" s="24">
        <f t="shared" si="19"/>
        <v>0</v>
      </c>
      <c r="O50" s="24">
        <f t="shared" si="19"/>
        <v>0</v>
      </c>
      <c r="P50" s="24">
        <f t="shared" si="19"/>
        <v>0</v>
      </c>
      <c r="IA50" s="12"/>
      <c r="IB50" s="6">
        <f>[1]основа!AM46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20"/>
        <v>0</v>
      </c>
      <c r="J51" s="11"/>
      <c r="K51" s="37">
        <f t="shared" si="1"/>
        <v>0</v>
      </c>
      <c r="M51" s="24">
        <f t="shared" si="21"/>
        <v>0</v>
      </c>
      <c r="N51" s="24">
        <f t="shared" si="19"/>
        <v>0</v>
      </c>
      <c r="O51" s="24">
        <f t="shared" si="19"/>
        <v>0</v>
      </c>
      <c r="P51" s="24">
        <f t="shared" si="19"/>
        <v>0</v>
      </c>
      <c r="IA51" s="12"/>
      <c r="IB51" s="6">
        <f>[1]основа!AM47</f>
        <v>42551</v>
      </c>
    </row>
    <row r="52" spans="1:236" ht="15" hidden="1" customHeight="1" x14ac:dyDescent="0.25">
      <c r="A52" s="103">
        <v>0</v>
      </c>
      <c r="B52" s="104">
        <v>0</v>
      </c>
      <c r="C52" s="105">
        <v>0</v>
      </c>
      <c r="D52" s="106">
        <v>0</v>
      </c>
      <c r="E52" s="106">
        <v>0</v>
      </c>
      <c r="F52" s="106">
        <v>0</v>
      </c>
      <c r="G52" s="106">
        <v>0</v>
      </c>
      <c r="H52" s="107">
        <v>0</v>
      </c>
      <c r="I52" s="25">
        <f t="shared" si="20"/>
        <v>0</v>
      </c>
      <c r="J52" s="11"/>
      <c r="K52" s="37">
        <f t="shared" si="1"/>
        <v>0</v>
      </c>
      <c r="M52" s="24">
        <f t="shared" si="21"/>
        <v>0</v>
      </c>
      <c r="N52" s="24">
        <f t="shared" si="19"/>
        <v>0</v>
      </c>
      <c r="O52" s="24">
        <f t="shared" si="19"/>
        <v>0</v>
      </c>
      <c r="P52" s="24">
        <f t="shared" si="19"/>
        <v>0</v>
      </c>
      <c r="IA52" s="12"/>
      <c r="IB52" s="6">
        <f>[1]основа!AM48</f>
        <v>42551</v>
      </c>
    </row>
    <row r="53" spans="1:236" ht="15" hidden="1" customHeight="1" x14ac:dyDescent="0.25">
      <c r="A53" s="103">
        <v>0</v>
      </c>
      <c r="B53" s="104">
        <v>0</v>
      </c>
      <c r="C53" s="105">
        <v>0</v>
      </c>
      <c r="D53" s="106">
        <v>0</v>
      </c>
      <c r="E53" s="106">
        <v>0</v>
      </c>
      <c r="F53" s="106">
        <v>0</v>
      </c>
      <c r="G53" s="106">
        <v>0</v>
      </c>
      <c r="H53" s="107">
        <v>0</v>
      </c>
      <c r="I53" s="25">
        <f t="shared" si="20"/>
        <v>0</v>
      </c>
      <c r="J53" s="11"/>
      <c r="K53" s="37">
        <f t="shared" si="1"/>
        <v>0</v>
      </c>
      <c r="M53" s="24">
        <f t="shared" si="21"/>
        <v>0</v>
      </c>
      <c r="N53" s="24">
        <f t="shared" si="19"/>
        <v>0</v>
      </c>
      <c r="O53" s="24">
        <f t="shared" si="19"/>
        <v>0</v>
      </c>
      <c r="P53" s="24">
        <f t="shared" si="19"/>
        <v>0</v>
      </c>
      <c r="IA53" s="12"/>
      <c r="IB53" s="6">
        <f>[1]основа!AM49</f>
        <v>42551</v>
      </c>
    </row>
    <row r="54" spans="1:236" ht="15" hidden="1" customHeight="1" x14ac:dyDescent="0.2">
      <c r="A54" s="108" t="s">
        <v>19</v>
      </c>
      <c r="B54" s="109"/>
      <c r="C54" s="110"/>
      <c r="D54" s="111">
        <v>0</v>
      </c>
      <c r="E54" s="111">
        <v>0</v>
      </c>
      <c r="F54" s="111">
        <v>0</v>
      </c>
      <c r="G54" s="111">
        <v>0</v>
      </c>
      <c r="H54" s="112">
        <v>0</v>
      </c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2">SUM(N47:N53)</f>
        <v>0</v>
      </c>
      <c r="O54" s="28">
        <f t="shared" si="22"/>
        <v>0</v>
      </c>
      <c r="P54" s="28">
        <f t="shared" si="22"/>
        <v>0</v>
      </c>
      <c r="IA54" s="12"/>
      <c r="IB54" s="6">
        <f>[1]основа!AM50</f>
        <v>42551</v>
      </c>
    </row>
    <row r="55" spans="1:236" ht="15" hidden="1" customHeight="1" x14ac:dyDescent="0.2">
      <c r="A55" s="108"/>
      <c r="B55" s="109"/>
      <c r="C55" s="110"/>
      <c r="D55" s="113"/>
      <c r="E55" s="111"/>
      <c r="F55" s="113"/>
      <c r="G55" s="113"/>
      <c r="H55" s="114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hidden="1" customHeight="1" x14ac:dyDescent="0.2">
      <c r="A56" s="108" t="s">
        <v>20</v>
      </c>
      <c r="B56" s="109"/>
      <c r="C56" s="110"/>
      <c r="D56" s="113"/>
      <c r="E56" s="113"/>
      <c r="F56" s="113"/>
      <c r="G56" s="113"/>
      <c r="H56" s="114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>
        <v>0</v>
      </c>
      <c r="I57" s="25">
        <f>H57</f>
        <v>0</v>
      </c>
      <c r="J57" s="11"/>
      <c r="K57" s="37">
        <f t="shared" si="1"/>
        <v>0</v>
      </c>
      <c r="M57" s="24">
        <f>D57</f>
        <v>0</v>
      </c>
      <c r="N57" s="24">
        <f t="shared" ref="N57:P59" si="23">E57</f>
        <v>0</v>
      </c>
      <c r="O57" s="24">
        <f t="shared" si="23"/>
        <v>0</v>
      </c>
      <c r="P57" s="24">
        <f t="shared" si="23"/>
        <v>0</v>
      </c>
      <c r="IA57" s="12"/>
      <c r="IB57" s="6">
        <f>[1]основа!AM53</f>
        <v>42551</v>
      </c>
    </row>
    <row r="58" spans="1:236" ht="15" hidden="1" customHeight="1" x14ac:dyDescent="0.25">
      <c r="A58" s="103">
        <v>0</v>
      </c>
      <c r="B58" s="104">
        <v>0</v>
      </c>
      <c r="C58" s="105">
        <v>0</v>
      </c>
      <c r="D58" s="106">
        <v>0</v>
      </c>
      <c r="E58" s="106">
        <v>0</v>
      </c>
      <c r="F58" s="106">
        <v>0</v>
      </c>
      <c r="G58" s="106">
        <v>0</v>
      </c>
      <c r="H58" s="107">
        <v>0</v>
      </c>
      <c r="I58" s="25">
        <f t="shared" ref="I58:I59" si="24">H58</f>
        <v>0</v>
      </c>
      <c r="J58" s="11"/>
      <c r="K58" s="37">
        <f t="shared" si="1"/>
        <v>0</v>
      </c>
      <c r="M58" s="24">
        <f t="shared" ref="M58:M59" si="25">D58</f>
        <v>0</v>
      </c>
      <c r="N58" s="24">
        <f t="shared" si="23"/>
        <v>0</v>
      </c>
      <c r="O58" s="24">
        <f t="shared" si="23"/>
        <v>0</v>
      </c>
      <c r="P58" s="24">
        <f t="shared" si="23"/>
        <v>0</v>
      </c>
      <c r="IA58" s="12"/>
      <c r="IB58" s="6">
        <f>[1]основа!AM54</f>
        <v>42551</v>
      </c>
    </row>
    <row r="59" spans="1:236" ht="15" hidden="1" customHeight="1" x14ac:dyDescent="0.25">
      <c r="A59" s="103">
        <v>0</v>
      </c>
      <c r="B59" s="104">
        <v>0</v>
      </c>
      <c r="C59" s="105">
        <v>0</v>
      </c>
      <c r="D59" s="106">
        <v>0</v>
      </c>
      <c r="E59" s="106">
        <v>0</v>
      </c>
      <c r="F59" s="106">
        <v>0</v>
      </c>
      <c r="G59" s="106">
        <v>0</v>
      </c>
      <c r="H59" s="107"/>
      <c r="I59" s="25">
        <f t="shared" si="24"/>
        <v>0</v>
      </c>
      <c r="J59" s="11"/>
      <c r="K59" s="37">
        <f t="shared" si="1"/>
        <v>0</v>
      </c>
      <c r="M59" s="24">
        <f t="shared" si="25"/>
        <v>0</v>
      </c>
      <c r="N59" s="24">
        <f t="shared" si="23"/>
        <v>0</v>
      </c>
      <c r="O59" s="24">
        <f t="shared" si="23"/>
        <v>0</v>
      </c>
      <c r="P59" s="24">
        <f t="shared" si="23"/>
        <v>0</v>
      </c>
      <c r="IA59" s="12"/>
      <c r="IB59" s="6">
        <f>[1]основа!AM55</f>
        <v>42551</v>
      </c>
    </row>
    <row r="60" spans="1:236" ht="15" hidden="1" customHeight="1" x14ac:dyDescent="0.2">
      <c r="A60" s="108" t="s">
        <v>21</v>
      </c>
      <c r="B60" s="109"/>
      <c r="C60" s="110"/>
      <c r="D60" s="111">
        <v>0</v>
      </c>
      <c r="E60" s="111">
        <v>0</v>
      </c>
      <c r="F60" s="111">
        <v>0</v>
      </c>
      <c r="G60" s="111">
        <v>0</v>
      </c>
      <c r="H60" s="115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6">SUM(N57:N59)</f>
        <v>0</v>
      </c>
      <c r="O60" s="28">
        <f t="shared" si="26"/>
        <v>0</v>
      </c>
      <c r="P60" s="28">
        <f t="shared" si="26"/>
        <v>0</v>
      </c>
      <c r="IA60" s="12"/>
      <c r="IB60" s="6">
        <f>[1]основа!AM56</f>
        <v>42551</v>
      </c>
    </row>
    <row r="61" spans="1:236" ht="15" hidden="1" customHeight="1" x14ac:dyDescent="0.2">
      <c r="A61" s="108"/>
      <c r="B61" s="109"/>
      <c r="C61" s="110"/>
      <c r="D61" s="116"/>
      <c r="E61" s="116"/>
      <c r="F61" s="116"/>
      <c r="G61" s="116"/>
      <c r="H61" s="117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08" t="s">
        <v>22</v>
      </c>
      <c r="B62" s="109"/>
      <c r="C62" s="110"/>
      <c r="D62" s="111">
        <f>D19+D36</f>
        <v>44.924999999999997</v>
      </c>
      <c r="E62" s="111">
        <f t="shared" ref="E62:G62" si="27">E19+E36</f>
        <v>62.435000000000002</v>
      </c>
      <c r="F62" s="111">
        <f t="shared" si="27"/>
        <v>163.78</v>
      </c>
      <c r="G62" s="111">
        <f t="shared" si="27"/>
        <v>1403.0250000000001</v>
      </c>
      <c r="H62" s="115">
        <v>48.069154255319148</v>
      </c>
      <c r="I62" s="121">
        <f>I54+I44+I36+I25+I19+I60</f>
        <v>87.5</v>
      </c>
      <c r="J62" s="11"/>
      <c r="K62" s="38">
        <f>х!E55</f>
        <v>1</v>
      </c>
      <c r="M62" s="28">
        <f>M60+M54+M44+M36+M25+M19</f>
        <v>44.924999999999997</v>
      </c>
      <c r="N62" s="28">
        <f t="shared" ref="N62:P62" si="28">N60+N54+N44+N36+N25+N19</f>
        <v>62.435000000000002</v>
      </c>
      <c r="O62" s="28">
        <f t="shared" si="28"/>
        <v>163.78</v>
      </c>
      <c r="P62" s="28">
        <f t="shared" si="28"/>
        <v>1403.0250000000001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hidden="1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hidden="1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hidden="1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hidden="1" x14ac:dyDescent="0.2">
      <c r="K68" s="38">
        <f>х!E61</f>
        <v>0</v>
      </c>
      <c r="IA68" s="12"/>
      <c r="IB68" s="6">
        <f>[1]основа!AM73</f>
        <v>42551</v>
      </c>
    </row>
    <row r="69" spans="1:236" hidden="1" x14ac:dyDescent="0.2">
      <c r="K69" s="38">
        <f>х!E62</f>
        <v>0</v>
      </c>
      <c r="IA69" s="12"/>
      <c r="IB69" s="6">
        <f>[1]основа!AM74</f>
        <v>42551</v>
      </c>
    </row>
    <row r="70" spans="1:236" ht="18.75" hidden="1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Горячий бутерброд с колбасой и сыром"/>
        <filter val="Какао с молоком"/>
        <filter val="Котлета из филе грудки с соусом"/>
        <filter val="Макаронные изделия отварные"/>
        <filter val="Салат из свеклы с зелёным горошком"/>
        <filter val="Хлеб пшеничный"/>
        <filter val="Чай с сахаром и лимоном"/>
      </filters>
    </filterColumn>
  </autoFilter>
  <mergeCells count="5">
    <mergeCell ref="A6:B6"/>
    <mergeCell ref="A7:G7"/>
    <mergeCell ref="A2:G2"/>
    <mergeCell ref="A3:G3"/>
    <mergeCell ref="A4:G4"/>
  </mergeCells>
  <conditionalFormatting sqref="B2:B5 B7:B70 A2:A70 C2:P70">
    <cfRule type="cellIs" dxfId="14294" priority="951" operator="equal">
      <formula>0</formula>
    </cfRule>
  </conditionalFormatting>
  <conditionalFormatting sqref="D6">
    <cfRule type="cellIs" dxfId="14293" priority="950" operator="equal">
      <formula>0</formula>
    </cfRule>
  </conditionalFormatting>
  <conditionalFormatting sqref="D6">
    <cfRule type="cellIs" dxfId="14292" priority="949" operator="equal">
      <formula>0</formula>
    </cfRule>
  </conditionalFormatting>
  <conditionalFormatting sqref="A2:A4">
    <cfRule type="cellIs" dxfId="14291" priority="948" operator="equal">
      <formula>0</formula>
    </cfRule>
  </conditionalFormatting>
  <conditionalFormatting sqref="A65:A67">
    <cfRule type="cellIs" dxfId="14290" priority="947" operator="equal">
      <formula>0</formula>
    </cfRule>
  </conditionalFormatting>
  <conditionalFormatting sqref="A2:G4">
    <cfRule type="cellIs" dxfId="14289" priority="946" operator="equal">
      <formula>0</formula>
    </cfRule>
  </conditionalFormatting>
  <conditionalFormatting sqref="A2:A4">
    <cfRule type="cellIs" dxfId="14288" priority="945" operator="equal">
      <formula>0</formula>
    </cfRule>
  </conditionalFormatting>
  <conditionalFormatting sqref="A2:G4">
    <cfRule type="cellIs" dxfId="14287" priority="944" operator="equal">
      <formula>0</formula>
    </cfRule>
  </conditionalFormatting>
  <conditionalFormatting sqref="A2:A4">
    <cfRule type="cellIs" dxfId="14286" priority="943" operator="equal">
      <formula>0</formula>
    </cfRule>
  </conditionalFormatting>
  <conditionalFormatting sqref="A3:A4">
    <cfRule type="expression" dxfId="14285" priority="942" stopIfTrue="1">
      <formula>$IT4&lt;$IS$4</formula>
    </cfRule>
  </conditionalFormatting>
  <conditionalFormatting sqref="A3:A4">
    <cfRule type="expression" dxfId="14284" priority="941" stopIfTrue="1">
      <formula>$IT4&lt;$IS$4</formula>
    </cfRule>
  </conditionalFormatting>
  <conditionalFormatting sqref="A3:G3">
    <cfRule type="expression" dxfId="14283" priority="940" stopIfTrue="1">
      <formula>$IT6&lt;$IS$4</formula>
    </cfRule>
  </conditionalFormatting>
  <conditionalFormatting sqref="A12:H70">
    <cfRule type="cellIs" dxfId="14282" priority="939" operator="equal">
      <formula>0</formula>
    </cfRule>
  </conditionalFormatting>
  <conditionalFormatting sqref="A65:A67">
    <cfRule type="cellIs" dxfId="14281" priority="938" operator="equal">
      <formula>0</formula>
    </cfRule>
  </conditionalFormatting>
  <conditionalFormatting sqref="A12:H59">
    <cfRule type="cellIs" dxfId="14280" priority="937" stopIfTrue="1" operator="equal">
      <formula>0</formula>
    </cfRule>
  </conditionalFormatting>
  <conditionalFormatting sqref="A19:C21">
    <cfRule type="cellIs" dxfId="14279" priority="936" stopIfTrue="1" operator="equal">
      <formula>0</formula>
    </cfRule>
  </conditionalFormatting>
  <conditionalFormatting sqref="A19:H21">
    <cfRule type="cellIs" dxfId="14278" priority="935" stopIfTrue="1" operator="equal">
      <formula>0</formula>
    </cfRule>
  </conditionalFormatting>
  <conditionalFormatting sqref="A25:H27">
    <cfRule type="cellIs" dxfId="14277" priority="934" stopIfTrue="1" operator="equal">
      <formula>0</formula>
    </cfRule>
  </conditionalFormatting>
  <conditionalFormatting sqref="A36:H38">
    <cfRule type="cellIs" dxfId="14276" priority="933" stopIfTrue="1" operator="equal">
      <formula>0</formula>
    </cfRule>
  </conditionalFormatting>
  <conditionalFormatting sqref="A44:H46">
    <cfRule type="cellIs" dxfId="14275" priority="932" stopIfTrue="1" operator="equal">
      <formula>0</formula>
    </cfRule>
  </conditionalFormatting>
  <conditionalFormatting sqref="A54:H56">
    <cfRule type="cellIs" dxfId="14274" priority="931" stopIfTrue="1" operator="equal">
      <formula>0</formula>
    </cfRule>
  </conditionalFormatting>
  <conditionalFormatting sqref="A12:H62">
    <cfRule type="expression" dxfId="14273" priority="930" stopIfTrue="1">
      <formula>$IT13&lt;$IS$2</formula>
    </cfRule>
  </conditionalFormatting>
  <conditionalFormatting sqref="A12:H59">
    <cfRule type="cellIs" dxfId="14272" priority="929" stopIfTrue="1" operator="equal">
      <formula>0</formula>
    </cfRule>
  </conditionalFormatting>
  <conditionalFormatting sqref="A19:C21">
    <cfRule type="cellIs" dxfId="14271" priority="928" stopIfTrue="1" operator="equal">
      <formula>0</formula>
    </cfRule>
  </conditionalFormatting>
  <conditionalFormatting sqref="A19:H21">
    <cfRule type="cellIs" dxfId="14270" priority="927" stopIfTrue="1" operator="equal">
      <formula>0</formula>
    </cfRule>
  </conditionalFormatting>
  <conditionalFormatting sqref="A25:H27">
    <cfRule type="cellIs" dxfId="14269" priority="926" stopIfTrue="1" operator="equal">
      <formula>0</formula>
    </cfRule>
  </conditionalFormatting>
  <conditionalFormatting sqref="A36:H38">
    <cfRule type="cellIs" dxfId="14268" priority="925" stopIfTrue="1" operator="equal">
      <formula>0</formula>
    </cfRule>
  </conditionalFormatting>
  <conditionalFormatting sqref="A44:H46">
    <cfRule type="cellIs" dxfId="14267" priority="924" stopIfTrue="1" operator="equal">
      <formula>0</formula>
    </cfRule>
  </conditionalFormatting>
  <conditionalFormatting sqref="A54:H56">
    <cfRule type="cellIs" dxfId="14266" priority="923" stopIfTrue="1" operator="equal">
      <formula>0</formula>
    </cfRule>
  </conditionalFormatting>
  <conditionalFormatting sqref="A12:H62">
    <cfRule type="expression" dxfId="14265" priority="922" stopIfTrue="1">
      <formula>$IT13&lt;$IS$2</formula>
    </cfRule>
  </conditionalFormatting>
  <conditionalFormatting sqref="A12:G29">
    <cfRule type="cellIs" dxfId="14264" priority="921" stopIfTrue="1" operator="equal">
      <formula>0</formula>
    </cfRule>
  </conditionalFormatting>
  <conditionalFormatting sqref="A12:G31">
    <cfRule type="expression" dxfId="14263" priority="920" stopIfTrue="1">
      <formula>$IT13&lt;$IS$2</formula>
    </cfRule>
  </conditionalFormatting>
  <conditionalFormatting sqref="A17:G18">
    <cfRule type="cellIs" dxfId="14262" priority="919" stopIfTrue="1" operator="equal">
      <formula>0</formula>
    </cfRule>
  </conditionalFormatting>
  <conditionalFormatting sqref="A17:G18">
    <cfRule type="cellIs" dxfId="14261" priority="918" stopIfTrue="1" operator="equal">
      <formula>0</formula>
    </cfRule>
  </conditionalFormatting>
  <conditionalFormatting sqref="A19:G19">
    <cfRule type="cellIs" dxfId="14260" priority="917" stopIfTrue="1" operator="equal">
      <formula>0</formula>
    </cfRule>
  </conditionalFormatting>
  <conditionalFormatting sqref="A19:G19">
    <cfRule type="cellIs" dxfId="14259" priority="916" stopIfTrue="1" operator="equal">
      <formula>0</formula>
    </cfRule>
  </conditionalFormatting>
  <conditionalFormatting sqref="A27:G29">
    <cfRule type="cellIs" dxfId="14258" priority="915" stopIfTrue="1" operator="equal">
      <formula>0</formula>
    </cfRule>
  </conditionalFormatting>
  <conditionalFormatting sqref="A12:G59">
    <cfRule type="cellIs" dxfId="14257" priority="914" stopIfTrue="1" operator="equal">
      <formula>0</formula>
    </cfRule>
  </conditionalFormatting>
  <conditionalFormatting sqref="A19:G21">
    <cfRule type="cellIs" dxfId="14256" priority="913" stopIfTrue="1" operator="equal">
      <formula>0</formula>
    </cfRule>
  </conditionalFormatting>
  <conditionalFormatting sqref="A19:G21">
    <cfRule type="cellIs" dxfId="14255" priority="912" stopIfTrue="1" operator="equal">
      <formula>0</formula>
    </cfRule>
  </conditionalFormatting>
  <conditionalFormatting sqref="A25:G27">
    <cfRule type="cellIs" dxfId="14254" priority="911" stopIfTrue="1" operator="equal">
      <formula>0</formula>
    </cfRule>
  </conditionalFormatting>
  <conditionalFormatting sqref="A25:G27">
    <cfRule type="cellIs" dxfId="14253" priority="910" stopIfTrue="1" operator="equal">
      <formula>0</formula>
    </cfRule>
  </conditionalFormatting>
  <conditionalFormatting sqref="A36:G38">
    <cfRule type="cellIs" dxfId="14252" priority="909" stopIfTrue="1" operator="equal">
      <formula>0</formula>
    </cfRule>
  </conditionalFormatting>
  <conditionalFormatting sqref="A44:G46">
    <cfRule type="cellIs" dxfId="14251" priority="908" stopIfTrue="1" operator="equal">
      <formula>0</formula>
    </cfRule>
  </conditionalFormatting>
  <conditionalFormatting sqref="A44:G46">
    <cfRule type="cellIs" dxfId="14250" priority="907" stopIfTrue="1" operator="equal">
      <formula>0</formula>
    </cfRule>
  </conditionalFormatting>
  <conditionalFormatting sqref="A54:G56">
    <cfRule type="cellIs" dxfId="14249" priority="906" stopIfTrue="1" operator="equal">
      <formula>0</formula>
    </cfRule>
  </conditionalFormatting>
  <conditionalFormatting sqref="A12:G62">
    <cfRule type="expression" dxfId="14248" priority="905" stopIfTrue="1">
      <formula>$IT13&lt;$IS$2</formula>
    </cfRule>
  </conditionalFormatting>
  <conditionalFormatting sqref="A28:G28">
    <cfRule type="cellIs" dxfId="14247" priority="904" stopIfTrue="1" operator="equal">
      <formula>0</formula>
    </cfRule>
  </conditionalFormatting>
  <conditionalFormatting sqref="A28:G28">
    <cfRule type="expression" dxfId="14246" priority="903" stopIfTrue="1">
      <formula>$IT29&lt;$IS$2</formula>
    </cfRule>
  </conditionalFormatting>
  <conditionalFormatting sqref="A36:G36">
    <cfRule type="cellIs" dxfId="14245" priority="902" stopIfTrue="1" operator="equal">
      <formula>0</formula>
    </cfRule>
  </conditionalFormatting>
  <conditionalFormatting sqref="A36:G36">
    <cfRule type="cellIs" dxfId="14244" priority="901" stopIfTrue="1" operator="equal">
      <formula>0</formula>
    </cfRule>
  </conditionalFormatting>
  <conditionalFormatting sqref="A36:G36">
    <cfRule type="expression" dxfId="14243" priority="900" stopIfTrue="1">
      <formula>$IT37&lt;$IS$2</formula>
    </cfRule>
  </conditionalFormatting>
  <conditionalFormatting sqref="A62:G62">
    <cfRule type="expression" dxfId="14242" priority="899" stopIfTrue="1">
      <formula>$IT63&lt;$IS$2</formula>
    </cfRule>
  </conditionalFormatting>
  <conditionalFormatting sqref="H12:H36">
    <cfRule type="cellIs" dxfId="14241" priority="898" stopIfTrue="1" operator="equal">
      <formula>0</formula>
    </cfRule>
  </conditionalFormatting>
  <conditionalFormatting sqref="H19:H21">
    <cfRule type="cellIs" dxfId="14240" priority="897" stopIfTrue="1" operator="equal">
      <formula>0</formula>
    </cfRule>
  </conditionalFormatting>
  <conditionalFormatting sqref="H19:H21">
    <cfRule type="cellIs" dxfId="14239" priority="896" stopIfTrue="1" operator="equal">
      <formula>0</formula>
    </cfRule>
  </conditionalFormatting>
  <conditionalFormatting sqref="H25:H27">
    <cfRule type="cellIs" dxfId="14238" priority="895" stopIfTrue="1" operator="equal">
      <formula>0</formula>
    </cfRule>
  </conditionalFormatting>
  <conditionalFormatting sqref="H25:H27">
    <cfRule type="cellIs" dxfId="14237" priority="894" stopIfTrue="1" operator="equal">
      <formula>0</formula>
    </cfRule>
  </conditionalFormatting>
  <conditionalFormatting sqref="H36">
    <cfRule type="cellIs" dxfId="14236" priority="893" stopIfTrue="1" operator="equal">
      <formula>0</formula>
    </cfRule>
  </conditionalFormatting>
  <conditionalFormatting sqref="H12:H36">
    <cfRule type="expression" dxfId="14235" priority="892" stopIfTrue="1">
      <formula>$IT13&lt;$IS$2</formula>
    </cfRule>
  </conditionalFormatting>
  <conditionalFormatting sqref="A39:H40">
    <cfRule type="cellIs" dxfId="14234" priority="891" stopIfTrue="1" operator="equal">
      <formula>0</formula>
    </cfRule>
  </conditionalFormatting>
  <conditionalFormatting sqref="A39:H40">
    <cfRule type="expression" dxfId="14233" priority="890" stopIfTrue="1">
      <formula>$IT40&lt;$IS$2</formula>
    </cfRule>
  </conditionalFormatting>
  <conditionalFormatting sqref="H12:H59">
    <cfRule type="cellIs" dxfId="14232" priority="889" stopIfTrue="1" operator="equal">
      <formula>0</formula>
    </cfRule>
  </conditionalFormatting>
  <conditionalFormatting sqref="H19:H21">
    <cfRule type="cellIs" dxfId="14231" priority="888" stopIfTrue="1" operator="equal">
      <formula>0</formula>
    </cfRule>
  </conditionalFormatting>
  <conditionalFormatting sqref="H19:H21">
    <cfRule type="cellIs" dxfId="14230" priority="887" stopIfTrue="1" operator="equal">
      <formula>0</formula>
    </cfRule>
  </conditionalFormatting>
  <conditionalFormatting sqref="H25:H27">
    <cfRule type="cellIs" dxfId="14229" priority="886" stopIfTrue="1" operator="equal">
      <formula>0</formula>
    </cfRule>
  </conditionalFormatting>
  <conditionalFormatting sqref="H25:H27">
    <cfRule type="cellIs" dxfId="14228" priority="885" stopIfTrue="1" operator="equal">
      <formula>0</formula>
    </cfRule>
  </conditionalFormatting>
  <conditionalFormatting sqref="H36:H38">
    <cfRule type="cellIs" dxfId="14227" priority="884" stopIfTrue="1" operator="equal">
      <formula>0</formula>
    </cfRule>
  </conditionalFormatting>
  <conditionalFormatting sqref="H44:H46">
    <cfRule type="cellIs" dxfId="14226" priority="883" stopIfTrue="1" operator="equal">
      <formula>0</formula>
    </cfRule>
  </conditionalFormatting>
  <conditionalFormatting sqref="H44:H46">
    <cfRule type="cellIs" dxfId="14225" priority="882" stopIfTrue="1" operator="equal">
      <formula>0</formula>
    </cfRule>
  </conditionalFormatting>
  <conditionalFormatting sqref="H54:H56">
    <cfRule type="cellIs" dxfId="14224" priority="881" stopIfTrue="1" operator="equal">
      <formula>0</formula>
    </cfRule>
  </conditionalFormatting>
  <conditionalFormatting sqref="H12:H62">
    <cfRule type="expression" dxfId="14223" priority="880" stopIfTrue="1">
      <formula>$IT13&lt;$IS$2</formula>
    </cfRule>
  </conditionalFormatting>
  <conditionalFormatting sqref="A44:G44">
    <cfRule type="cellIs" dxfId="14222" priority="879" stopIfTrue="1" operator="equal">
      <formula>0</formula>
    </cfRule>
  </conditionalFormatting>
  <conditionalFormatting sqref="A44:G44">
    <cfRule type="cellIs" dxfId="14221" priority="878" stopIfTrue="1" operator="equal">
      <formula>0</formula>
    </cfRule>
  </conditionalFormatting>
  <conditionalFormatting sqref="A44:G44">
    <cfRule type="cellIs" dxfId="14220" priority="877" stopIfTrue="1" operator="equal">
      <formula>0</formula>
    </cfRule>
  </conditionalFormatting>
  <conditionalFormatting sqref="A44:G44">
    <cfRule type="expression" dxfId="14219" priority="876" stopIfTrue="1">
      <formula>$IT45&lt;$IS$2</formula>
    </cfRule>
  </conditionalFormatting>
  <conditionalFormatting sqref="A62:G62">
    <cfRule type="expression" dxfId="14218" priority="875" stopIfTrue="1">
      <formula>$IT63&lt;$IS$2</formula>
    </cfRule>
  </conditionalFormatting>
  <conditionalFormatting sqref="A12:G40">
    <cfRule type="cellIs" dxfId="14217" priority="874" stopIfTrue="1" operator="equal">
      <formula>0</formula>
    </cfRule>
  </conditionalFormatting>
  <conditionalFormatting sqref="A19:G21">
    <cfRule type="cellIs" dxfId="14216" priority="873" stopIfTrue="1" operator="equal">
      <formula>0</formula>
    </cfRule>
  </conditionalFormatting>
  <conditionalFormatting sqref="A19:G21">
    <cfRule type="cellIs" dxfId="14215" priority="872" stopIfTrue="1" operator="equal">
      <formula>0</formula>
    </cfRule>
  </conditionalFormatting>
  <conditionalFormatting sqref="A25:G27">
    <cfRule type="cellIs" dxfId="14214" priority="871" stopIfTrue="1" operator="equal">
      <formula>0</formula>
    </cfRule>
  </conditionalFormatting>
  <conditionalFormatting sqref="A25:G27">
    <cfRule type="cellIs" dxfId="14213" priority="870" stopIfTrue="1" operator="equal">
      <formula>0</formula>
    </cfRule>
  </conditionalFormatting>
  <conditionalFormatting sqref="A36:G38">
    <cfRule type="cellIs" dxfId="14212" priority="869" stopIfTrue="1" operator="equal">
      <formula>0</formula>
    </cfRule>
  </conditionalFormatting>
  <conditionalFormatting sqref="A12:G40">
    <cfRule type="expression" dxfId="14211" priority="868" stopIfTrue="1">
      <formula>$IT13&lt;$IS$2</formula>
    </cfRule>
  </conditionalFormatting>
  <conditionalFormatting sqref="A62:G62">
    <cfRule type="expression" dxfId="14210" priority="867" stopIfTrue="1">
      <formula>$IT63&lt;$IS$2</formula>
    </cfRule>
  </conditionalFormatting>
  <conditionalFormatting sqref="A12:H62">
    <cfRule type="cellIs" dxfId="14209" priority="866" operator="equal">
      <formula>0</formula>
    </cfRule>
  </conditionalFormatting>
  <conditionalFormatting sqref="A3:G3">
    <cfRule type="cellIs" dxfId="14208" priority="865" operator="equal">
      <formula>0</formula>
    </cfRule>
  </conditionalFormatting>
  <conditionalFormatting sqref="A3">
    <cfRule type="cellIs" dxfId="14207" priority="864" operator="equal">
      <formula>0</formula>
    </cfRule>
  </conditionalFormatting>
  <conditionalFormatting sqref="A3:G3">
    <cfRule type="cellIs" dxfId="14206" priority="863" operator="equal">
      <formula>0</formula>
    </cfRule>
  </conditionalFormatting>
  <conditionalFormatting sqref="A3">
    <cfRule type="cellIs" dxfId="14205" priority="862" operator="equal">
      <formula>0</formula>
    </cfRule>
  </conditionalFormatting>
  <conditionalFormatting sqref="A3:G3">
    <cfRule type="cellIs" dxfId="14204" priority="861" operator="equal">
      <formula>0</formula>
    </cfRule>
  </conditionalFormatting>
  <conditionalFormatting sqref="A3">
    <cfRule type="cellIs" dxfId="14203" priority="860" operator="equal">
      <formula>0</formula>
    </cfRule>
  </conditionalFormatting>
  <conditionalFormatting sqref="A3">
    <cfRule type="expression" dxfId="14202" priority="859" stopIfTrue="1">
      <formula>$IT4&lt;$IS$4</formula>
    </cfRule>
  </conditionalFormatting>
  <conditionalFormatting sqref="A3">
    <cfRule type="expression" dxfId="14201" priority="858" stopIfTrue="1">
      <formula>$IT4&lt;$IS$4</formula>
    </cfRule>
  </conditionalFormatting>
  <conditionalFormatting sqref="A3:G3">
    <cfRule type="expression" dxfId="14200" priority="857" stopIfTrue="1">
      <formula>$IT6&lt;$IS$4</formula>
    </cfRule>
  </conditionalFormatting>
  <conditionalFormatting sqref="A4:G4">
    <cfRule type="cellIs" dxfId="14199" priority="856" operator="equal">
      <formula>0</formula>
    </cfRule>
  </conditionalFormatting>
  <conditionalFormatting sqref="A4">
    <cfRule type="cellIs" dxfId="14198" priority="855" operator="equal">
      <formula>0</formula>
    </cfRule>
  </conditionalFormatting>
  <conditionalFormatting sqref="A4:G4">
    <cfRule type="cellIs" dxfId="14197" priority="854" operator="equal">
      <formula>0</formula>
    </cfRule>
  </conditionalFormatting>
  <conditionalFormatting sqref="A4">
    <cfRule type="cellIs" dxfId="14196" priority="853" operator="equal">
      <formula>0</formula>
    </cfRule>
  </conditionalFormatting>
  <conditionalFormatting sqref="A4">
    <cfRule type="expression" dxfId="14195" priority="852" stopIfTrue="1">
      <formula>$IT5&lt;$IS$4</formula>
    </cfRule>
  </conditionalFormatting>
  <conditionalFormatting sqref="A4">
    <cfRule type="expression" dxfId="14194" priority="851" stopIfTrue="1">
      <formula>$IT5&lt;$IS$4</formula>
    </cfRule>
  </conditionalFormatting>
  <conditionalFormatting sqref="K8:K70">
    <cfRule type="cellIs" dxfId="14193" priority="850" operator="equal">
      <formula>0</formula>
    </cfRule>
  </conditionalFormatting>
  <conditionalFormatting sqref="A12:G59">
    <cfRule type="cellIs" dxfId="14192" priority="849" stopIfTrue="1" operator="equal">
      <formula>0</formula>
    </cfRule>
  </conditionalFormatting>
  <conditionalFormatting sqref="A19:G21">
    <cfRule type="cellIs" dxfId="14191" priority="848" stopIfTrue="1" operator="equal">
      <formula>0</formula>
    </cfRule>
  </conditionalFormatting>
  <conditionalFormatting sqref="A19:G21">
    <cfRule type="cellIs" dxfId="14190" priority="847" stopIfTrue="1" operator="equal">
      <formula>0</formula>
    </cfRule>
  </conditionalFormatting>
  <conditionalFormatting sqref="A19:G21">
    <cfRule type="cellIs" dxfId="14189" priority="846" stopIfTrue="1" operator="equal">
      <formula>0</formula>
    </cfRule>
  </conditionalFormatting>
  <conditionalFormatting sqref="A25:G27">
    <cfRule type="cellIs" dxfId="14188" priority="845" stopIfTrue="1" operator="equal">
      <formula>0</formula>
    </cfRule>
  </conditionalFormatting>
  <conditionalFormatting sqref="A25:G27">
    <cfRule type="cellIs" dxfId="14187" priority="844" stopIfTrue="1" operator="equal">
      <formula>0</formula>
    </cfRule>
  </conditionalFormatting>
  <conditionalFormatting sqref="A36:G38">
    <cfRule type="cellIs" dxfId="14186" priority="843" stopIfTrue="1" operator="equal">
      <formula>0</formula>
    </cfRule>
  </conditionalFormatting>
  <conditionalFormatting sqref="A44:G46">
    <cfRule type="cellIs" dxfId="14185" priority="842" stopIfTrue="1" operator="equal">
      <formula>0</formula>
    </cfRule>
  </conditionalFormatting>
  <conditionalFormatting sqref="A44:G46">
    <cfRule type="cellIs" dxfId="14184" priority="841" stopIfTrue="1" operator="equal">
      <formula>0</formula>
    </cfRule>
  </conditionalFormatting>
  <conditionalFormatting sqref="A44:G46">
    <cfRule type="cellIs" dxfId="14183" priority="840" stopIfTrue="1" operator="equal">
      <formula>0</formula>
    </cfRule>
  </conditionalFormatting>
  <conditionalFormatting sqref="A54:G56">
    <cfRule type="cellIs" dxfId="14182" priority="839" stopIfTrue="1" operator="equal">
      <formula>0</formula>
    </cfRule>
  </conditionalFormatting>
  <conditionalFormatting sqref="A12:G62">
    <cfRule type="expression" dxfId="14181" priority="838" stopIfTrue="1">
      <formula>$IT13&lt;$IS$2</formula>
    </cfRule>
  </conditionalFormatting>
  <conditionalFormatting sqref="A12:G59">
    <cfRule type="cellIs" dxfId="14180" priority="837" stopIfTrue="1" operator="equal">
      <formula>0</formula>
    </cfRule>
  </conditionalFormatting>
  <conditionalFormatting sqref="A19:G21">
    <cfRule type="cellIs" dxfId="14179" priority="836" stopIfTrue="1" operator="equal">
      <formula>0</formula>
    </cfRule>
  </conditionalFormatting>
  <conditionalFormatting sqref="A19:G21">
    <cfRule type="cellIs" dxfId="14178" priority="835" stopIfTrue="1" operator="equal">
      <formula>0</formula>
    </cfRule>
  </conditionalFormatting>
  <conditionalFormatting sqref="A19:G21">
    <cfRule type="cellIs" dxfId="14177" priority="834" stopIfTrue="1" operator="equal">
      <formula>0</formula>
    </cfRule>
  </conditionalFormatting>
  <conditionalFormatting sqref="A25:G27">
    <cfRule type="cellIs" dxfId="14176" priority="833" stopIfTrue="1" operator="equal">
      <formula>0</formula>
    </cfRule>
  </conditionalFormatting>
  <conditionalFormatting sqref="A25:G27">
    <cfRule type="cellIs" dxfId="14175" priority="832" stopIfTrue="1" operator="equal">
      <formula>0</formula>
    </cfRule>
  </conditionalFormatting>
  <conditionalFormatting sqref="A36:G38">
    <cfRule type="cellIs" dxfId="14174" priority="831" stopIfTrue="1" operator="equal">
      <formula>0</formula>
    </cfRule>
  </conditionalFormatting>
  <conditionalFormatting sqref="A44:G46">
    <cfRule type="cellIs" dxfId="14173" priority="830" stopIfTrue="1" operator="equal">
      <formula>0</formula>
    </cfRule>
  </conditionalFormatting>
  <conditionalFormatting sqref="A44:G46">
    <cfRule type="cellIs" dxfId="14172" priority="829" stopIfTrue="1" operator="equal">
      <formula>0</formula>
    </cfRule>
  </conditionalFormatting>
  <conditionalFormatting sqref="A44:G46">
    <cfRule type="cellIs" dxfId="14171" priority="828" stopIfTrue="1" operator="equal">
      <formula>0</formula>
    </cfRule>
  </conditionalFormatting>
  <conditionalFormatting sqref="A54:G56">
    <cfRule type="cellIs" dxfId="14170" priority="827" stopIfTrue="1" operator="equal">
      <formula>0</formula>
    </cfRule>
  </conditionalFormatting>
  <conditionalFormatting sqref="A12:G62">
    <cfRule type="expression" dxfId="14169" priority="826" stopIfTrue="1">
      <formula>$IT13&lt;$IS$2</formula>
    </cfRule>
  </conditionalFormatting>
  <conditionalFormatting sqref="A12:G59">
    <cfRule type="cellIs" dxfId="14168" priority="825" stopIfTrue="1" operator="equal">
      <formula>0</formula>
    </cfRule>
  </conditionalFormatting>
  <conditionalFormatting sqref="A19:G21">
    <cfRule type="cellIs" dxfId="14167" priority="824" stopIfTrue="1" operator="equal">
      <formula>0</formula>
    </cfRule>
  </conditionalFormatting>
  <conditionalFormatting sqref="A19:G21">
    <cfRule type="cellIs" dxfId="14166" priority="823" stopIfTrue="1" operator="equal">
      <formula>0</formula>
    </cfRule>
  </conditionalFormatting>
  <conditionalFormatting sqref="A19:G21">
    <cfRule type="cellIs" dxfId="14165" priority="822" stopIfTrue="1" operator="equal">
      <formula>0</formula>
    </cfRule>
  </conditionalFormatting>
  <conditionalFormatting sqref="A25:G27">
    <cfRule type="cellIs" dxfId="14164" priority="821" stopIfTrue="1" operator="equal">
      <formula>0</formula>
    </cfRule>
  </conditionalFormatting>
  <conditionalFormatting sqref="A25:G27">
    <cfRule type="cellIs" dxfId="14163" priority="820" stopIfTrue="1" operator="equal">
      <formula>0</formula>
    </cfRule>
  </conditionalFormatting>
  <conditionalFormatting sqref="A36:G38">
    <cfRule type="cellIs" dxfId="14162" priority="819" stopIfTrue="1" operator="equal">
      <formula>0</formula>
    </cfRule>
  </conditionalFormatting>
  <conditionalFormatting sqref="A44:G46">
    <cfRule type="cellIs" dxfId="14161" priority="818" stopIfTrue="1" operator="equal">
      <formula>0</formula>
    </cfRule>
  </conditionalFormatting>
  <conditionalFormatting sqref="A44:G46">
    <cfRule type="cellIs" dxfId="14160" priority="817" stopIfTrue="1" operator="equal">
      <formula>0</formula>
    </cfRule>
  </conditionalFormatting>
  <conditionalFormatting sqref="A44:G46">
    <cfRule type="cellIs" dxfId="14159" priority="816" stopIfTrue="1" operator="equal">
      <formula>0</formula>
    </cfRule>
  </conditionalFormatting>
  <conditionalFormatting sqref="A54:G56">
    <cfRule type="cellIs" dxfId="14158" priority="815" stopIfTrue="1" operator="equal">
      <formula>0</formula>
    </cfRule>
  </conditionalFormatting>
  <conditionalFormatting sqref="A12:G62">
    <cfRule type="expression" dxfId="14157" priority="814" stopIfTrue="1">
      <formula>$IT13&lt;$IS$2</formula>
    </cfRule>
  </conditionalFormatting>
  <conditionalFormatting sqref="D16">
    <cfRule type="cellIs" dxfId="14156" priority="813" operator="equal">
      <formula>0</formula>
    </cfRule>
  </conditionalFormatting>
  <conditionalFormatting sqref="D16">
    <cfRule type="cellIs" dxfId="14155" priority="812" stopIfTrue="1" operator="equal">
      <formula>0</formula>
    </cfRule>
  </conditionalFormatting>
  <conditionalFormatting sqref="D16">
    <cfRule type="expression" dxfId="14154" priority="811" stopIfTrue="1">
      <formula>$IT17&lt;$IS$2</formula>
    </cfRule>
  </conditionalFormatting>
  <conditionalFormatting sqref="D16">
    <cfRule type="cellIs" dxfId="14153" priority="810" stopIfTrue="1" operator="equal">
      <formula>0</formula>
    </cfRule>
  </conditionalFormatting>
  <conditionalFormatting sqref="D16">
    <cfRule type="expression" dxfId="14152" priority="809" stopIfTrue="1">
      <formula>$IT17&lt;$IS$2</formula>
    </cfRule>
  </conditionalFormatting>
  <conditionalFormatting sqref="D16">
    <cfRule type="cellIs" dxfId="14151" priority="808" stopIfTrue="1" operator="equal">
      <formula>0</formula>
    </cfRule>
  </conditionalFormatting>
  <conditionalFormatting sqref="D16">
    <cfRule type="expression" dxfId="14150" priority="807" stopIfTrue="1">
      <formula>$IT17&lt;$IS$2</formula>
    </cfRule>
  </conditionalFormatting>
  <conditionalFormatting sqref="D16">
    <cfRule type="cellIs" dxfId="14149" priority="806" stopIfTrue="1" operator="equal">
      <formula>0</formula>
    </cfRule>
  </conditionalFormatting>
  <conditionalFormatting sqref="D16">
    <cfRule type="expression" dxfId="14148" priority="805" stopIfTrue="1">
      <formula>$IT17&lt;$IS$2</formula>
    </cfRule>
  </conditionalFormatting>
  <conditionalFormatting sqref="D16">
    <cfRule type="cellIs" dxfId="14147" priority="804" stopIfTrue="1" operator="equal">
      <formula>0</formula>
    </cfRule>
  </conditionalFormatting>
  <conditionalFormatting sqref="D16">
    <cfRule type="expression" dxfId="14146" priority="803" stopIfTrue="1">
      <formula>$IT17&lt;$IS$2</formula>
    </cfRule>
  </conditionalFormatting>
  <conditionalFormatting sqref="D16">
    <cfRule type="cellIs" dxfId="14145" priority="802" operator="equal">
      <formula>0</formula>
    </cfRule>
  </conditionalFormatting>
  <conditionalFormatting sqref="D16">
    <cfRule type="cellIs" dxfId="14144" priority="801" stopIfTrue="1" operator="equal">
      <formula>0</formula>
    </cfRule>
  </conditionalFormatting>
  <conditionalFormatting sqref="D16">
    <cfRule type="expression" dxfId="14143" priority="800" stopIfTrue="1">
      <formula>$IT17&lt;$IS$2</formula>
    </cfRule>
  </conditionalFormatting>
  <conditionalFormatting sqref="D16">
    <cfRule type="cellIs" dxfId="14142" priority="799" stopIfTrue="1" operator="equal">
      <formula>0</formula>
    </cfRule>
  </conditionalFormatting>
  <conditionalFormatting sqref="D16">
    <cfRule type="expression" dxfId="14141" priority="798" stopIfTrue="1">
      <formula>$IT17&lt;$IS$2</formula>
    </cfRule>
  </conditionalFormatting>
  <conditionalFormatting sqref="D16">
    <cfRule type="cellIs" dxfId="14140" priority="797" stopIfTrue="1" operator="equal">
      <formula>0</formula>
    </cfRule>
  </conditionalFormatting>
  <conditionalFormatting sqref="D16">
    <cfRule type="expression" dxfId="14139" priority="796" stopIfTrue="1">
      <formula>$IT17&lt;$IS$2</formula>
    </cfRule>
  </conditionalFormatting>
  <conditionalFormatting sqref="D16">
    <cfRule type="cellIs" dxfId="14138" priority="795" stopIfTrue="1" operator="equal">
      <formula>0</formula>
    </cfRule>
  </conditionalFormatting>
  <conditionalFormatting sqref="D16">
    <cfRule type="expression" dxfId="14137" priority="794" stopIfTrue="1">
      <formula>$IT17&lt;$IS$2</formula>
    </cfRule>
  </conditionalFormatting>
  <conditionalFormatting sqref="D16">
    <cfRule type="cellIs" dxfId="14136" priority="793" stopIfTrue="1" operator="equal">
      <formula>0</formula>
    </cfRule>
  </conditionalFormatting>
  <conditionalFormatting sqref="D16">
    <cfRule type="expression" dxfId="14135" priority="792" stopIfTrue="1">
      <formula>$IT17&lt;$IS$2</formula>
    </cfRule>
  </conditionalFormatting>
  <conditionalFormatting sqref="D16">
    <cfRule type="cellIs" dxfId="14134" priority="791" stopIfTrue="1" operator="equal">
      <formula>0</formula>
    </cfRule>
  </conditionalFormatting>
  <conditionalFormatting sqref="D16">
    <cfRule type="expression" dxfId="14133" priority="790" stopIfTrue="1">
      <formula>$IT17&lt;$IS$2</formula>
    </cfRule>
  </conditionalFormatting>
  <conditionalFormatting sqref="D16">
    <cfRule type="cellIs" dxfId="14132" priority="789" stopIfTrue="1" operator="equal">
      <formula>0</formula>
    </cfRule>
  </conditionalFormatting>
  <conditionalFormatting sqref="D16">
    <cfRule type="expression" dxfId="14131" priority="788" stopIfTrue="1">
      <formula>$IT17&lt;$IS$2</formula>
    </cfRule>
  </conditionalFormatting>
  <conditionalFormatting sqref="D33">
    <cfRule type="cellIs" dxfId="14130" priority="787" operator="equal">
      <formula>0</formula>
    </cfRule>
  </conditionalFormatting>
  <conditionalFormatting sqref="D33">
    <cfRule type="cellIs" dxfId="14129" priority="786" operator="equal">
      <formula>0</formula>
    </cfRule>
  </conditionalFormatting>
  <conditionalFormatting sqref="D33">
    <cfRule type="cellIs" dxfId="14128" priority="785" stopIfTrue="1" operator="equal">
      <formula>0</formula>
    </cfRule>
  </conditionalFormatting>
  <conditionalFormatting sqref="D33">
    <cfRule type="expression" dxfId="14127" priority="784" stopIfTrue="1">
      <formula>$IT34&lt;$IS$2</formula>
    </cfRule>
  </conditionalFormatting>
  <conditionalFormatting sqref="D33">
    <cfRule type="cellIs" dxfId="14126" priority="783" stopIfTrue="1" operator="equal">
      <formula>0</formula>
    </cfRule>
  </conditionalFormatting>
  <conditionalFormatting sqref="D33">
    <cfRule type="expression" dxfId="14125" priority="782" stopIfTrue="1">
      <formula>$IT34&lt;$IS$2</formula>
    </cfRule>
  </conditionalFormatting>
  <conditionalFormatting sqref="D33">
    <cfRule type="cellIs" dxfId="14124" priority="781" stopIfTrue="1" operator="equal">
      <formula>0</formula>
    </cfRule>
  </conditionalFormatting>
  <conditionalFormatting sqref="D33">
    <cfRule type="expression" dxfId="14123" priority="780" stopIfTrue="1">
      <formula>$IT34&lt;$IS$2</formula>
    </cfRule>
  </conditionalFormatting>
  <conditionalFormatting sqref="D33">
    <cfRule type="cellIs" dxfId="14122" priority="779" stopIfTrue="1" operator="equal">
      <formula>0</formula>
    </cfRule>
  </conditionalFormatting>
  <conditionalFormatting sqref="D33">
    <cfRule type="expression" dxfId="14121" priority="778" stopIfTrue="1">
      <formula>$IT34&lt;$IS$2</formula>
    </cfRule>
  </conditionalFormatting>
  <conditionalFormatting sqref="D33">
    <cfRule type="cellIs" dxfId="14120" priority="777" operator="equal">
      <formula>0</formula>
    </cfRule>
  </conditionalFormatting>
  <conditionalFormatting sqref="D33">
    <cfRule type="cellIs" dxfId="14119" priority="776" stopIfTrue="1" operator="equal">
      <formula>0</formula>
    </cfRule>
  </conditionalFormatting>
  <conditionalFormatting sqref="D33">
    <cfRule type="expression" dxfId="14118" priority="775" stopIfTrue="1">
      <formula>$IT34&lt;$IS$2</formula>
    </cfRule>
  </conditionalFormatting>
  <conditionalFormatting sqref="D33">
    <cfRule type="cellIs" dxfId="14117" priority="774" stopIfTrue="1" operator="equal">
      <formula>0</formula>
    </cfRule>
  </conditionalFormatting>
  <conditionalFormatting sqref="D33">
    <cfRule type="expression" dxfId="14116" priority="773" stopIfTrue="1">
      <formula>$IT34&lt;$IS$2</formula>
    </cfRule>
  </conditionalFormatting>
  <conditionalFormatting sqref="D33">
    <cfRule type="cellIs" dxfId="14115" priority="772" stopIfTrue="1" operator="equal">
      <formula>0</formula>
    </cfRule>
  </conditionalFormatting>
  <conditionalFormatting sqref="D33">
    <cfRule type="expression" dxfId="14114" priority="771" stopIfTrue="1">
      <formula>$IT34&lt;$IS$2</formula>
    </cfRule>
  </conditionalFormatting>
  <conditionalFormatting sqref="A34:G34">
    <cfRule type="cellIs" dxfId="14113" priority="770" operator="equal">
      <formula>0</formula>
    </cfRule>
  </conditionalFormatting>
  <conditionalFormatting sqref="A34:G34">
    <cfRule type="cellIs" dxfId="14112" priority="769" operator="equal">
      <formula>0</formula>
    </cfRule>
  </conditionalFormatting>
  <conditionalFormatting sqref="A34:G34">
    <cfRule type="cellIs" dxfId="14111" priority="768" stopIfTrue="1" operator="equal">
      <formula>0</formula>
    </cfRule>
  </conditionalFormatting>
  <conditionalFormatting sqref="A34:G34">
    <cfRule type="expression" dxfId="14110" priority="767" stopIfTrue="1">
      <formula>$IT35&lt;$IS$2</formula>
    </cfRule>
  </conditionalFormatting>
  <conditionalFormatting sqref="A34:G34">
    <cfRule type="cellIs" dxfId="14109" priority="766" stopIfTrue="1" operator="equal">
      <formula>0</formula>
    </cfRule>
  </conditionalFormatting>
  <conditionalFormatting sqref="A34:G34">
    <cfRule type="expression" dxfId="14108" priority="765" stopIfTrue="1">
      <formula>$IT35&lt;$IS$2</formula>
    </cfRule>
  </conditionalFormatting>
  <conditionalFormatting sqref="A34:G34">
    <cfRule type="cellIs" dxfId="14107" priority="764" stopIfTrue="1" operator="equal">
      <formula>0</formula>
    </cfRule>
  </conditionalFormatting>
  <conditionalFormatting sqref="A34:G34">
    <cfRule type="expression" dxfId="14106" priority="763" stopIfTrue="1">
      <formula>$IT35&lt;$IS$2</formula>
    </cfRule>
  </conditionalFormatting>
  <conditionalFormatting sqref="A34:G34">
    <cfRule type="cellIs" dxfId="14105" priority="762" stopIfTrue="1" operator="equal">
      <formula>0</formula>
    </cfRule>
  </conditionalFormatting>
  <conditionalFormatting sqref="A34:G34">
    <cfRule type="expression" dxfId="14104" priority="761" stopIfTrue="1">
      <formula>$IT35&lt;$IS$2</formula>
    </cfRule>
  </conditionalFormatting>
  <conditionalFormatting sqref="A34:G34">
    <cfRule type="cellIs" dxfId="14103" priority="760" operator="equal">
      <formula>0</formula>
    </cfRule>
  </conditionalFormatting>
  <conditionalFormatting sqref="A34:G34">
    <cfRule type="cellIs" dxfId="14102" priority="759" stopIfTrue="1" operator="equal">
      <formula>0</formula>
    </cfRule>
  </conditionalFormatting>
  <conditionalFormatting sqref="A34:G34">
    <cfRule type="expression" dxfId="14101" priority="758" stopIfTrue="1">
      <formula>$IT35&lt;$IS$2</formula>
    </cfRule>
  </conditionalFormatting>
  <conditionalFormatting sqref="A34:G34">
    <cfRule type="cellIs" dxfId="14100" priority="757" stopIfTrue="1" operator="equal">
      <formula>0</formula>
    </cfRule>
  </conditionalFormatting>
  <conditionalFormatting sqref="A34:G34">
    <cfRule type="expression" dxfId="14099" priority="756" stopIfTrue="1">
      <formula>$IT35&lt;$IS$2</formula>
    </cfRule>
  </conditionalFormatting>
  <conditionalFormatting sqref="A34:G34">
    <cfRule type="cellIs" dxfId="14098" priority="755" stopIfTrue="1" operator="equal">
      <formula>0</formula>
    </cfRule>
  </conditionalFormatting>
  <conditionalFormatting sqref="A34:G34">
    <cfRule type="expression" dxfId="14097" priority="754" stopIfTrue="1">
      <formula>$IT35&lt;$IS$2</formula>
    </cfRule>
  </conditionalFormatting>
  <conditionalFormatting sqref="A34">
    <cfRule type="cellIs" dxfId="14096" priority="753" operator="equal">
      <formula>0</formula>
    </cfRule>
  </conditionalFormatting>
  <conditionalFormatting sqref="A34">
    <cfRule type="cellIs" dxfId="14095" priority="752" stopIfTrue="1" operator="equal">
      <formula>0</formula>
    </cfRule>
  </conditionalFormatting>
  <conditionalFormatting sqref="A34">
    <cfRule type="expression" dxfId="14094" priority="751" stopIfTrue="1">
      <formula>$IT35&lt;$IS$2</formula>
    </cfRule>
  </conditionalFormatting>
  <conditionalFormatting sqref="A34">
    <cfRule type="cellIs" dxfId="14093" priority="750" stopIfTrue="1" operator="equal">
      <formula>0</formula>
    </cfRule>
  </conditionalFormatting>
  <conditionalFormatting sqref="A34">
    <cfRule type="expression" dxfId="14092" priority="749" stopIfTrue="1">
      <formula>$IT35&lt;$IS$2</formula>
    </cfRule>
  </conditionalFormatting>
  <conditionalFormatting sqref="A34">
    <cfRule type="cellIs" dxfId="14091" priority="748" stopIfTrue="1" operator="equal">
      <formula>0</formula>
    </cfRule>
  </conditionalFormatting>
  <conditionalFormatting sqref="A34">
    <cfRule type="expression" dxfId="14090" priority="747" stopIfTrue="1">
      <formula>$IT35&lt;$IS$2</formula>
    </cfRule>
  </conditionalFormatting>
  <conditionalFormatting sqref="A34">
    <cfRule type="cellIs" dxfId="14089" priority="746" stopIfTrue="1" operator="equal">
      <formula>0</formula>
    </cfRule>
  </conditionalFormatting>
  <conditionalFormatting sqref="A34">
    <cfRule type="expression" dxfId="14088" priority="745" stopIfTrue="1">
      <formula>$IT35&lt;$IS$2</formula>
    </cfRule>
  </conditionalFormatting>
  <conditionalFormatting sqref="A34">
    <cfRule type="cellIs" dxfId="14087" priority="744" operator="equal">
      <formula>0</formula>
    </cfRule>
  </conditionalFormatting>
  <conditionalFormatting sqref="A34">
    <cfRule type="cellIs" dxfId="14086" priority="743" stopIfTrue="1" operator="equal">
      <formula>0</formula>
    </cfRule>
  </conditionalFormatting>
  <conditionalFormatting sqref="A34">
    <cfRule type="expression" dxfId="14085" priority="742" stopIfTrue="1">
      <formula>$IT35&lt;$IS$2</formula>
    </cfRule>
  </conditionalFormatting>
  <conditionalFormatting sqref="A34">
    <cfRule type="cellIs" dxfId="14084" priority="741" stopIfTrue="1" operator="equal">
      <formula>0</formula>
    </cfRule>
  </conditionalFormatting>
  <conditionalFormatting sqref="A34">
    <cfRule type="expression" dxfId="14083" priority="740" stopIfTrue="1">
      <formula>$IT35&lt;$IS$2</formula>
    </cfRule>
  </conditionalFormatting>
  <conditionalFormatting sqref="A34">
    <cfRule type="cellIs" dxfId="14082" priority="739" stopIfTrue="1" operator="equal">
      <formula>0</formula>
    </cfRule>
  </conditionalFormatting>
  <conditionalFormatting sqref="A34">
    <cfRule type="expression" dxfId="14081" priority="738" stopIfTrue="1">
      <formula>$IT35&lt;$IS$2</formula>
    </cfRule>
  </conditionalFormatting>
  <conditionalFormatting sqref="A34">
    <cfRule type="cellIs" dxfId="14080" priority="737" stopIfTrue="1" operator="equal">
      <formula>0</formula>
    </cfRule>
  </conditionalFormatting>
  <conditionalFormatting sqref="A34">
    <cfRule type="expression" dxfId="14079" priority="736" stopIfTrue="1">
      <formula>$IT35&lt;$IS$2</formula>
    </cfRule>
  </conditionalFormatting>
  <conditionalFormatting sqref="A34">
    <cfRule type="cellIs" dxfId="14078" priority="735" stopIfTrue="1" operator="equal">
      <formula>0</formula>
    </cfRule>
  </conditionalFormatting>
  <conditionalFormatting sqref="A34">
    <cfRule type="expression" dxfId="14077" priority="734" stopIfTrue="1">
      <formula>$IT35&lt;$IS$2</formula>
    </cfRule>
  </conditionalFormatting>
  <conditionalFormatting sqref="A34">
    <cfRule type="cellIs" dxfId="14076" priority="733" stopIfTrue="1" operator="equal">
      <formula>0</formula>
    </cfRule>
  </conditionalFormatting>
  <conditionalFormatting sqref="A34">
    <cfRule type="expression" dxfId="14075" priority="732" stopIfTrue="1">
      <formula>$IT35&lt;$IS$2</formula>
    </cfRule>
  </conditionalFormatting>
  <conditionalFormatting sqref="A34">
    <cfRule type="cellIs" dxfId="14074" priority="731" stopIfTrue="1" operator="equal">
      <formula>0</formula>
    </cfRule>
  </conditionalFormatting>
  <conditionalFormatting sqref="A34">
    <cfRule type="expression" dxfId="14073" priority="730" stopIfTrue="1">
      <formula>$IT35&lt;$IS$2</formula>
    </cfRule>
  </conditionalFormatting>
  <conditionalFormatting sqref="D34:G34">
    <cfRule type="cellIs" dxfId="14072" priority="729" operator="equal">
      <formula>0</formula>
    </cfRule>
  </conditionalFormatting>
  <conditionalFormatting sqref="D34:G34">
    <cfRule type="cellIs" dxfId="14071" priority="728" stopIfTrue="1" operator="equal">
      <formula>0</formula>
    </cfRule>
  </conditionalFormatting>
  <conditionalFormatting sqref="D34:G34">
    <cfRule type="expression" dxfId="14070" priority="727" stopIfTrue="1">
      <formula>$IT35&lt;$IS$2</formula>
    </cfRule>
  </conditionalFormatting>
  <conditionalFormatting sqref="D34:G34">
    <cfRule type="cellIs" dxfId="14069" priority="726" stopIfTrue="1" operator="equal">
      <formula>0</formula>
    </cfRule>
  </conditionalFormatting>
  <conditionalFormatting sqref="D34:G34">
    <cfRule type="expression" dxfId="14068" priority="725" stopIfTrue="1">
      <formula>$IT35&lt;$IS$2</formula>
    </cfRule>
  </conditionalFormatting>
  <conditionalFormatting sqref="D34:G34">
    <cfRule type="cellIs" dxfId="14067" priority="724" stopIfTrue="1" operator="equal">
      <formula>0</formula>
    </cfRule>
  </conditionalFormatting>
  <conditionalFormatting sqref="D34:G34">
    <cfRule type="expression" dxfId="14066" priority="723" stopIfTrue="1">
      <formula>$IT35&lt;$IS$2</formula>
    </cfRule>
  </conditionalFormatting>
  <conditionalFormatting sqref="D34:G34">
    <cfRule type="cellIs" dxfId="14065" priority="722" stopIfTrue="1" operator="equal">
      <formula>0</formula>
    </cfRule>
  </conditionalFormatting>
  <conditionalFormatting sqref="D34:G34">
    <cfRule type="expression" dxfId="14064" priority="721" stopIfTrue="1">
      <formula>$IT35&lt;$IS$2</formula>
    </cfRule>
  </conditionalFormatting>
  <conditionalFormatting sqref="D34:G34">
    <cfRule type="cellIs" dxfId="14063" priority="720" operator="equal">
      <formula>0</formula>
    </cfRule>
  </conditionalFormatting>
  <conditionalFormatting sqref="D34:G34">
    <cfRule type="cellIs" dxfId="14062" priority="719" operator="equal">
      <formula>0</formula>
    </cfRule>
  </conditionalFormatting>
  <conditionalFormatting sqref="D34:G34">
    <cfRule type="cellIs" dxfId="14061" priority="718" stopIfTrue="1" operator="equal">
      <formula>0</formula>
    </cfRule>
  </conditionalFormatting>
  <conditionalFormatting sqref="D34:G34">
    <cfRule type="expression" dxfId="14060" priority="717" stopIfTrue="1">
      <formula>$IT35&lt;$IS$2</formula>
    </cfRule>
  </conditionalFormatting>
  <conditionalFormatting sqref="D34:G34">
    <cfRule type="cellIs" dxfId="14059" priority="716" stopIfTrue="1" operator="equal">
      <formula>0</formula>
    </cfRule>
  </conditionalFormatting>
  <conditionalFormatting sqref="D34:G34">
    <cfRule type="expression" dxfId="14058" priority="715" stopIfTrue="1">
      <formula>$IT35&lt;$IS$2</formula>
    </cfRule>
  </conditionalFormatting>
  <conditionalFormatting sqref="D34:G34">
    <cfRule type="cellIs" dxfId="14057" priority="714" stopIfTrue="1" operator="equal">
      <formula>0</formula>
    </cfRule>
  </conditionalFormatting>
  <conditionalFormatting sqref="D34:G34">
    <cfRule type="expression" dxfId="14056" priority="713" stopIfTrue="1">
      <formula>$IT35&lt;$IS$2</formula>
    </cfRule>
  </conditionalFormatting>
  <conditionalFormatting sqref="D34:G34">
    <cfRule type="cellIs" dxfId="14055" priority="712" stopIfTrue="1" operator="equal">
      <formula>0</formula>
    </cfRule>
  </conditionalFormatting>
  <conditionalFormatting sqref="D34:G34">
    <cfRule type="expression" dxfId="14054" priority="711" stopIfTrue="1">
      <formula>$IT35&lt;$IS$2</formula>
    </cfRule>
  </conditionalFormatting>
  <conditionalFormatting sqref="D34:G34">
    <cfRule type="cellIs" dxfId="14053" priority="710" operator="equal">
      <formula>0</formula>
    </cfRule>
  </conditionalFormatting>
  <conditionalFormatting sqref="D34:G34">
    <cfRule type="cellIs" dxfId="14052" priority="709" stopIfTrue="1" operator="equal">
      <formula>0</formula>
    </cfRule>
  </conditionalFormatting>
  <conditionalFormatting sqref="D34:G34">
    <cfRule type="expression" dxfId="14051" priority="708" stopIfTrue="1">
      <formula>$IT35&lt;$IS$2</formula>
    </cfRule>
  </conditionalFormatting>
  <conditionalFormatting sqref="D34:G34">
    <cfRule type="cellIs" dxfId="14050" priority="707" stopIfTrue="1" operator="equal">
      <formula>0</formula>
    </cfRule>
  </conditionalFormatting>
  <conditionalFormatting sqref="D34:G34">
    <cfRule type="expression" dxfId="14049" priority="706" stopIfTrue="1">
      <formula>$IT35&lt;$IS$2</formula>
    </cfRule>
  </conditionalFormatting>
  <conditionalFormatting sqref="D34:G34">
    <cfRule type="cellIs" dxfId="14048" priority="705" stopIfTrue="1" operator="equal">
      <formula>0</formula>
    </cfRule>
  </conditionalFormatting>
  <conditionalFormatting sqref="D34:G34">
    <cfRule type="expression" dxfId="14047" priority="704" stopIfTrue="1">
      <formula>$IT35&lt;$IS$2</formula>
    </cfRule>
  </conditionalFormatting>
  <conditionalFormatting sqref="D34:G34">
    <cfRule type="cellIs" dxfId="14046" priority="703" stopIfTrue="1" operator="equal">
      <formula>0</formula>
    </cfRule>
  </conditionalFormatting>
  <conditionalFormatting sqref="D34:G34">
    <cfRule type="expression" dxfId="14045" priority="702" stopIfTrue="1">
      <formula>$IT35&lt;$IS$2</formula>
    </cfRule>
  </conditionalFormatting>
  <conditionalFormatting sqref="D34:G34">
    <cfRule type="cellIs" dxfId="14044" priority="701" stopIfTrue="1" operator="equal">
      <formula>0</formula>
    </cfRule>
  </conditionalFormatting>
  <conditionalFormatting sqref="D34:G34">
    <cfRule type="expression" dxfId="14043" priority="700" stopIfTrue="1">
      <formula>$IT35&lt;$IS$2</formula>
    </cfRule>
  </conditionalFormatting>
  <conditionalFormatting sqref="D34:G34">
    <cfRule type="cellIs" dxfId="14042" priority="699" stopIfTrue="1" operator="equal">
      <formula>0</formula>
    </cfRule>
  </conditionalFormatting>
  <conditionalFormatting sqref="D34:G34">
    <cfRule type="expression" dxfId="14041" priority="698" stopIfTrue="1">
      <formula>$IT35&lt;$IS$2</formula>
    </cfRule>
  </conditionalFormatting>
  <conditionalFormatting sqref="A12:H59">
    <cfRule type="cellIs" dxfId="14040" priority="697" stopIfTrue="1" operator="equal">
      <formula>0</formula>
    </cfRule>
  </conditionalFormatting>
  <conditionalFormatting sqref="A19:H21">
    <cfRule type="cellIs" dxfId="14039" priority="696" stopIfTrue="1" operator="equal">
      <formula>0</formula>
    </cfRule>
  </conditionalFormatting>
  <conditionalFormatting sqref="A19:H21">
    <cfRule type="cellIs" dxfId="14038" priority="695" stopIfTrue="1" operator="equal">
      <formula>0</formula>
    </cfRule>
  </conditionalFormatting>
  <conditionalFormatting sqref="A19:H21">
    <cfRule type="cellIs" dxfId="14037" priority="694" stopIfTrue="1" operator="equal">
      <formula>0</formula>
    </cfRule>
  </conditionalFormatting>
  <conditionalFormatting sqref="A25:H27">
    <cfRule type="cellIs" dxfId="14036" priority="693" stopIfTrue="1" operator="equal">
      <formula>0</formula>
    </cfRule>
  </conditionalFormatting>
  <conditionalFormatting sqref="A25:H27">
    <cfRule type="cellIs" dxfId="14035" priority="692" stopIfTrue="1" operator="equal">
      <formula>0</formula>
    </cfRule>
  </conditionalFormatting>
  <conditionalFormatting sqref="A36:H38">
    <cfRule type="cellIs" dxfId="14034" priority="691" stopIfTrue="1" operator="equal">
      <formula>0</formula>
    </cfRule>
  </conditionalFormatting>
  <conditionalFormatting sqref="A44:H46">
    <cfRule type="cellIs" dxfId="14033" priority="690" stopIfTrue="1" operator="equal">
      <formula>0</formula>
    </cfRule>
  </conditionalFormatting>
  <conditionalFormatting sqref="A44:H46">
    <cfRule type="cellIs" dxfId="14032" priority="689" stopIfTrue="1" operator="equal">
      <formula>0</formula>
    </cfRule>
  </conditionalFormatting>
  <conditionalFormatting sqref="A54:H56">
    <cfRule type="cellIs" dxfId="14031" priority="688" stopIfTrue="1" operator="equal">
      <formula>0</formula>
    </cfRule>
  </conditionalFormatting>
  <conditionalFormatting sqref="A12:H62">
    <cfRule type="expression" dxfId="14030" priority="687" stopIfTrue="1">
      <formula>$IT13&lt;$IS$2</formula>
    </cfRule>
  </conditionalFormatting>
  <conditionalFormatting sqref="A12:H59">
    <cfRule type="cellIs" dxfId="14029" priority="686" stopIfTrue="1" operator="equal">
      <formula>0</formula>
    </cfRule>
  </conditionalFormatting>
  <conditionalFormatting sqref="A19:H21">
    <cfRule type="cellIs" dxfId="14028" priority="685" stopIfTrue="1" operator="equal">
      <formula>0</formula>
    </cfRule>
  </conditionalFormatting>
  <conditionalFormatting sqref="A19:H21">
    <cfRule type="cellIs" dxfId="14027" priority="684" stopIfTrue="1" operator="equal">
      <formula>0</formula>
    </cfRule>
  </conditionalFormatting>
  <conditionalFormatting sqref="A19:H21">
    <cfRule type="cellIs" dxfId="14026" priority="683" stopIfTrue="1" operator="equal">
      <formula>0</formula>
    </cfRule>
  </conditionalFormatting>
  <conditionalFormatting sqref="A25:H27">
    <cfRule type="cellIs" dxfId="14025" priority="682" stopIfTrue="1" operator="equal">
      <formula>0</formula>
    </cfRule>
  </conditionalFormatting>
  <conditionalFormatting sqref="A25:H27">
    <cfRule type="cellIs" dxfId="14024" priority="681" stopIfTrue="1" operator="equal">
      <formula>0</formula>
    </cfRule>
  </conditionalFormatting>
  <conditionalFormatting sqref="A36:H38">
    <cfRule type="cellIs" dxfId="14023" priority="680" stopIfTrue="1" operator="equal">
      <formula>0</formula>
    </cfRule>
  </conditionalFormatting>
  <conditionalFormatting sqref="A44:H46">
    <cfRule type="cellIs" dxfId="14022" priority="679" stopIfTrue="1" operator="equal">
      <formula>0</formula>
    </cfRule>
  </conditionalFormatting>
  <conditionalFormatting sqref="A44:H46">
    <cfRule type="cellIs" dxfId="14021" priority="678" stopIfTrue="1" operator="equal">
      <formula>0</formula>
    </cfRule>
  </conditionalFormatting>
  <conditionalFormatting sqref="A54:H56">
    <cfRule type="cellIs" dxfId="14020" priority="677" stopIfTrue="1" operator="equal">
      <formula>0</formula>
    </cfRule>
  </conditionalFormatting>
  <conditionalFormatting sqref="A12:H62">
    <cfRule type="expression" dxfId="14019" priority="676" stopIfTrue="1">
      <formula>$IT13&lt;$IS$2</formula>
    </cfRule>
  </conditionalFormatting>
  <conditionalFormatting sqref="A12:H59">
    <cfRule type="cellIs" dxfId="14018" priority="675" stopIfTrue="1" operator="equal">
      <formula>0</formula>
    </cfRule>
  </conditionalFormatting>
  <conditionalFormatting sqref="A19:H21">
    <cfRule type="cellIs" dxfId="14017" priority="674" stopIfTrue="1" operator="equal">
      <formula>0</formula>
    </cfRule>
  </conditionalFormatting>
  <conditionalFormatting sqref="A19:H21">
    <cfRule type="cellIs" dxfId="14016" priority="673" stopIfTrue="1" operator="equal">
      <formula>0</formula>
    </cfRule>
  </conditionalFormatting>
  <conditionalFormatting sqref="A19:H21">
    <cfRule type="cellIs" dxfId="14015" priority="672" stopIfTrue="1" operator="equal">
      <formula>0</formula>
    </cfRule>
  </conditionalFormatting>
  <conditionalFormatting sqref="A25:H27">
    <cfRule type="cellIs" dxfId="14014" priority="671" stopIfTrue="1" operator="equal">
      <formula>0</formula>
    </cfRule>
  </conditionalFormatting>
  <conditionalFormatting sqref="A25:H27">
    <cfRule type="cellIs" dxfId="14013" priority="670" stopIfTrue="1" operator="equal">
      <formula>0</formula>
    </cfRule>
  </conditionalFormatting>
  <conditionalFormatting sqref="A36:H38">
    <cfRule type="cellIs" dxfId="14012" priority="669" stopIfTrue="1" operator="equal">
      <formula>0</formula>
    </cfRule>
  </conditionalFormatting>
  <conditionalFormatting sqref="A44:H46">
    <cfRule type="cellIs" dxfId="14011" priority="668" stopIfTrue="1" operator="equal">
      <formula>0</formula>
    </cfRule>
  </conditionalFormatting>
  <conditionalFormatting sqref="A44:H46">
    <cfRule type="cellIs" dxfId="14010" priority="667" stopIfTrue="1" operator="equal">
      <formula>0</formula>
    </cfRule>
  </conditionalFormatting>
  <conditionalFormatting sqref="A54:H56">
    <cfRule type="cellIs" dxfId="14009" priority="666" stopIfTrue="1" operator="equal">
      <formula>0</formula>
    </cfRule>
  </conditionalFormatting>
  <conditionalFormatting sqref="A12:H62">
    <cfRule type="expression" dxfId="14008" priority="665" stopIfTrue="1">
      <formula>$IT13&lt;$IS$2</formula>
    </cfRule>
  </conditionalFormatting>
  <conditionalFormatting sqref="A13:I13">
    <cfRule type="cellIs" dxfId="14007" priority="664" stopIfTrue="1" operator="equal">
      <formula>0</formula>
    </cfRule>
  </conditionalFormatting>
  <conditionalFormatting sqref="A13:I13">
    <cfRule type="expression" dxfId="14006" priority="663" stopIfTrue="1">
      <formula>$IW14&lt;$IV$2</formula>
    </cfRule>
  </conditionalFormatting>
  <conditionalFormatting sqref="I13">
    <cfRule type="cellIs" dxfId="14005" priority="662" stopIfTrue="1" operator="equal">
      <formula>0</formula>
    </cfRule>
  </conditionalFormatting>
  <conditionalFormatting sqref="I13">
    <cfRule type="expression" dxfId="14004" priority="661" stopIfTrue="1">
      <formula>$IW14&lt;$IV$2</formula>
    </cfRule>
  </conditionalFormatting>
  <conditionalFormatting sqref="A16:H16">
    <cfRule type="cellIs" dxfId="14003" priority="660" stopIfTrue="1" operator="equal">
      <formula>0</formula>
    </cfRule>
  </conditionalFormatting>
  <conditionalFormatting sqref="A16:H16">
    <cfRule type="expression" dxfId="14002" priority="659" stopIfTrue="1">
      <formula>$IW17&lt;$IV$2</formula>
    </cfRule>
  </conditionalFormatting>
  <conditionalFormatting sqref="A33:H33">
    <cfRule type="cellIs" dxfId="14001" priority="658" stopIfTrue="1" operator="equal">
      <formula>0</formula>
    </cfRule>
  </conditionalFormatting>
  <conditionalFormatting sqref="A33:H33">
    <cfRule type="expression" dxfId="14000" priority="657" stopIfTrue="1">
      <formula>$IW34&lt;$IV$2</formula>
    </cfRule>
  </conditionalFormatting>
  <conditionalFormatting sqref="H19">
    <cfRule type="cellIs" dxfId="13999" priority="656" operator="equal">
      <formula>0</formula>
    </cfRule>
  </conditionalFormatting>
  <conditionalFormatting sqref="H19">
    <cfRule type="cellIs" dxfId="13998" priority="655" operator="equal">
      <formula>0</formula>
    </cfRule>
  </conditionalFormatting>
  <conditionalFormatting sqref="H19">
    <cfRule type="cellIs" dxfId="13997" priority="654" operator="equal">
      <formula>0</formula>
    </cfRule>
  </conditionalFormatting>
  <conditionalFormatting sqref="H19">
    <cfRule type="cellIs" dxfId="13996" priority="653" stopIfTrue="1" operator="equal">
      <formula>0</formula>
    </cfRule>
  </conditionalFormatting>
  <conditionalFormatting sqref="H19">
    <cfRule type="cellIs" dxfId="13995" priority="652" stopIfTrue="1" operator="equal">
      <formula>0</formula>
    </cfRule>
  </conditionalFormatting>
  <conditionalFormatting sqref="H19">
    <cfRule type="expression" dxfId="13994" priority="651" stopIfTrue="1">
      <formula>$IT20&lt;$IS$2</formula>
    </cfRule>
  </conditionalFormatting>
  <conditionalFormatting sqref="H19">
    <cfRule type="cellIs" dxfId="13993" priority="650" stopIfTrue="1" operator="equal">
      <formula>0</formula>
    </cfRule>
  </conditionalFormatting>
  <conditionalFormatting sqref="H19">
    <cfRule type="cellIs" dxfId="13992" priority="649" stopIfTrue="1" operator="equal">
      <formula>0</formula>
    </cfRule>
  </conditionalFormatting>
  <conditionalFormatting sqref="H19">
    <cfRule type="expression" dxfId="13991" priority="648" stopIfTrue="1">
      <formula>$IT20&lt;$IS$2</formula>
    </cfRule>
  </conditionalFormatting>
  <conditionalFormatting sqref="H19">
    <cfRule type="cellIs" dxfId="13990" priority="647" stopIfTrue="1" operator="equal">
      <formula>0</formula>
    </cfRule>
  </conditionalFormatting>
  <conditionalFormatting sqref="H19">
    <cfRule type="cellIs" dxfId="13989" priority="646" stopIfTrue="1" operator="equal">
      <formula>0</formula>
    </cfRule>
  </conditionalFormatting>
  <conditionalFormatting sqref="H19">
    <cfRule type="cellIs" dxfId="13988" priority="645" stopIfTrue="1" operator="equal">
      <formula>0</formula>
    </cfRule>
  </conditionalFormatting>
  <conditionalFormatting sqref="H19">
    <cfRule type="expression" dxfId="13987" priority="644" stopIfTrue="1">
      <formula>$IT20&lt;$IS$2</formula>
    </cfRule>
  </conditionalFormatting>
  <conditionalFormatting sqref="H19">
    <cfRule type="cellIs" dxfId="13986" priority="643" stopIfTrue="1" operator="equal">
      <formula>0</formula>
    </cfRule>
  </conditionalFormatting>
  <conditionalFormatting sqref="H19">
    <cfRule type="cellIs" dxfId="13985" priority="642" stopIfTrue="1" operator="equal">
      <formula>0</formula>
    </cfRule>
  </conditionalFormatting>
  <conditionalFormatting sqref="H19">
    <cfRule type="cellIs" dxfId="13984" priority="641" stopIfTrue="1" operator="equal">
      <formula>0</formula>
    </cfRule>
  </conditionalFormatting>
  <conditionalFormatting sqref="H19">
    <cfRule type="expression" dxfId="13983" priority="640" stopIfTrue="1">
      <formula>$IT20&lt;$IS$2</formula>
    </cfRule>
  </conditionalFormatting>
  <conditionalFormatting sqref="H19">
    <cfRule type="cellIs" dxfId="13982" priority="639" operator="equal">
      <formula>0</formula>
    </cfRule>
  </conditionalFormatting>
  <conditionalFormatting sqref="H36">
    <cfRule type="cellIs" dxfId="13981" priority="638" operator="equal">
      <formula>0</formula>
    </cfRule>
  </conditionalFormatting>
  <conditionalFormatting sqref="H36">
    <cfRule type="cellIs" dxfId="13980" priority="637" operator="equal">
      <formula>0</formula>
    </cfRule>
  </conditionalFormatting>
  <conditionalFormatting sqref="H36">
    <cfRule type="cellIs" dxfId="13979" priority="636" operator="equal">
      <formula>0</formula>
    </cfRule>
  </conditionalFormatting>
  <conditionalFormatting sqref="H36">
    <cfRule type="cellIs" dxfId="13978" priority="635" stopIfTrue="1" operator="equal">
      <formula>0</formula>
    </cfRule>
  </conditionalFormatting>
  <conditionalFormatting sqref="H36">
    <cfRule type="cellIs" dxfId="13977" priority="634" stopIfTrue="1" operator="equal">
      <formula>0</formula>
    </cfRule>
  </conditionalFormatting>
  <conditionalFormatting sqref="H36">
    <cfRule type="expression" dxfId="13976" priority="633" stopIfTrue="1">
      <formula>$IT37&lt;$IS$2</formula>
    </cfRule>
  </conditionalFormatting>
  <conditionalFormatting sqref="H36">
    <cfRule type="cellIs" dxfId="13975" priority="632" stopIfTrue="1" operator="equal">
      <formula>0</formula>
    </cfRule>
  </conditionalFormatting>
  <conditionalFormatting sqref="H36">
    <cfRule type="cellIs" dxfId="13974" priority="631" stopIfTrue="1" operator="equal">
      <formula>0</formula>
    </cfRule>
  </conditionalFormatting>
  <conditionalFormatting sqref="H36">
    <cfRule type="expression" dxfId="13973" priority="630" stopIfTrue="1">
      <formula>$IT37&lt;$IS$2</formula>
    </cfRule>
  </conditionalFormatting>
  <conditionalFormatting sqref="H36">
    <cfRule type="cellIs" dxfId="13972" priority="629" stopIfTrue="1" operator="equal">
      <formula>0</formula>
    </cfRule>
  </conditionalFormatting>
  <conditionalFormatting sqref="H36">
    <cfRule type="cellIs" dxfId="13971" priority="628" stopIfTrue="1" operator="equal">
      <formula>0</formula>
    </cfRule>
  </conditionalFormatting>
  <conditionalFormatting sqref="H36">
    <cfRule type="expression" dxfId="13970" priority="627" stopIfTrue="1">
      <formula>$IT37&lt;$IS$2</formula>
    </cfRule>
  </conditionalFormatting>
  <conditionalFormatting sqref="H36">
    <cfRule type="cellIs" dxfId="13969" priority="626" stopIfTrue="1" operator="equal">
      <formula>0</formula>
    </cfRule>
  </conditionalFormatting>
  <conditionalFormatting sqref="H36">
    <cfRule type="cellIs" dxfId="13968" priority="625" stopIfTrue="1" operator="equal">
      <formula>0</formula>
    </cfRule>
  </conditionalFormatting>
  <conditionalFormatting sqref="H36">
    <cfRule type="expression" dxfId="13967" priority="624" stopIfTrue="1">
      <formula>$IT37&lt;$IS$2</formula>
    </cfRule>
  </conditionalFormatting>
  <conditionalFormatting sqref="H36">
    <cfRule type="cellIs" dxfId="13966" priority="623" operator="equal">
      <formula>0</formula>
    </cfRule>
  </conditionalFormatting>
  <conditionalFormatting sqref="H62">
    <cfRule type="cellIs" dxfId="13965" priority="622" operator="equal">
      <formula>0</formula>
    </cfRule>
  </conditionalFormatting>
  <conditionalFormatting sqref="H62">
    <cfRule type="cellIs" dxfId="13964" priority="621" operator="equal">
      <formula>0</formula>
    </cfRule>
  </conditionalFormatting>
  <conditionalFormatting sqref="H62">
    <cfRule type="cellIs" dxfId="13963" priority="620" operator="equal">
      <formula>0</formula>
    </cfRule>
  </conditionalFormatting>
  <conditionalFormatting sqref="H62">
    <cfRule type="expression" dxfId="13962" priority="619" stopIfTrue="1">
      <formula>$IT63&lt;$IS$2</formula>
    </cfRule>
  </conditionalFormatting>
  <conditionalFormatting sqref="H62">
    <cfRule type="expression" dxfId="13961" priority="618" stopIfTrue="1">
      <formula>$IT63&lt;$IS$2</formula>
    </cfRule>
  </conditionalFormatting>
  <conditionalFormatting sqref="H62">
    <cfRule type="expression" dxfId="13960" priority="617" stopIfTrue="1">
      <formula>$IT63&lt;$IS$2</formula>
    </cfRule>
  </conditionalFormatting>
  <conditionalFormatting sqref="H62">
    <cfRule type="cellIs" dxfId="13959" priority="616" operator="equal">
      <formula>0</formula>
    </cfRule>
  </conditionalFormatting>
  <conditionalFormatting sqref="A15:H15">
    <cfRule type="cellIs" dxfId="13958" priority="615" stopIfTrue="1" operator="equal">
      <formula>0</formula>
    </cfRule>
  </conditionalFormatting>
  <conditionalFormatting sqref="A15:H15">
    <cfRule type="expression" dxfId="13957" priority="614" stopIfTrue="1">
      <formula>$IW16&lt;$IV$2</formula>
    </cfRule>
  </conditionalFormatting>
  <conditionalFormatting sqref="A14:H14">
    <cfRule type="cellIs" dxfId="13956" priority="613" stopIfTrue="1" operator="equal">
      <formula>0</formula>
    </cfRule>
  </conditionalFormatting>
  <conditionalFormatting sqref="A14:H14">
    <cfRule type="expression" dxfId="13955" priority="612" stopIfTrue="1">
      <formula>$IW15&lt;$IV$2</formula>
    </cfRule>
  </conditionalFormatting>
  <conditionalFormatting sqref="A28:H28">
    <cfRule type="cellIs" dxfId="13954" priority="611" stopIfTrue="1" operator="equal">
      <formula>0</formula>
    </cfRule>
  </conditionalFormatting>
  <conditionalFormatting sqref="A28:H28">
    <cfRule type="expression" dxfId="13953" priority="610" stopIfTrue="1">
      <formula>$IW29&lt;$IV$2</formula>
    </cfRule>
  </conditionalFormatting>
  <conditionalFormatting sqref="A32:H32">
    <cfRule type="cellIs" dxfId="13952" priority="609" stopIfTrue="1" operator="equal">
      <formula>0</formula>
    </cfRule>
  </conditionalFormatting>
  <conditionalFormatting sqref="A32:H32">
    <cfRule type="expression" dxfId="13951" priority="608" stopIfTrue="1">
      <formula>$IW33&lt;$IV$2</formula>
    </cfRule>
  </conditionalFormatting>
  <conditionalFormatting sqref="A15:H15">
    <cfRule type="cellIs" dxfId="13950" priority="607" stopIfTrue="1" operator="equal">
      <formula>0</formula>
    </cfRule>
  </conditionalFormatting>
  <conditionalFormatting sqref="A15:H15">
    <cfRule type="expression" dxfId="13949" priority="606" stopIfTrue="1">
      <formula>$IW16&lt;$IV$2</formula>
    </cfRule>
  </conditionalFormatting>
  <conditionalFormatting sqref="A30:H30">
    <cfRule type="cellIs" dxfId="13948" priority="605" stopIfTrue="1" operator="equal">
      <formula>0</formula>
    </cfRule>
  </conditionalFormatting>
  <conditionalFormatting sqref="A30:H30">
    <cfRule type="expression" dxfId="13947" priority="604" stopIfTrue="1">
      <formula>$IW31&lt;$IV$2</formula>
    </cfRule>
  </conditionalFormatting>
  <conditionalFormatting sqref="A31:H31">
    <cfRule type="cellIs" dxfId="13946" priority="603" stopIfTrue="1" operator="equal">
      <formula>0</formula>
    </cfRule>
  </conditionalFormatting>
  <conditionalFormatting sqref="A31:H31">
    <cfRule type="expression" dxfId="13945" priority="602" stopIfTrue="1">
      <formula>$IW32&lt;$IV$2</formula>
    </cfRule>
  </conditionalFormatting>
  <conditionalFormatting sqref="A12:H59">
    <cfRule type="cellIs" dxfId="13944" priority="601" stopIfTrue="1" operator="equal">
      <formula>0</formula>
    </cfRule>
  </conditionalFormatting>
  <conditionalFormatting sqref="A19:H21">
    <cfRule type="cellIs" dxfId="13943" priority="600" stopIfTrue="1" operator="equal">
      <formula>0</formula>
    </cfRule>
  </conditionalFormatting>
  <conditionalFormatting sqref="A19:H21">
    <cfRule type="cellIs" dxfId="13942" priority="599" stopIfTrue="1" operator="equal">
      <formula>0</formula>
    </cfRule>
  </conditionalFormatting>
  <conditionalFormatting sqref="A19:H21">
    <cfRule type="cellIs" dxfId="13941" priority="598" stopIfTrue="1" operator="equal">
      <formula>0</formula>
    </cfRule>
  </conditionalFormatting>
  <conditionalFormatting sqref="A25:H27">
    <cfRule type="cellIs" dxfId="13940" priority="597" stopIfTrue="1" operator="equal">
      <formula>0</formula>
    </cfRule>
  </conditionalFormatting>
  <conditionalFormatting sqref="A25:H27">
    <cfRule type="cellIs" dxfId="13939" priority="596" stopIfTrue="1" operator="equal">
      <formula>0</formula>
    </cfRule>
  </conditionalFormatting>
  <conditionalFormatting sqref="A36:H38">
    <cfRule type="cellIs" dxfId="13938" priority="595" stopIfTrue="1" operator="equal">
      <formula>0</formula>
    </cfRule>
  </conditionalFormatting>
  <conditionalFormatting sqref="A44:H46">
    <cfRule type="cellIs" dxfId="13937" priority="594" stopIfTrue="1" operator="equal">
      <formula>0</formula>
    </cfRule>
  </conditionalFormatting>
  <conditionalFormatting sqref="A44:H46">
    <cfRule type="cellIs" dxfId="13936" priority="593" stopIfTrue="1" operator="equal">
      <formula>0</formula>
    </cfRule>
  </conditionalFormatting>
  <conditionalFormatting sqref="A54:H56">
    <cfRule type="cellIs" dxfId="13935" priority="592" stopIfTrue="1" operator="equal">
      <formula>0</formula>
    </cfRule>
  </conditionalFormatting>
  <conditionalFormatting sqref="A12:H62">
    <cfRule type="expression" dxfId="13934" priority="591" stopIfTrue="1">
      <formula>$IT13&lt;$IS$2</formula>
    </cfRule>
  </conditionalFormatting>
  <conditionalFormatting sqref="A12:H59">
    <cfRule type="cellIs" dxfId="13933" priority="590" stopIfTrue="1" operator="equal">
      <formula>0</formula>
    </cfRule>
  </conditionalFormatting>
  <conditionalFormatting sqref="A19:H21">
    <cfRule type="cellIs" dxfId="13932" priority="589" stopIfTrue="1" operator="equal">
      <formula>0</formula>
    </cfRule>
  </conditionalFormatting>
  <conditionalFormatting sqref="A19:H21">
    <cfRule type="cellIs" dxfId="13931" priority="588" stopIfTrue="1" operator="equal">
      <formula>0</formula>
    </cfRule>
  </conditionalFormatting>
  <conditionalFormatting sqref="A19:H21">
    <cfRule type="cellIs" dxfId="13930" priority="587" stopIfTrue="1" operator="equal">
      <formula>0</formula>
    </cfRule>
  </conditionalFormatting>
  <conditionalFormatting sqref="A25:H27">
    <cfRule type="cellIs" dxfId="13929" priority="586" stopIfTrue="1" operator="equal">
      <formula>0</formula>
    </cfRule>
  </conditionalFormatting>
  <conditionalFormatting sqref="A25:H27">
    <cfRule type="cellIs" dxfId="13928" priority="585" stopIfTrue="1" operator="equal">
      <formula>0</formula>
    </cfRule>
  </conditionalFormatting>
  <conditionalFormatting sqref="A36:H38">
    <cfRule type="cellIs" dxfId="13927" priority="584" stopIfTrue="1" operator="equal">
      <formula>0</formula>
    </cfRule>
  </conditionalFormatting>
  <conditionalFormatting sqref="A44:H46">
    <cfRule type="cellIs" dxfId="13926" priority="583" stopIfTrue="1" operator="equal">
      <formula>0</formula>
    </cfRule>
  </conditionalFormatting>
  <conditionalFormatting sqref="A44:H46">
    <cfRule type="cellIs" dxfId="13925" priority="582" stopIfTrue="1" operator="equal">
      <formula>0</formula>
    </cfRule>
  </conditionalFormatting>
  <conditionalFormatting sqref="A54:H56">
    <cfRule type="cellIs" dxfId="13924" priority="581" stopIfTrue="1" operator="equal">
      <formula>0</formula>
    </cfRule>
  </conditionalFormatting>
  <conditionalFormatting sqref="A12:H62">
    <cfRule type="expression" dxfId="13923" priority="580" stopIfTrue="1">
      <formula>$IT13&lt;$IS$2</formula>
    </cfRule>
  </conditionalFormatting>
  <conditionalFormatting sqref="I33">
    <cfRule type="cellIs" dxfId="13922" priority="579" operator="equal">
      <formula>0</formula>
    </cfRule>
  </conditionalFormatting>
  <conditionalFormatting sqref="A12:H59">
    <cfRule type="cellIs" dxfId="13921" priority="578" stopIfTrue="1" operator="equal">
      <formula>0</formula>
    </cfRule>
  </conditionalFormatting>
  <conditionalFormatting sqref="A19:H21">
    <cfRule type="cellIs" dxfId="13920" priority="577" stopIfTrue="1" operator="equal">
      <formula>0</formula>
    </cfRule>
  </conditionalFormatting>
  <conditionalFormatting sqref="A19:H21">
    <cfRule type="cellIs" dxfId="13919" priority="576" stopIfTrue="1" operator="equal">
      <formula>0</formula>
    </cfRule>
  </conditionalFormatting>
  <conditionalFormatting sqref="A19:H21">
    <cfRule type="cellIs" dxfId="13918" priority="575" stopIfTrue="1" operator="equal">
      <formula>0</formula>
    </cfRule>
  </conditionalFormatting>
  <conditionalFormatting sqref="A25:H27">
    <cfRule type="cellIs" dxfId="13917" priority="574" stopIfTrue="1" operator="equal">
      <formula>0</formula>
    </cfRule>
  </conditionalFormatting>
  <conditionalFormatting sqref="A25:H27">
    <cfRule type="cellIs" dxfId="13916" priority="573" stopIfTrue="1" operator="equal">
      <formula>0</formula>
    </cfRule>
  </conditionalFormatting>
  <conditionalFormatting sqref="A36:H38">
    <cfRule type="cellIs" dxfId="13915" priority="572" stopIfTrue="1" operator="equal">
      <formula>0</formula>
    </cfRule>
  </conditionalFormatting>
  <conditionalFormatting sqref="A44:H46">
    <cfRule type="cellIs" dxfId="13914" priority="571" stopIfTrue="1" operator="equal">
      <formula>0</formula>
    </cfRule>
  </conditionalFormatting>
  <conditionalFormatting sqref="A44:H46">
    <cfRule type="cellIs" dxfId="13913" priority="570" stopIfTrue="1" operator="equal">
      <formula>0</formula>
    </cfRule>
  </conditionalFormatting>
  <conditionalFormatting sqref="A54:H56">
    <cfRule type="cellIs" dxfId="13912" priority="569" stopIfTrue="1" operator="equal">
      <formula>0</formula>
    </cfRule>
  </conditionalFormatting>
  <conditionalFormatting sqref="A12:H62">
    <cfRule type="expression" dxfId="13911" priority="568" stopIfTrue="1">
      <formula>$IT13&lt;$IS$2</formula>
    </cfRule>
  </conditionalFormatting>
  <conditionalFormatting sqref="C14:G14">
    <cfRule type="cellIs" dxfId="13910" priority="567" operator="equal">
      <formula>0</formula>
    </cfRule>
  </conditionalFormatting>
  <conditionalFormatting sqref="C14:G14">
    <cfRule type="cellIs" dxfId="13909" priority="566" operator="equal">
      <formula>0</formula>
    </cfRule>
  </conditionalFormatting>
  <conditionalFormatting sqref="C14:G14">
    <cfRule type="cellIs" dxfId="13908" priority="565" stopIfTrue="1" operator="equal">
      <formula>0</formula>
    </cfRule>
  </conditionalFormatting>
  <conditionalFormatting sqref="C14:G14">
    <cfRule type="expression" dxfId="13907" priority="564" stopIfTrue="1">
      <formula>$IT15&lt;$IS$2</formula>
    </cfRule>
  </conditionalFormatting>
  <conditionalFormatting sqref="C14:G14">
    <cfRule type="cellIs" dxfId="13906" priority="563" stopIfTrue="1" operator="equal">
      <formula>0</formula>
    </cfRule>
  </conditionalFormatting>
  <conditionalFormatting sqref="C14:G14">
    <cfRule type="expression" dxfId="13905" priority="562" stopIfTrue="1">
      <formula>$IT15&lt;$IS$2</formula>
    </cfRule>
  </conditionalFormatting>
  <conditionalFormatting sqref="C14:G14">
    <cfRule type="cellIs" dxfId="13904" priority="561" stopIfTrue="1" operator="equal">
      <formula>0</formula>
    </cfRule>
  </conditionalFormatting>
  <conditionalFormatting sqref="C14:G14">
    <cfRule type="expression" dxfId="13903" priority="560" stopIfTrue="1">
      <formula>$IT15&lt;$IS$2</formula>
    </cfRule>
  </conditionalFormatting>
  <conditionalFormatting sqref="C14:G14">
    <cfRule type="cellIs" dxfId="13902" priority="559" stopIfTrue="1" operator="equal">
      <formula>0</formula>
    </cfRule>
  </conditionalFormatting>
  <conditionalFormatting sqref="C14:G14">
    <cfRule type="expression" dxfId="13901" priority="558" stopIfTrue="1">
      <formula>$IT15&lt;$IS$2</formula>
    </cfRule>
  </conditionalFormatting>
  <conditionalFormatting sqref="C14:G14">
    <cfRule type="cellIs" dxfId="13900" priority="557" stopIfTrue="1" operator="equal">
      <formula>0</formula>
    </cfRule>
  </conditionalFormatting>
  <conditionalFormatting sqref="C14:G14">
    <cfRule type="expression" dxfId="13899" priority="556" stopIfTrue="1">
      <formula>$IT15&lt;$IS$2</formula>
    </cfRule>
  </conditionalFormatting>
  <conditionalFormatting sqref="C14:G14">
    <cfRule type="cellIs" dxfId="13898" priority="555" operator="equal">
      <formula>0</formula>
    </cfRule>
  </conditionalFormatting>
  <conditionalFormatting sqref="C14:G14">
    <cfRule type="cellIs" dxfId="13897" priority="554" stopIfTrue="1" operator="equal">
      <formula>0</formula>
    </cfRule>
  </conditionalFormatting>
  <conditionalFormatting sqref="C14:G14">
    <cfRule type="expression" dxfId="13896" priority="553" stopIfTrue="1">
      <formula>$IT15&lt;$IS$2</formula>
    </cfRule>
  </conditionalFormatting>
  <conditionalFormatting sqref="C14:G14">
    <cfRule type="cellIs" dxfId="13895" priority="552" stopIfTrue="1" operator="equal">
      <formula>0</formula>
    </cfRule>
  </conditionalFormatting>
  <conditionalFormatting sqref="C14:G14">
    <cfRule type="expression" dxfId="13894" priority="551" stopIfTrue="1">
      <formula>$IT15&lt;$IS$2</formula>
    </cfRule>
  </conditionalFormatting>
  <conditionalFormatting sqref="C14:G14">
    <cfRule type="cellIs" dxfId="13893" priority="550" stopIfTrue="1" operator="equal">
      <formula>0</formula>
    </cfRule>
  </conditionalFormatting>
  <conditionalFormatting sqref="C14:G14">
    <cfRule type="expression" dxfId="13892" priority="549" stopIfTrue="1">
      <formula>$IT15&lt;$IS$2</formula>
    </cfRule>
  </conditionalFormatting>
  <conditionalFormatting sqref="C14:G14">
    <cfRule type="cellIs" dxfId="13891" priority="548" stopIfTrue="1" operator="equal">
      <formula>0</formula>
    </cfRule>
  </conditionalFormatting>
  <conditionalFormatting sqref="C14:G14">
    <cfRule type="expression" dxfId="13890" priority="547" stopIfTrue="1">
      <formula>$IT15&lt;$IS$2</formula>
    </cfRule>
  </conditionalFormatting>
  <conditionalFormatting sqref="C14:G14">
    <cfRule type="cellIs" dxfId="13889" priority="546" stopIfTrue="1" operator="equal">
      <formula>0</formula>
    </cfRule>
  </conditionalFormatting>
  <conditionalFormatting sqref="C14:G14">
    <cfRule type="expression" dxfId="13888" priority="545" stopIfTrue="1">
      <formula>$IT15&lt;$IS$2</formula>
    </cfRule>
  </conditionalFormatting>
  <conditionalFormatting sqref="C14:G14">
    <cfRule type="cellIs" dxfId="13887" priority="544" stopIfTrue="1" operator="equal">
      <formula>0</formula>
    </cfRule>
  </conditionalFormatting>
  <conditionalFormatting sqref="C14:G14">
    <cfRule type="expression" dxfId="13886" priority="543" stopIfTrue="1">
      <formula>$IT15&lt;$IS$2</formula>
    </cfRule>
  </conditionalFormatting>
  <conditionalFormatting sqref="C14:G14">
    <cfRule type="cellIs" dxfId="13885" priority="542" stopIfTrue="1" operator="equal">
      <formula>0</formula>
    </cfRule>
  </conditionalFormatting>
  <conditionalFormatting sqref="C14:G14">
    <cfRule type="expression" dxfId="13884" priority="541" stopIfTrue="1">
      <formula>$IW15&lt;$IV$2</formula>
    </cfRule>
  </conditionalFormatting>
  <conditionalFormatting sqref="C14:G14">
    <cfRule type="cellIs" dxfId="13883" priority="540" stopIfTrue="1" operator="equal">
      <formula>0</formula>
    </cfRule>
  </conditionalFormatting>
  <conditionalFormatting sqref="C14:G14">
    <cfRule type="expression" dxfId="13882" priority="539" stopIfTrue="1">
      <formula>$IT15&lt;$IS$2</formula>
    </cfRule>
  </conditionalFormatting>
  <conditionalFormatting sqref="C14:G14">
    <cfRule type="cellIs" dxfId="13881" priority="538" stopIfTrue="1" operator="equal">
      <formula>0</formula>
    </cfRule>
  </conditionalFormatting>
  <conditionalFormatting sqref="C14:G14">
    <cfRule type="expression" dxfId="13880" priority="537" stopIfTrue="1">
      <formula>$IT15&lt;$IS$2</formula>
    </cfRule>
  </conditionalFormatting>
  <conditionalFormatting sqref="C14:G14">
    <cfRule type="cellIs" dxfId="13879" priority="536" stopIfTrue="1" operator="equal">
      <formula>0</formula>
    </cfRule>
  </conditionalFormatting>
  <conditionalFormatting sqref="C14:G14">
    <cfRule type="expression" dxfId="13878" priority="535" stopIfTrue="1">
      <formula>$IT15&lt;$IS$2</formula>
    </cfRule>
  </conditionalFormatting>
  <conditionalFormatting sqref="C14:G14">
    <cfRule type="cellIs" dxfId="13877" priority="534" operator="equal">
      <formula>0</formula>
    </cfRule>
  </conditionalFormatting>
  <conditionalFormatting sqref="C14:G14">
    <cfRule type="expression" dxfId="13876" priority="533" stopIfTrue="1">
      <formula>#REF!&lt;$IS$2</formula>
    </cfRule>
  </conditionalFormatting>
  <conditionalFormatting sqref="C14:G14">
    <cfRule type="expression" dxfId="13875" priority="532" stopIfTrue="1">
      <formula>#REF!&lt;$IV$2</formula>
    </cfRule>
  </conditionalFormatting>
  <conditionalFormatting sqref="C14:G14">
    <cfRule type="expression" dxfId="13874" priority="531" stopIfTrue="1">
      <formula>$IT15&lt;$IS$2</formula>
    </cfRule>
  </conditionalFormatting>
  <conditionalFormatting sqref="C14:G14">
    <cfRule type="expression" dxfId="13873" priority="530" stopIfTrue="1">
      <formula>$IW15&lt;$IV$2</formula>
    </cfRule>
  </conditionalFormatting>
  <conditionalFormatting sqref="C14:G14">
    <cfRule type="expression" dxfId="13872" priority="529" stopIfTrue="1">
      <formula>$IT15&lt;$IS$2</formula>
    </cfRule>
  </conditionalFormatting>
  <conditionalFormatting sqref="C14:G14">
    <cfRule type="expression" dxfId="13871" priority="528" stopIfTrue="1">
      <formula>$IW15&lt;$IV$2</formula>
    </cfRule>
  </conditionalFormatting>
  <conditionalFormatting sqref="C15:G15">
    <cfRule type="cellIs" dxfId="13870" priority="527" operator="equal">
      <formula>0</formula>
    </cfRule>
  </conditionalFormatting>
  <conditionalFormatting sqref="C15:G15">
    <cfRule type="cellIs" dxfId="13869" priority="526" operator="equal">
      <formula>0</formula>
    </cfRule>
  </conditionalFormatting>
  <conditionalFormatting sqref="C15:G15">
    <cfRule type="cellIs" dxfId="13868" priority="525" stopIfTrue="1" operator="equal">
      <formula>0</formula>
    </cfRule>
  </conditionalFormatting>
  <conditionalFormatting sqref="C15:G15">
    <cfRule type="expression" dxfId="13867" priority="524" stopIfTrue="1">
      <formula>$IT16&lt;$IS$2</formula>
    </cfRule>
  </conditionalFormatting>
  <conditionalFormatting sqref="C15:G15">
    <cfRule type="cellIs" dxfId="13866" priority="523" stopIfTrue="1" operator="equal">
      <formula>0</formula>
    </cfRule>
  </conditionalFormatting>
  <conditionalFormatting sqref="C15:G15">
    <cfRule type="expression" dxfId="13865" priority="522" stopIfTrue="1">
      <formula>$IT16&lt;$IS$2</formula>
    </cfRule>
  </conditionalFormatting>
  <conditionalFormatting sqref="C15:G15">
    <cfRule type="cellIs" dxfId="13864" priority="521" stopIfTrue="1" operator="equal">
      <formula>0</formula>
    </cfRule>
  </conditionalFormatting>
  <conditionalFormatting sqref="C15:G15">
    <cfRule type="expression" dxfId="13863" priority="520" stopIfTrue="1">
      <formula>$IT16&lt;$IS$2</formula>
    </cfRule>
  </conditionalFormatting>
  <conditionalFormatting sqref="C15:G15">
    <cfRule type="cellIs" dxfId="13862" priority="519" stopIfTrue="1" operator="equal">
      <formula>0</formula>
    </cfRule>
  </conditionalFormatting>
  <conditionalFormatting sqref="C15:G15">
    <cfRule type="expression" dxfId="13861" priority="518" stopIfTrue="1">
      <formula>$IT16&lt;$IS$2</formula>
    </cfRule>
  </conditionalFormatting>
  <conditionalFormatting sqref="C15:G15">
    <cfRule type="cellIs" dxfId="13860" priority="517" stopIfTrue="1" operator="equal">
      <formula>0</formula>
    </cfRule>
  </conditionalFormatting>
  <conditionalFormatting sqref="C15:G15">
    <cfRule type="expression" dxfId="13859" priority="516" stopIfTrue="1">
      <formula>$IT16&lt;$IS$2</formula>
    </cfRule>
  </conditionalFormatting>
  <conditionalFormatting sqref="C15:G15">
    <cfRule type="cellIs" dxfId="13858" priority="515" operator="equal">
      <formula>0</formula>
    </cfRule>
  </conditionalFormatting>
  <conditionalFormatting sqref="C15:G15">
    <cfRule type="cellIs" dxfId="13857" priority="514" stopIfTrue="1" operator="equal">
      <formula>0</formula>
    </cfRule>
  </conditionalFormatting>
  <conditionalFormatting sqref="C15:G15">
    <cfRule type="expression" dxfId="13856" priority="513" stopIfTrue="1">
      <formula>$IT16&lt;$IS$2</formula>
    </cfRule>
  </conditionalFormatting>
  <conditionalFormatting sqref="C15:G15">
    <cfRule type="cellIs" dxfId="13855" priority="512" stopIfTrue="1" operator="equal">
      <formula>0</formula>
    </cfRule>
  </conditionalFormatting>
  <conditionalFormatting sqref="C15:G15">
    <cfRule type="expression" dxfId="13854" priority="511" stopIfTrue="1">
      <formula>$IT16&lt;$IS$2</formula>
    </cfRule>
  </conditionalFormatting>
  <conditionalFormatting sqref="C15:G15">
    <cfRule type="cellIs" dxfId="13853" priority="510" stopIfTrue="1" operator="equal">
      <formula>0</formula>
    </cfRule>
  </conditionalFormatting>
  <conditionalFormatting sqref="C15:G15">
    <cfRule type="expression" dxfId="13852" priority="509" stopIfTrue="1">
      <formula>$IT16&lt;$IS$2</formula>
    </cfRule>
  </conditionalFormatting>
  <conditionalFormatting sqref="C15:G15">
    <cfRule type="cellIs" dxfId="13851" priority="508" stopIfTrue="1" operator="equal">
      <formula>0</formula>
    </cfRule>
  </conditionalFormatting>
  <conditionalFormatting sqref="C15:G15">
    <cfRule type="expression" dxfId="13850" priority="507" stopIfTrue="1">
      <formula>$IT16&lt;$IS$2</formula>
    </cfRule>
  </conditionalFormatting>
  <conditionalFormatting sqref="C15:G15">
    <cfRule type="cellIs" dxfId="13849" priority="506" stopIfTrue="1" operator="equal">
      <formula>0</formula>
    </cfRule>
  </conditionalFormatting>
  <conditionalFormatting sqref="C15:G15">
    <cfRule type="expression" dxfId="13848" priority="505" stopIfTrue="1">
      <formula>$IT16&lt;$IS$2</formula>
    </cfRule>
  </conditionalFormatting>
  <conditionalFormatting sqref="C15:G15">
    <cfRule type="cellIs" dxfId="13847" priority="504" stopIfTrue="1" operator="equal">
      <formula>0</formula>
    </cfRule>
  </conditionalFormatting>
  <conditionalFormatting sqref="C15:G15">
    <cfRule type="expression" dxfId="13846" priority="503" stopIfTrue="1">
      <formula>$IT16&lt;$IS$2</formula>
    </cfRule>
  </conditionalFormatting>
  <conditionalFormatting sqref="C15:G15">
    <cfRule type="cellIs" dxfId="13845" priority="502" stopIfTrue="1" operator="equal">
      <formula>0</formula>
    </cfRule>
  </conditionalFormatting>
  <conditionalFormatting sqref="C15:G15">
    <cfRule type="expression" dxfId="13844" priority="501" stopIfTrue="1">
      <formula>$IW16&lt;$IV$2</formula>
    </cfRule>
  </conditionalFormatting>
  <conditionalFormatting sqref="C15:G15">
    <cfRule type="cellIs" dxfId="13843" priority="500" operator="equal">
      <formula>0</formula>
    </cfRule>
  </conditionalFormatting>
  <conditionalFormatting sqref="C15:G15">
    <cfRule type="cellIs" dxfId="13842" priority="499" operator="equal">
      <formula>0</formula>
    </cfRule>
  </conditionalFormatting>
  <conditionalFormatting sqref="C15:G15">
    <cfRule type="cellIs" dxfId="13841" priority="498" stopIfTrue="1" operator="equal">
      <formula>0</formula>
    </cfRule>
  </conditionalFormatting>
  <conditionalFormatting sqref="C15:G15">
    <cfRule type="expression" dxfId="13840" priority="497" stopIfTrue="1">
      <formula>$IT16&lt;$IS$2</formula>
    </cfRule>
  </conditionalFormatting>
  <conditionalFormatting sqref="C15:G15">
    <cfRule type="cellIs" dxfId="13839" priority="496" stopIfTrue="1" operator="equal">
      <formula>0</formula>
    </cfRule>
  </conditionalFormatting>
  <conditionalFormatting sqref="C15:G15">
    <cfRule type="expression" dxfId="13838" priority="495" stopIfTrue="1">
      <formula>$IT16&lt;$IS$2</formula>
    </cfRule>
  </conditionalFormatting>
  <conditionalFormatting sqref="C15:G15">
    <cfRule type="cellIs" dxfId="13837" priority="494" stopIfTrue="1" operator="equal">
      <formula>0</formula>
    </cfRule>
  </conditionalFormatting>
  <conditionalFormatting sqref="C15:G15">
    <cfRule type="expression" dxfId="13836" priority="493" stopIfTrue="1">
      <formula>$IT16&lt;$IS$2</formula>
    </cfRule>
  </conditionalFormatting>
  <conditionalFormatting sqref="C15:G15">
    <cfRule type="cellIs" dxfId="13835" priority="492" stopIfTrue="1" operator="equal">
      <formula>0</formula>
    </cfRule>
  </conditionalFormatting>
  <conditionalFormatting sqref="C15:G15">
    <cfRule type="expression" dxfId="13834" priority="491" stopIfTrue="1">
      <formula>$IT16&lt;$IS$2</formula>
    </cfRule>
  </conditionalFormatting>
  <conditionalFormatting sqref="C15:G15">
    <cfRule type="cellIs" dxfId="13833" priority="490" stopIfTrue="1" operator="equal">
      <formula>0</formula>
    </cfRule>
  </conditionalFormatting>
  <conditionalFormatting sqref="C15:G15">
    <cfRule type="expression" dxfId="13832" priority="489" stopIfTrue="1">
      <formula>$IT16&lt;$IS$2</formula>
    </cfRule>
  </conditionalFormatting>
  <conditionalFormatting sqref="C15:G15">
    <cfRule type="cellIs" dxfId="13831" priority="488" operator="equal">
      <formula>0</formula>
    </cfRule>
  </conditionalFormatting>
  <conditionalFormatting sqref="C15:G15">
    <cfRule type="cellIs" dxfId="13830" priority="487" stopIfTrue="1" operator="equal">
      <formula>0</formula>
    </cfRule>
  </conditionalFormatting>
  <conditionalFormatting sqref="C15:G15">
    <cfRule type="expression" dxfId="13829" priority="486" stopIfTrue="1">
      <formula>$IT16&lt;$IS$2</formula>
    </cfRule>
  </conditionalFormatting>
  <conditionalFormatting sqref="C15:G15">
    <cfRule type="cellIs" dxfId="13828" priority="485" stopIfTrue="1" operator="equal">
      <formula>0</formula>
    </cfRule>
  </conditionalFormatting>
  <conditionalFormatting sqref="C15:G15">
    <cfRule type="expression" dxfId="13827" priority="484" stopIfTrue="1">
      <formula>$IT16&lt;$IS$2</formula>
    </cfRule>
  </conditionalFormatting>
  <conditionalFormatting sqref="C15:G15">
    <cfRule type="cellIs" dxfId="13826" priority="483" stopIfTrue="1" operator="equal">
      <formula>0</formula>
    </cfRule>
  </conditionalFormatting>
  <conditionalFormatting sqref="C15:G15">
    <cfRule type="expression" dxfId="13825" priority="482" stopIfTrue="1">
      <formula>$IT16&lt;$IS$2</formula>
    </cfRule>
  </conditionalFormatting>
  <conditionalFormatting sqref="C15:G15">
    <cfRule type="cellIs" dxfId="13824" priority="481" stopIfTrue="1" operator="equal">
      <formula>0</formula>
    </cfRule>
  </conditionalFormatting>
  <conditionalFormatting sqref="C15:G15">
    <cfRule type="expression" dxfId="13823" priority="480" stopIfTrue="1">
      <formula>$IT16&lt;$IS$2</formula>
    </cfRule>
  </conditionalFormatting>
  <conditionalFormatting sqref="C15:G15">
    <cfRule type="cellIs" dxfId="13822" priority="479" stopIfTrue="1" operator="equal">
      <formula>0</formula>
    </cfRule>
  </conditionalFormatting>
  <conditionalFormatting sqref="C15:G15">
    <cfRule type="expression" dxfId="13821" priority="478" stopIfTrue="1">
      <formula>$IT16&lt;$IS$2</formula>
    </cfRule>
  </conditionalFormatting>
  <conditionalFormatting sqref="C15:G15">
    <cfRule type="cellIs" dxfId="13820" priority="477" stopIfTrue="1" operator="equal">
      <formula>0</formula>
    </cfRule>
  </conditionalFormatting>
  <conditionalFormatting sqref="C15:G15">
    <cfRule type="expression" dxfId="13819" priority="476" stopIfTrue="1">
      <formula>$IT16&lt;$IS$2</formula>
    </cfRule>
  </conditionalFormatting>
  <conditionalFormatting sqref="C15:G15">
    <cfRule type="cellIs" dxfId="13818" priority="475" stopIfTrue="1" operator="equal">
      <formula>0</formula>
    </cfRule>
  </conditionalFormatting>
  <conditionalFormatting sqref="C15:G15">
    <cfRule type="expression" dxfId="13817" priority="474" stopIfTrue="1">
      <formula>$IW16&lt;$IV$2</formula>
    </cfRule>
  </conditionalFormatting>
  <conditionalFormatting sqref="C15:G15">
    <cfRule type="cellIs" dxfId="13816" priority="473" stopIfTrue="1" operator="equal">
      <formula>0</formula>
    </cfRule>
  </conditionalFormatting>
  <conditionalFormatting sqref="C15:G15">
    <cfRule type="expression" dxfId="13815" priority="472" stopIfTrue="1">
      <formula>$IT16&lt;$IS$2</formula>
    </cfRule>
  </conditionalFormatting>
  <conditionalFormatting sqref="C15:G15">
    <cfRule type="cellIs" dxfId="13814" priority="471" stopIfTrue="1" operator="equal">
      <formula>0</formula>
    </cfRule>
  </conditionalFormatting>
  <conditionalFormatting sqref="C15:G15">
    <cfRule type="expression" dxfId="13813" priority="470" stopIfTrue="1">
      <formula>$IT16&lt;$IS$2</formula>
    </cfRule>
  </conditionalFormatting>
  <conditionalFormatting sqref="C15:G15">
    <cfRule type="cellIs" dxfId="13812" priority="469" stopIfTrue="1" operator="equal">
      <formula>0</formula>
    </cfRule>
  </conditionalFormatting>
  <conditionalFormatting sqref="C15:G15">
    <cfRule type="expression" dxfId="13811" priority="468" stopIfTrue="1">
      <formula>$IT16&lt;$IS$2</formula>
    </cfRule>
  </conditionalFormatting>
  <conditionalFormatting sqref="C15:G15">
    <cfRule type="cellIs" dxfId="13810" priority="467" operator="equal">
      <formula>0</formula>
    </cfRule>
  </conditionalFormatting>
  <conditionalFormatting sqref="C15:G15">
    <cfRule type="expression" dxfId="13809" priority="466" stopIfTrue="1">
      <formula>$IT16&lt;$IS$2</formula>
    </cfRule>
  </conditionalFormatting>
  <conditionalFormatting sqref="C15:G15">
    <cfRule type="expression" dxfId="13808" priority="465" stopIfTrue="1">
      <formula>$IW16&lt;$IV$2</formula>
    </cfRule>
  </conditionalFormatting>
  <conditionalFormatting sqref="C15:G15">
    <cfRule type="expression" dxfId="13807" priority="464" stopIfTrue="1">
      <formula>$IT16&lt;$IS$2</formula>
    </cfRule>
  </conditionalFormatting>
  <conditionalFormatting sqref="C15:G15">
    <cfRule type="expression" dxfId="13806" priority="463" stopIfTrue="1">
      <formula>$IT16&lt;$IS$2</formula>
    </cfRule>
  </conditionalFormatting>
  <conditionalFormatting sqref="C15:G15">
    <cfRule type="expression" dxfId="13805" priority="462" stopIfTrue="1">
      <formula>$IT16&lt;$IS$2</formula>
    </cfRule>
  </conditionalFormatting>
  <conditionalFormatting sqref="C15:G15">
    <cfRule type="expression" dxfId="13804" priority="461" stopIfTrue="1">
      <formula>$IT16&lt;$IS$2</formula>
    </cfRule>
  </conditionalFormatting>
  <conditionalFormatting sqref="C15:G15">
    <cfRule type="expression" dxfId="13803" priority="460" stopIfTrue="1">
      <formula>$IT16&lt;$IS$2</formula>
    </cfRule>
  </conditionalFormatting>
  <conditionalFormatting sqref="C15:G15">
    <cfRule type="expression" dxfId="13802" priority="459" stopIfTrue="1">
      <formula>$IT16&lt;$IS$2</formula>
    </cfRule>
  </conditionalFormatting>
  <conditionalFormatting sqref="C15:G15">
    <cfRule type="expression" dxfId="13801" priority="458" stopIfTrue="1">
      <formula>$IT16&lt;$IS$2</formula>
    </cfRule>
  </conditionalFormatting>
  <conditionalFormatting sqref="C15:G15">
    <cfRule type="expression" dxfId="13800" priority="457" stopIfTrue="1">
      <formula>$IT16&lt;$IS$2</formula>
    </cfRule>
  </conditionalFormatting>
  <conditionalFormatting sqref="C15:G15">
    <cfRule type="expression" dxfId="13799" priority="456" stopIfTrue="1">
      <formula>$IT16&lt;$IS$2</formula>
    </cfRule>
  </conditionalFormatting>
  <conditionalFormatting sqref="C15:G15">
    <cfRule type="expression" dxfId="13798" priority="455" stopIfTrue="1">
      <formula>$IT16&lt;$IS$2</formula>
    </cfRule>
  </conditionalFormatting>
  <conditionalFormatting sqref="C15:G15">
    <cfRule type="expression" dxfId="13797" priority="454" stopIfTrue="1">
      <formula>$IW16&lt;$IV$2</formula>
    </cfRule>
  </conditionalFormatting>
  <conditionalFormatting sqref="C15:G15">
    <cfRule type="expression" dxfId="13796" priority="453" stopIfTrue="1">
      <formula>$IW16&lt;$IV$2</formula>
    </cfRule>
  </conditionalFormatting>
  <conditionalFormatting sqref="C15:G15">
    <cfRule type="expression" dxfId="13795" priority="452" stopIfTrue="1">
      <formula>$IT16&lt;$IS$2</formula>
    </cfRule>
  </conditionalFormatting>
  <conditionalFormatting sqref="C15:G15">
    <cfRule type="expression" dxfId="13794" priority="451" stopIfTrue="1">
      <formula>$IT16&lt;$IS$2</formula>
    </cfRule>
  </conditionalFormatting>
  <conditionalFormatting sqref="C15:G15">
    <cfRule type="expression" dxfId="13793" priority="450" stopIfTrue="1">
      <formula>$IT16&lt;$IS$2</formula>
    </cfRule>
  </conditionalFormatting>
  <conditionalFormatting sqref="C15">
    <cfRule type="expression" dxfId="13792" priority="449" stopIfTrue="1">
      <formula>$IT16&lt;$IS$2</formula>
    </cfRule>
  </conditionalFormatting>
  <conditionalFormatting sqref="C15">
    <cfRule type="expression" dxfId="13791" priority="448" stopIfTrue="1">
      <formula>$IT16&lt;$IS$2</formula>
    </cfRule>
  </conditionalFormatting>
  <conditionalFormatting sqref="C15">
    <cfRule type="expression" dxfId="13790" priority="447" stopIfTrue="1">
      <formula>$IT16&lt;$IS$2</formula>
    </cfRule>
  </conditionalFormatting>
  <conditionalFormatting sqref="C15">
    <cfRule type="expression" dxfId="13789" priority="446" stopIfTrue="1">
      <formula>$IT16&lt;$IS$2</formula>
    </cfRule>
  </conditionalFormatting>
  <conditionalFormatting sqref="C15">
    <cfRule type="expression" dxfId="13788" priority="445" stopIfTrue="1">
      <formula>$IT16&lt;$IS$2</formula>
    </cfRule>
  </conditionalFormatting>
  <conditionalFormatting sqref="C15">
    <cfRule type="expression" dxfId="13787" priority="444" stopIfTrue="1">
      <formula>$IT16&lt;$IS$2</formula>
    </cfRule>
  </conditionalFormatting>
  <conditionalFormatting sqref="C15">
    <cfRule type="expression" dxfId="13786" priority="443" stopIfTrue="1">
      <formula>$IT16&lt;$IS$2</formula>
    </cfRule>
  </conditionalFormatting>
  <conditionalFormatting sqref="C15">
    <cfRule type="expression" dxfId="13785" priority="442" stopIfTrue="1">
      <formula>$IT16&lt;$IS$2</formula>
    </cfRule>
  </conditionalFormatting>
  <conditionalFormatting sqref="C15">
    <cfRule type="expression" dxfId="13784" priority="441" stopIfTrue="1">
      <formula>$IT16&lt;$IS$2</formula>
    </cfRule>
  </conditionalFormatting>
  <conditionalFormatting sqref="C15">
    <cfRule type="expression" dxfId="13783" priority="440" stopIfTrue="1">
      <formula>$IT16&lt;$IS$2</formula>
    </cfRule>
  </conditionalFormatting>
  <conditionalFormatting sqref="C15">
    <cfRule type="expression" dxfId="13782" priority="439" stopIfTrue="1">
      <formula>$IT16&lt;$IS$2</formula>
    </cfRule>
  </conditionalFormatting>
  <conditionalFormatting sqref="C15">
    <cfRule type="expression" dxfId="13781" priority="438" stopIfTrue="1">
      <formula>$IT16&lt;$IS$2</formula>
    </cfRule>
  </conditionalFormatting>
  <conditionalFormatting sqref="C15">
    <cfRule type="expression" dxfId="13780" priority="437" stopIfTrue="1">
      <formula>$IT16&lt;$IS$2</formula>
    </cfRule>
  </conditionalFormatting>
  <conditionalFormatting sqref="C15">
    <cfRule type="expression" dxfId="13779" priority="436" stopIfTrue="1">
      <formula>$IT16&lt;$IS$2</formula>
    </cfRule>
  </conditionalFormatting>
  <conditionalFormatting sqref="C15">
    <cfRule type="expression" dxfId="13778" priority="435" stopIfTrue="1">
      <formula>$IT16&lt;$IS$2</formula>
    </cfRule>
  </conditionalFormatting>
  <conditionalFormatting sqref="C15">
    <cfRule type="expression" dxfId="13777" priority="434" stopIfTrue="1">
      <formula>$IW16&lt;$IV$2</formula>
    </cfRule>
  </conditionalFormatting>
  <conditionalFormatting sqref="C15">
    <cfRule type="expression" dxfId="13776" priority="433" stopIfTrue="1">
      <formula>$IT16&lt;$IS$2</formula>
    </cfRule>
  </conditionalFormatting>
  <conditionalFormatting sqref="C15">
    <cfRule type="expression" dxfId="13775" priority="432" stopIfTrue="1">
      <formula>$IT16&lt;$IS$2</formula>
    </cfRule>
  </conditionalFormatting>
  <conditionalFormatting sqref="C15">
    <cfRule type="expression" dxfId="13774" priority="431" stopIfTrue="1">
      <formula>$IT16&lt;$IS$2</formula>
    </cfRule>
  </conditionalFormatting>
  <conditionalFormatting sqref="D15">
    <cfRule type="expression" dxfId="13773" priority="430" stopIfTrue="1">
      <formula>$IT16&lt;$IS$2</formula>
    </cfRule>
  </conditionalFormatting>
  <conditionalFormatting sqref="D15">
    <cfRule type="expression" dxfId="13772" priority="429" stopIfTrue="1">
      <formula>$IT16&lt;$IS$2</formula>
    </cfRule>
  </conditionalFormatting>
  <conditionalFormatting sqref="D15">
    <cfRule type="expression" dxfId="13771" priority="428" stopIfTrue="1">
      <formula>$IT16&lt;$IS$2</formula>
    </cfRule>
  </conditionalFormatting>
  <conditionalFormatting sqref="D15">
    <cfRule type="expression" dxfId="13770" priority="427" stopIfTrue="1">
      <formula>$IT16&lt;$IS$2</formula>
    </cfRule>
  </conditionalFormatting>
  <conditionalFormatting sqref="D15">
    <cfRule type="expression" dxfId="13769" priority="426" stopIfTrue="1">
      <formula>$IT16&lt;$IS$2</formula>
    </cfRule>
  </conditionalFormatting>
  <conditionalFormatting sqref="D15">
    <cfRule type="expression" dxfId="13768" priority="425" stopIfTrue="1">
      <formula>$IT16&lt;$IS$2</formula>
    </cfRule>
  </conditionalFormatting>
  <conditionalFormatting sqref="D15">
    <cfRule type="expression" dxfId="13767" priority="424" stopIfTrue="1">
      <formula>$IT16&lt;$IS$2</formula>
    </cfRule>
  </conditionalFormatting>
  <conditionalFormatting sqref="D15">
    <cfRule type="expression" dxfId="13766" priority="423" stopIfTrue="1">
      <formula>$IT16&lt;$IS$2</formula>
    </cfRule>
  </conditionalFormatting>
  <conditionalFormatting sqref="D15">
    <cfRule type="expression" dxfId="13765" priority="422" stopIfTrue="1">
      <formula>$IT16&lt;$IS$2</formula>
    </cfRule>
  </conditionalFormatting>
  <conditionalFormatting sqref="D15">
    <cfRule type="expression" dxfId="13764" priority="421" stopIfTrue="1">
      <formula>$IT16&lt;$IS$2</formula>
    </cfRule>
  </conditionalFormatting>
  <conditionalFormatting sqref="D15">
    <cfRule type="expression" dxfId="13763" priority="420" stopIfTrue="1">
      <formula>$IT16&lt;$IS$2</formula>
    </cfRule>
  </conditionalFormatting>
  <conditionalFormatting sqref="D15">
    <cfRule type="expression" dxfId="13762" priority="419" stopIfTrue="1">
      <formula>$IT16&lt;$IS$2</formula>
    </cfRule>
  </conditionalFormatting>
  <conditionalFormatting sqref="D15">
    <cfRule type="expression" dxfId="13761" priority="418" stopIfTrue="1">
      <formula>$IT16&lt;$IS$2</formula>
    </cfRule>
  </conditionalFormatting>
  <conditionalFormatting sqref="D15">
    <cfRule type="expression" dxfId="13760" priority="417" stopIfTrue="1">
      <formula>$IT16&lt;$IS$2</formula>
    </cfRule>
  </conditionalFormatting>
  <conditionalFormatting sqref="D15">
    <cfRule type="expression" dxfId="13759" priority="416" stopIfTrue="1">
      <formula>$IT16&lt;$IS$2</formula>
    </cfRule>
  </conditionalFormatting>
  <conditionalFormatting sqref="D15">
    <cfRule type="expression" dxfId="13758" priority="415" stopIfTrue="1">
      <formula>$IW16&lt;$IV$2</formula>
    </cfRule>
  </conditionalFormatting>
  <conditionalFormatting sqref="D15">
    <cfRule type="expression" dxfId="13757" priority="414" stopIfTrue="1">
      <formula>$IT16&lt;$IS$2</formula>
    </cfRule>
  </conditionalFormatting>
  <conditionalFormatting sqref="D15">
    <cfRule type="expression" dxfId="13756" priority="413" stopIfTrue="1">
      <formula>$IT16&lt;$IS$2</formula>
    </cfRule>
  </conditionalFormatting>
  <conditionalFormatting sqref="D15">
    <cfRule type="expression" dxfId="13755" priority="412" stopIfTrue="1">
      <formula>$IT16&lt;$IS$2</formula>
    </cfRule>
  </conditionalFormatting>
  <conditionalFormatting sqref="F15">
    <cfRule type="expression" dxfId="13754" priority="411" stopIfTrue="1">
      <formula>$IT16&lt;$IS$2</formula>
    </cfRule>
  </conditionalFormatting>
  <conditionalFormatting sqref="F15">
    <cfRule type="expression" dxfId="13753" priority="410" stopIfTrue="1">
      <formula>$IT16&lt;$IS$2</formula>
    </cfRule>
  </conditionalFormatting>
  <conditionalFormatting sqref="F15">
    <cfRule type="expression" dxfId="13752" priority="409" stopIfTrue="1">
      <formula>$IT16&lt;$IS$2</formula>
    </cfRule>
  </conditionalFormatting>
  <conditionalFormatting sqref="F15">
    <cfRule type="expression" dxfId="13751" priority="408" stopIfTrue="1">
      <formula>$IT16&lt;$IS$2</formula>
    </cfRule>
  </conditionalFormatting>
  <conditionalFormatting sqref="F15">
    <cfRule type="expression" dxfId="13750" priority="407" stopIfTrue="1">
      <formula>$IT16&lt;$IS$2</formula>
    </cfRule>
  </conditionalFormatting>
  <conditionalFormatting sqref="F15">
    <cfRule type="expression" dxfId="13749" priority="406" stopIfTrue="1">
      <formula>$IT16&lt;$IS$2</formula>
    </cfRule>
  </conditionalFormatting>
  <conditionalFormatting sqref="F15">
    <cfRule type="expression" dxfId="13748" priority="405" stopIfTrue="1">
      <formula>$IT16&lt;$IS$2</formula>
    </cfRule>
  </conditionalFormatting>
  <conditionalFormatting sqref="F15">
    <cfRule type="expression" dxfId="13747" priority="404" stopIfTrue="1">
      <formula>$IT16&lt;$IS$2</formula>
    </cfRule>
  </conditionalFormatting>
  <conditionalFormatting sqref="F15">
    <cfRule type="expression" dxfId="13746" priority="403" stopIfTrue="1">
      <formula>$IT16&lt;$IS$2</formula>
    </cfRule>
  </conditionalFormatting>
  <conditionalFormatting sqref="F15">
    <cfRule type="expression" dxfId="13745" priority="402" stopIfTrue="1">
      <formula>$IT16&lt;$IS$2</formula>
    </cfRule>
  </conditionalFormatting>
  <conditionalFormatting sqref="F15">
    <cfRule type="expression" dxfId="13744" priority="401" stopIfTrue="1">
      <formula>$IT16&lt;$IS$2</formula>
    </cfRule>
  </conditionalFormatting>
  <conditionalFormatting sqref="F15">
    <cfRule type="expression" dxfId="13743" priority="400" stopIfTrue="1">
      <formula>$IT16&lt;$IS$2</formula>
    </cfRule>
  </conditionalFormatting>
  <conditionalFormatting sqref="F15">
    <cfRule type="expression" dxfId="13742" priority="399" stopIfTrue="1">
      <formula>$IT16&lt;$IS$2</formula>
    </cfRule>
  </conditionalFormatting>
  <conditionalFormatting sqref="F15">
    <cfRule type="expression" dxfId="13741" priority="398" stopIfTrue="1">
      <formula>$IT16&lt;$IS$2</formula>
    </cfRule>
  </conditionalFormatting>
  <conditionalFormatting sqref="F15">
    <cfRule type="expression" dxfId="13740" priority="397" stopIfTrue="1">
      <formula>$IT16&lt;$IS$2</formula>
    </cfRule>
  </conditionalFormatting>
  <conditionalFormatting sqref="F15">
    <cfRule type="expression" dxfId="13739" priority="396" stopIfTrue="1">
      <formula>$IW16&lt;$IV$2</formula>
    </cfRule>
  </conditionalFormatting>
  <conditionalFormatting sqref="F15">
    <cfRule type="expression" dxfId="13738" priority="395" stopIfTrue="1">
      <formula>$IT16&lt;$IS$2</formula>
    </cfRule>
  </conditionalFormatting>
  <conditionalFormatting sqref="F15">
    <cfRule type="expression" dxfId="13737" priority="394" stopIfTrue="1">
      <formula>$IT16&lt;$IS$2</formula>
    </cfRule>
  </conditionalFormatting>
  <conditionalFormatting sqref="F15">
    <cfRule type="expression" dxfId="13736" priority="393" stopIfTrue="1">
      <formula>$IT16&lt;$IS$2</formula>
    </cfRule>
  </conditionalFormatting>
  <conditionalFormatting sqref="G15">
    <cfRule type="expression" dxfId="13735" priority="392" stopIfTrue="1">
      <formula>$IT16&lt;$IS$2</formula>
    </cfRule>
  </conditionalFormatting>
  <conditionalFormatting sqref="G15">
    <cfRule type="expression" dxfId="13734" priority="391" stopIfTrue="1">
      <formula>$IT16&lt;$IS$2</formula>
    </cfRule>
  </conditionalFormatting>
  <conditionalFormatting sqref="G15">
    <cfRule type="expression" dxfId="13733" priority="390" stopIfTrue="1">
      <formula>$IT16&lt;$IS$2</formula>
    </cfRule>
  </conditionalFormatting>
  <conditionalFormatting sqref="G15">
    <cfRule type="expression" dxfId="13732" priority="389" stopIfTrue="1">
      <formula>$IT16&lt;$IS$2</formula>
    </cfRule>
  </conditionalFormatting>
  <conditionalFormatting sqref="G15">
    <cfRule type="expression" dxfId="13731" priority="388" stopIfTrue="1">
      <formula>$IT16&lt;$IS$2</formula>
    </cfRule>
  </conditionalFormatting>
  <conditionalFormatting sqref="G15">
    <cfRule type="expression" dxfId="13730" priority="387" stopIfTrue="1">
      <formula>$IT16&lt;$IS$2</formula>
    </cfRule>
  </conditionalFormatting>
  <conditionalFormatting sqref="G15">
    <cfRule type="expression" dxfId="13729" priority="386" stopIfTrue="1">
      <formula>$IT16&lt;$IS$2</formula>
    </cfRule>
  </conditionalFormatting>
  <conditionalFormatting sqref="G15">
    <cfRule type="expression" dxfId="13728" priority="385" stopIfTrue="1">
      <formula>$IT16&lt;$IS$2</formula>
    </cfRule>
  </conditionalFormatting>
  <conditionalFormatting sqref="G15">
    <cfRule type="expression" dxfId="13727" priority="384" stopIfTrue="1">
      <formula>$IT16&lt;$IS$2</formula>
    </cfRule>
  </conditionalFormatting>
  <conditionalFormatting sqref="G15">
    <cfRule type="expression" dxfId="13726" priority="383" stopIfTrue="1">
      <formula>$IT16&lt;$IS$2</formula>
    </cfRule>
  </conditionalFormatting>
  <conditionalFormatting sqref="G15">
    <cfRule type="expression" dxfId="13725" priority="382" stopIfTrue="1">
      <formula>$IT16&lt;$IS$2</formula>
    </cfRule>
  </conditionalFormatting>
  <conditionalFormatting sqref="G15">
    <cfRule type="expression" dxfId="13724" priority="381" stopIfTrue="1">
      <formula>$IT16&lt;$IS$2</formula>
    </cfRule>
  </conditionalFormatting>
  <conditionalFormatting sqref="G15">
    <cfRule type="expression" dxfId="13723" priority="380" stopIfTrue="1">
      <formula>$IT16&lt;$IS$2</formula>
    </cfRule>
  </conditionalFormatting>
  <conditionalFormatting sqref="G15">
    <cfRule type="expression" dxfId="13722" priority="379" stopIfTrue="1">
      <formula>$IT16&lt;$IS$2</formula>
    </cfRule>
  </conditionalFormatting>
  <conditionalFormatting sqref="G15">
    <cfRule type="expression" dxfId="13721" priority="378" stopIfTrue="1">
      <formula>$IT16&lt;$IS$2</formula>
    </cfRule>
  </conditionalFormatting>
  <conditionalFormatting sqref="G15">
    <cfRule type="expression" dxfId="13720" priority="377" stopIfTrue="1">
      <formula>$IW16&lt;$IV$2</formula>
    </cfRule>
  </conditionalFormatting>
  <conditionalFormatting sqref="G15">
    <cfRule type="expression" dxfId="13719" priority="376" stopIfTrue="1">
      <formula>$IT16&lt;$IS$2</formula>
    </cfRule>
  </conditionalFormatting>
  <conditionalFormatting sqref="G15">
    <cfRule type="expression" dxfId="13718" priority="375" stopIfTrue="1">
      <formula>$IT16&lt;$IS$2</formula>
    </cfRule>
  </conditionalFormatting>
  <conditionalFormatting sqref="G15">
    <cfRule type="expression" dxfId="13717" priority="374" stopIfTrue="1">
      <formula>$IT16&lt;$IS$2</formula>
    </cfRule>
  </conditionalFormatting>
  <conditionalFormatting sqref="C15:G15">
    <cfRule type="expression" dxfId="13716" priority="373" stopIfTrue="1">
      <formula>$IT16&lt;$IS$2</formula>
    </cfRule>
  </conditionalFormatting>
  <conditionalFormatting sqref="C15:G15">
    <cfRule type="expression" dxfId="13715" priority="372" stopIfTrue="1">
      <formula>$IW16&lt;$IV$2</formula>
    </cfRule>
  </conditionalFormatting>
  <conditionalFormatting sqref="C18:G18">
    <cfRule type="cellIs" dxfId="13714" priority="371" operator="equal">
      <formula>0</formula>
    </cfRule>
  </conditionalFormatting>
  <conditionalFormatting sqref="C18:G18">
    <cfRule type="cellIs" dxfId="13713" priority="370" operator="equal">
      <formula>0</formula>
    </cfRule>
  </conditionalFormatting>
  <conditionalFormatting sqref="C18:G18">
    <cfRule type="cellIs" dxfId="13712" priority="369" stopIfTrue="1" operator="equal">
      <formula>0</formula>
    </cfRule>
  </conditionalFormatting>
  <conditionalFormatting sqref="C18:G18">
    <cfRule type="expression" dxfId="13711" priority="368" stopIfTrue="1">
      <formula>$IT19&lt;$IS$2</formula>
    </cfRule>
  </conditionalFormatting>
  <conditionalFormatting sqref="C18:G18">
    <cfRule type="cellIs" dxfId="13710" priority="367" stopIfTrue="1" operator="equal">
      <formula>0</formula>
    </cfRule>
  </conditionalFormatting>
  <conditionalFormatting sqref="C18:G18">
    <cfRule type="expression" dxfId="13709" priority="366" stopIfTrue="1">
      <formula>$IT19&lt;$IS$2</formula>
    </cfRule>
  </conditionalFormatting>
  <conditionalFormatting sqref="C18:G18">
    <cfRule type="cellIs" dxfId="13708" priority="365" stopIfTrue="1" operator="equal">
      <formula>0</formula>
    </cfRule>
  </conditionalFormatting>
  <conditionalFormatting sqref="C18:G18">
    <cfRule type="expression" dxfId="13707" priority="364" stopIfTrue="1">
      <formula>$IT19&lt;$IS$2</formula>
    </cfRule>
  </conditionalFormatting>
  <conditionalFormatting sqref="C18:G18">
    <cfRule type="cellIs" dxfId="13706" priority="363" stopIfTrue="1" operator="equal">
      <formula>0</formula>
    </cfRule>
  </conditionalFormatting>
  <conditionalFormatting sqref="C18:G18">
    <cfRule type="expression" dxfId="13705" priority="362" stopIfTrue="1">
      <formula>$IT19&lt;$IS$2</formula>
    </cfRule>
  </conditionalFormatting>
  <conditionalFormatting sqref="C18:G18">
    <cfRule type="cellIs" dxfId="13704" priority="361" stopIfTrue="1" operator="equal">
      <formula>0</formula>
    </cfRule>
  </conditionalFormatting>
  <conditionalFormatting sqref="C18:G18">
    <cfRule type="expression" dxfId="13703" priority="360" stopIfTrue="1">
      <formula>$IT19&lt;$IS$2</formula>
    </cfRule>
  </conditionalFormatting>
  <conditionalFormatting sqref="C18:G18">
    <cfRule type="cellIs" dxfId="13702" priority="359" operator="equal">
      <formula>0</formula>
    </cfRule>
  </conditionalFormatting>
  <conditionalFormatting sqref="C18:G18">
    <cfRule type="cellIs" dxfId="13701" priority="358" stopIfTrue="1" operator="equal">
      <formula>0</formula>
    </cfRule>
  </conditionalFormatting>
  <conditionalFormatting sqref="C18:G18">
    <cfRule type="expression" dxfId="13700" priority="357" stopIfTrue="1">
      <formula>$IT19&lt;$IS$2</formula>
    </cfRule>
  </conditionalFormatting>
  <conditionalFormatting sqref="C18:G18">
    <cfRule type="cellIs" dxfId="13699" priority="356" stopIfTrue="1" operator="equal">
      <formula>0</formula>
    </cfRule>
  </conditionalFormatting>
  <conditionalFormatting sqref="C18:G18">
    <cfRule type="expression" dxfId="13698" priority="355" stopIfTrue="1">
      <formula>$IT19&lt;$IS$2</formula>
    </cfRule>
  </conditionalFormatting>
  <conditionalFormatting sqref="C18:G18">
    <cfRule type="cellIs" dxfId="13697" priority="354" stopIfTrue="1" operator="equal">
      <formula>0</formula>
    </cfRule>
  </conditionalFormatting>
  <conditionalFormatting sqref="C18:G18">
    <cfRule type="expression" dxfId="13696" priority="353" stopIfTrue="1">
      <formula>$IT19&lt;$IS$2</formula>
    </cfRule>
  </conditionalFormatting>
  <conditionalFormatting sqref="D18">
    <cfRule type="cellIs" dxfId="13695" priority="352" operator="equal">
      <formula>0</formula>
    </cfRule>
  </conditionalFormatting>
  <conditionalFormatting sqref="D18">
    <cfRule type="cellIs" dxfId="13694" priority="351" stopIfTrue="1" operator="equal">
      <formula>0</formula>
    </cfRule>
  </conditionalFormatting>
  <conditionalFormatting sqref="D18">
    <cfRule type="expression" dxfId="13693" priority="350" stopIfTrue="1">
      <formula>$IT19&lt;$IS$2</formula>
    </cfRule>
  </conditionalFormatting>
  <conditionalFormatting sqref="D18">
    <cfRule type="cellIs" dxfId="13692" priority="349" stopIfTrue="1" operator="equal">
      <formula>0</formula>
    </cfRule>
  </conditionalFormatting>
  <conditionalFormatting sqref="D18">
    <cfRule type="expression" dxfId="13691" priority="348" stopIfTrue="1">
      <formula>$IT19&lt;$IS$2</formula>
    </cfRule>
  </conditionalFormatting>
  <conditionalFormatting sqref="D18">
    <cfRule type="cellIs" dxfId="13690" priority="347" stopIfTrue="1" operator="equal">
      <formula>0</formula>
    </cfRule>
  </conditionalFormatting>
  <conditionalFormatting sqref="D18">
    <cfRule type="expression" dxfId="13689" priority="346" stopIfTrue="1">
      <formula>$IT19&lt;$IS$2</formula>
    </cfRule>
  </conditionalFormatting>
  <conditionalFormatting sqref="D18">
    <cfRule type="cellIs" dxfId="13688" priority="345" stopIfTrue="1" operator="equal">
      <formula>0</formula>
    </cfRule>
  </conditionalFormatting>
  <conditionalFormatting sqref="D18">
    <cfRule type="expression" dxfId="13687" priority="344" stopIfTrue="1">
      <formula>$IT19&lt;$IS$2</formula>
    </cfRule>
  </conditionalFormatting>
  <conditionalFormatting sqref="D18">
    <cfRule type="cellIs" dxfId="13686" priority="343" stopIfTrue="1" operator="equal">
      <formula>0</formula>
    </cfRule>
  </conditionalFormatting>
  <conditionalFormatting sqref="D18">
    <cfRule type="expression" dxfId="13685" priority="342" stopIfTrue="1">
      <formula>$IT19&lt;$IS$2</formula>
    </cfRule>
  </conditionalFormatting>
  <conditionalFormatting sqref="D18">
    <cfRule type="cellIs" dxfId="13684" priority="341" operator="equal">
      <formula>0</formula>
    </cfRule>
  </conditionalFormatting>
  <conditionalFormatting sqref="D18">
    <cfRule type="cellIs" dxfId="13683" priority="340" stopIfTrue="1" operator="equal">
      <formula>0</formula>
    </cfRule>
  </conditionalFormatting>
  <conditionalFormatting sqref="D18">
    <cfRule type="expression" dxfId="13682" priority="339" stopIfTrue="1">
      <formula>$IT19&lt;$IS$2</formula>
    </cfRule>
  </conditionalFormatting>
  <conditionalFormatting sqref="D18">
    <cfRule type="cellIs" dxfId="13681" priority="338" stopIfTrue="1" operator="equal">
      <formula>0</formula>
    </cfRule>
  </conditionalFormatting>
  <conditionalFormatting sqref="D18">
    <cfRule type="expression" dxfId="13680" priority="337" stopIfTrue="1">
      <formula>$IT19&lt;$IS$2</formula>
    </cfRule>
  </conditionalFormatting>
  <conditionalFormatting sqref="D18">
    <cfRule type="cellIs" dxfId="13679" priority="336" stopIfTrue="1" operator="equal">
      <formula>0</formula>
    </cfRule>
  </conditionalFormatting>
  <conditionalFormatting sqref="D18">
    <cfRule type="expression" dxfId="13678" priority="335" stopIfTrue="1">
      <formula>$IT19&lt;$IS$2</formula>
    </cfRule>
  </conditionalFormatting>
  <conditionalFormatting sqref="D18">
    <cfRule type="cellIs" dxfId="13677" priority="334" stopIfTrue="1" operator="equal">
      <formula>0</formula>
    </cfRule>
  </conditionalFormatting>
  <conditionalFormatting sqref="D18">
    <cfRule type="expression" dxfId="13676" priority="333" stopIfTrue="1">
      <formula>$IT19&lt;$IS$2</formula>
    </cfRule>
  </conditionalFormatting>
  <conditionalFormatting sqref="D18">
    <cfRule type="cellIs" dxfId="13675" priority="332" stopIfTrue="1" operator="equal">
      <formula>0</formula>
    </cfRule>
  </conditionalFormatting>
  <conditionalFormatting sqref="D18">
    <cfRule type="expression" dxfId="13674" priority="331" stopIfTrue="1">
      <formula>$IT19&lt;$IS$2</formula>
    </cfRule>
  </conditionalFormatting>
  <conditionalFormatting sqref="D18">
    <cfRule type="cellIs" dxfId="13673" priority="330" stopIfTrue="1" operator="equal">
      <formula>0</formula>
    </cfRule>
  </conditionalFormatting>
  <conditionalFormatting sqref="D18">
    <cfRule type="expression" dxfId="13672" priority="329" stopIfTrue="1">
      <formula>$IT19&lt;$IS$2</formula>
    </cfRule>
  </conditionalFormatting>
  <conditionalFormatting sqref="D18">
    <cfRule type="cellIs" dxfId="13671" priority="328" stopIfTrue="1" operator="equal">
      <formula>0</formula>
    </cfRule>
  </conditionalFormatting>
  <conditionalFormatting sqref="D18">
    <cfRule type="expression" dxfId="13670" priority="327" stopIfTrue="1">
      <formula>$IT19&lt;$IS$2</formula>
    </cfRule>
  </conditionalFormatting>
  <conditionalFormatting sqref="C18:G18">
    <cfRule type="cellIs" dxfId="13669" priority="326" stopIfTrue="1" operator="equal">
      <formula>0</formula>
    </cfRule>
  </conditionalFormatting>
  <conditionalFormatting sqref="C18:G18">
    <cfRule type="expression" dxfId="13668" priority="325" stopIfTrue="1">
      <formula>$IT19&lt;$IS$2</formula>
    </cfRule>
  </conditionalFormatting>
  <conditionalFormatting sqref="C18:G18">
    <cfRule type="cellIs" dxfId="13667" priority="324" stopIfTrue="1" operator="equal">
      <formula>0</formula>
    </cfRule>
  </conditionalFormatting>
  <conditionalFormatting sqref="C18:G18">
    <cfRule type="expression" dxfId="13666" priority="323" stopIfTrue="1">
      <formula>$IT19&lt;$IS$2</formula>
    </cfRule>
  </conditionalFormatting>
  <conditionalFormatting sqref="C18:G18">
    <cfRule type="cellIs" dxfId="13665" priority="322" stopIfTrue="1" operator="equal">
      <formula>0</formula>
    </cfRule>
  </conditionalFormatting>
  <conditionalFormatting sqref="C18:G18">
    <cfRule type="expression" dxfId="13664" priority="321" stopIfTrue="1">
      <formula>$IT19&lt;$IS$2</formula>
    </cfRule>
  </conditionalFormatting>
  <conditionalFormatting sqref="C18:G18">
    <cfRule type="cellIs" dxfId="13663" priority="320" stopIfTrue="1" operator="equal">
      <formula>0</formula>
    </cfRule>
  </conditionalFormatting>
  <conditionalFormatting sqref="C18:G18">
    <cfRule type="expression" dxfId="13662" priority="319" stopIfTrue="1">
      <formula>$IT19&lt;$IS$2</formula>
    </cfRule>
  </conditionalFormatting>
  <conditionalFormatting sqref="C18:G18">
    <cfRule type="cellIs" dxfId="13661" priority="318" stopIfTrue="1" operator="equal">
      <formula>0</formula>
    </cfRule>
  </conditionalFormatting>
  <conditionalFormatting sqref="C18:G18">
    <cfRule type="expression" dxfId="13660" priority="317" stopIfTrue="1">
      <formula>$IT19&lt;$IS$2</formula>
    </cfRule>
  </conditionalFormatting>
  <conditionalFormatting sqref="C18:G18">
    <cfRule type="cellIs" dxfId="13659" priority="316" stopIfTrue="1" operator="equal">
      <formula>0</formula>
    </cfRule>
  </conditionalFormatting>
  <conditionalFormatting sqref="C18:G18">
    <cfRule type="expression" dxfId="13658" priority="315" stopIfTrue="1">
      <formula>$IT19&lt;$IS$2</formula>
    </cfRule>
  </conditionalFormatting>
  <conditionalFormatting sqref="D18:G18">
    <cfRule type="cellIs" dxfId="13657" priority="314" operator="equal">
      <formula>0</formula>
    </cfRule>
  </conditionalFormatting>
  <conditionalFormatting sqref="D18:G18">
    <cfRule type="cellIs" dxfId="13656" priority="313" stopIfTrue="1" operator="equal">
      <formula>0</formula>
    </cfRule>
  </conditionalFormatting>
  <conditionalFormatting sqref="D18:G18">
    <cfRule type="expression" dxfId="13655" priority="312" stopIfTrue="1">
      <formula>$IT19&lt;$IS$2</formula>
    </cfRule>
  </conditionalFormatting>
  <conditionalFormatting sqref="D18:G18">
    <cfRule type="cellIs" dxfId="13654" priority="311" stopIfTrue="1" operator="equal">
      <formula>0</formula>
    </cfRule>
  </conditionalFormatting>
  <conditionalFormatting sqref="D18:G18">
    <cfRule type="expression" dxfId="13653" priority="310" stopIfTrue="1">
      <formula>$IT19&lt;$IS$2</formula>
    </cfRule>
  </conditionalFormatting>
  <conditionalFormatting sqref="D18:G18">
    <cfRule type="cellIs" dxfId="13652" priority="309" stopIfTrue="1" operator="equal">
      <formula>0</formula>
    </cfRule>
  </conditionalFormatting>
  <conditionalFormatting sqref="D18:G18">
    <cfRule type="expression" dxfId="13651" priority="308" stopIfTrue="1">
      <formula>$IT19&lt;$IS$2</formula>
    </cfRule>
  </conditionalFormatting>
  <conditionalFormatting sqref="D18:G18">
    <cfRule type="cellIs" dxfId="13650" priority="307" stopIfTrue="1" operator="equal">
      <formula>0</formula>
    </cfRule>
  </conditionalFormatting>
  <conditionalFormatting sqref="D18:G18">
    <cfRule type="expression" dxfId="13649" priority="306" stopIfTrue="1">
      <formula>$IT19&lt;$IS$2</formula>
    </cfRule>
  </conditionalFormatting>
  <conditionalFormatting sqref="D18:G18">
    <cfRule type="cellIs" dxfId="13648" priority="305" operator="equal">
      <formula>0</formula>
    </cfRule>
  </conditionalFormatting>
  <conditionalFormatting sqref="D18:G18">
    <cfRule type="cellIs" dxfId="13647" priority="304" operator="equal">
      <formula>0</formula>
    </cfRule>
  </conditionalFormatting>
  <conditionalFormatting sqref="D18:G18">
    <cfRule type="cellIs" dxfId="13646" priority="303" stopIfTrue="1" operator="equal">
      <formula>0</formula>
    </cfRule>
  </conditionalFormatting>
  <conditionalFormatting sqref="D18:G18">
    <cfRule type="expression" dxfId="13645" priority="302" stopIfTrue="1">
      <formula>$IT19&lt;$IS$2</formula>
    </cfRule>
  </conditionalFormatting>
  <conditionalFormatting sqref="D18:G18">
    <cfRule type="cellIs" dxfId="13644" priority="301" stopIfTrue="1" operator="equal">
      <formula>0</formula>
    </cfRule>
  </conditionalFormatting>
  <conditionalFormatting sqref="D18:G18">
    <cfRule type="expression" dxfId="13643" priority="300" stopIfTrue="1">
      <formula>$IT19&lt;$IS$2</formula>
    </cfRule>
  </conditionalFormatting>
  <conditionalFormatting sqref="D18:G18">
    <cfRule type="cellIs" dxfId="13642" priority="299" stopIfTrue="1" operator="equal">
      <formula>0</formula>
    </cfRule>
  </conditionalFormatting>
  <conditionalFormatting sqref="D18:G18">
    <cfRule type="expression" dxfId="13641" priority="298" stopIfTrue="1">
      <formula>$IT19&lt;$IS$2</formula>
    </cfRule>
  </conditionalFormatting>
  <conditionalFormatting sqref="D18:G18">
    <cfRule type="cellIs" dxfId="13640" priority="297" stopIfTrue="1" operator="equal">
      <formula>0</formula>
    </cfRule>
  </conditionalFormatting>
  <conditionalFormatting sqref="D18:G18">
    <cfRule type="expression" dxfId="13639" priority="296" stopIfTrue="1">
      <formula>$IT19&lt;$IS$2</formula>
    </cfRule>
  </conditionalFormatting>
  <conditionalFormatting sqref="D18:G18">
    <cfRule type="cellIs" dxfId="13638" priority="295" stopIfTrue="1" operator="equal">
      <formula>0</formula>
    </cfRule>
  </conditionalFormatting>
  <conditionalFormatting sqref="D18:G18">
    <cfRule type="expression" dxfId="13637" priority="294" stopIfTrue="1">
      <formula>$IT19&lt;$IS$2</formula>
    </cfRule>
  </conditionalFormatting>
  <conditionalFormatting sqref="D18:G18">
    <cfRule type="cellIs" dxfId="13636" priority="293" operator="equal">
      <formula>0</formula>
    </cfRule>
  </conditionalFormatting>
  <conditionalFormatting sqref="D18:G18">
    <cfRule type="cellIs" dxfId="13635" priority="292" stopIfTrue="1" operator="equal">
      <formula>0</formula>
    </cfRule>
  </conditionalFormatting>
  <conditionalFormatting sqref="D18:G18">
    <cfRule type="expression" dxfId="13634" priority="291" stopIfTrue="1">
      <formula>$IT19&lt;$IS$2</formula>
    </cfRule>
  </conditionalFormatting>
  <conditionalFormatting sqref="D18:G18">
    <cfRule type="cellIs" dxfId="13633" priority="290" stopIfTrue="1" operator="equal">
      <formula>0</formula>
    </cfRule>
  </conditionalFormatting>
  <conditionalFormatting sqref="D18:G18">
    <cfRule type="expression" dxfId="13632" priority="289" stopIfTrue="1">
      <formula>$IT19&lt;$IS$2</formula>
    </cfRule>
  </conditionalFormatting>
  <conditionalFormatting sqref="D18:G18">
    <cfRule type="cellIs" dxfId="13631" priority="288" stopIfTrue="1" operator="equal">
      <formula>0</formula>
    </cfRule>
  </conditionalFormatting>
  <conditionalFormatting sqref="D18:G18">
    <cfRule type="expression" dxfId="13630" priority="287" stopIfTrue="1">
      <formula>$IT19&lt;$IS$2</formula>
    </cfRule>
  </conditionalFormatting>
  <conditionalFormatting sqref="D18:G18">
    <cfRule type="cellIs" dxfId="13629" priority="286" stopIfTrue="1" operator="equal">
      <formula>0</formula>
    </cfRule>
  </conditionalFormatting>
  <conditionalFormatting sqref="D18:G18">
    <cfRule type="expression" dxfId="13628" priority="285" stopIfTrue="1">
      <formula>$IT19&lt;$IS$2</formula>
    </cfRule>
  </conditionalFormatting>
  <conditionalFormatting sqref="D18:G18">
    <cfRule type="cellIs" dxfId="13627" priority="284" stopIfTrue="1" operator="equal">
      <formula>0</formula>
    </cfRule>
  </conditionalFormatting>
  <conditionalFormatting sqref="D18:G18">
    <cfRule type="expression" dxfId="13626" priority="283" stopIfTrue="1">
      <formula>$IT19&lt;$IS$2</formula>
    </cfRule>
  </conditionalFormatting>
  <conditionalFormatting sqref="D18">
    <cfRule type="cellIs" dxfId="13625" priority="282" operator="equal">
      <formula>0</formula>
    </cfRule>
  </conditionalFormatting>
  <conditionalFormatting sqref="D18">
    <cfRule type="cellIs" dxfId="13624" priority="281" stopIfTrue="1" operator="equal">
      <formula>0</formula>
    </cfRule>
  </conditionalFormatting>
  <conditionalFormatting sqref="D18">
    <cfRule type="expression" dxfId="13623" priority="280" stopIfTrue="1">
      <formula>$IT19&lt;$IS$2</formula>
    </cfRule>
  </conditionalFormatting>
  <conditionalFormatting sqref="D18">
    <cfRule type="cellIs" dxfId="13622" priority="279" stopIfTrue="1" operator="equal">
      <formula>0</formula>
    </cfRule>
  </conditionalFormatting>
  <conditionalFormatting sqref="D18">
    <cfRule type="expression" dxfId="13621" priority="278" stopIfTrue="1">
      <formula>$IT19&lt;$IS$2</formula>
    </cfRule>
  </conditionalFormatting>
  <conditionalFormatting sqref="D18">
    <cfRule type="cellIs" dxfId="13620" priority="277" stopIfTrue="1" operator="equal">
      <formula>0</formula>
    </cfRule>
  </conditionalFormatting>
  <conditionalFormatting sqref="D18">
    <cfRule type="expression" dxfId="13619" priority="276" stopIfTrue="1">
      <formula>$IT19&lt;$IS$2</formula>
    </cfRule>
  </conditionalFormatting>
  <conditionalFormatting sqref="D18">
    <cfRule type="cellIs" dxfId="13618" priority="275" stopIfTrue="1" operator="equal">
      <formula>0</formula>
    </cfRule>
  </conditionalFormatting>
  <conditionalFormatting sqref="D18">
    <cfRule type="expression" dxfId="13617" priority="274" stopIfTrue="1">
      <formula>$IT19&lt;$IS$2</formula>
    </cfRule>
  </conditionalFormatting>
  <conditionalFormatting sqref="D18">
    <cfRule type="cellIs" dxfId="13616" priority="273" stopIfTrue="1" operator="equal">
      <formula>0</formula>
    </cfRule>
  </conditionalFormatting>
  <conditionalFormatting sqref="D18">
    <cfRule type="expression" dxfId="13615" priority="272" stopIfTrue="1">
      <formula>$IT19&lt;$IS$2</formula>
    </cfRule>
  </conditionalFormatting>
  <conditionalFormatting sqref="D18">
    <cfRule type="cellIs" dxfId="13614" priority="271" operator="equal">
      <formula>0</formula>
    </cfRule>
  </conditionalFormatting>
  <conditionalFormatting sqref="D18">
    <cfRule type="cellIs" dxfId="13613" priority="270" stopIfTrue="1" operator="equal">
      <formula>0</formula>
    </cfRule>
  </conditionalFormatting>
  <conditionalFormatting sqref="D18">
    <cfRule type="expression" dxfId="13612" priority="269" stopIfTrue="1">
      <formula>$IT19&lt;$IS$2</formula>
    </cfRule>
  </conditionalFormatting>
  <conditionalFormatting sqref="D18">
    <cfRule type="cellIs" dxfId="13611" priority="268" stopIfTrue="1" operator="equal">
      <formula>0</formula>
    </cfRule>
  </conditionalFormatting>
  <conditionalFormatting sqref="D18">
    <cfRule type="expression" dxfId="13610" priority="267" stopIfTrue="1">
      <formula>$IT19&lt;$IS$2</formula>
    </cfRule>
  </conditionalFormatting>
  <conditionalFormatting sqref="D18">
    <cfRule type="cellIs" dxfId="13609" priority="266" stopIfTrue="1" operator="equal">
      <formula>0</formula>
    </cfRule>
  </conditionalFormatting>
  <conditionalFormatting sqref="D18">
    <cfRule type="expression" dxfId="13608" priority="265" stopIfTrue="1">
      <formula>$IT19&lt;$IS$2</formula>
    </cfRule>
  </conditionalFormatting>
  <conditionalFormatting sqref="D18">
    <cfRule type="cellIs" dxfId="13607" priority="264" stopIfTrue="1" operator="equal">
      <formula>0</formula>
    </cfRule>
  </conditionalFormatting>
  <conditionalFormatting sqref="D18">
    <cfRule type="expression" dxfId="13606" priority="263" stopIfTrue="1">
      <formula>$IT19&lt;$IS$2</formula>
    </cfRule>
  </conditionalFormatting>
  <conditionalFormatting sqref="D18">
    <cfRule type="cellIs" dxfId="13605" priority="262" stopIfTrue="1" operator="equal">
      <formula>0</formula>
    </cfRule>
  </conditionalFormatting>
  <conditionalFormatting sqref="D18">
    <cfRule type="expression" dxfId="13604" priority="261" stopIfTrue="1">
      <formula>$IT19&lt;$IS$2</formula>
    </cfRule>
  </conditionalFormatting>
  <conditionalFormatting sqref="D18">
    <cfRule type="cellIs" dxfId="13603" priority="260" stopIfTrue="1" operator="equal">
      <formula>0</formula>
    </cfRule>
  </conditionalFormatting>
  <conditionalFormatting sqref="D18">
    <cfRule type="expression" dxfId="13602" priority="259" stopIfTrue="1">
      <formula>$IT19&lt;$IS$2</formula>
    </cfRule>
  </conditionalFormatting>
  <conditionalFormatting sqref="D18">
    <cfRule type="cellIs" dxfId="13601" priority="258" stopIfTrue="1" operator="equal">
      <formula>0</formula>
    </cfRule>
  </conditionalFormatting>
  <conditionalFormatting sqref="D18">
    <cfRule type="expression" dxfId="13600" priority="257" stopIfTrue="1">
      <formula>$IT19&lt;$IS$2</formula>
    </cfRule>
  </conditionalFormatting>
  <conditionalFormatting sqref="D18:G18">
    <cfRule type="cellIs" dxfId="13599" priority="256" stopIfTrue="1" operator="equal">
      <formula>0</formula>
    </cfRule>
  </conditionalFormatting>
  <conditionalFormatting sqref="D18:G18">
    <cfRule type="expression" dxfId="13598" priority="255" stopIfTrue="1">
      <formula>$IT19&lt;$IS$2</formula>
    </cfRule>
  </conditionalFormatting>
  <conditionalFormatting sqref="D18:G18">
    <cfRule type="cellIs" dxfId="13597" priority="254" stopIfTrue="1" operator="equal">
      <formula>0</formula>
    </cfRule>
  </conditionalFormatting>
  <conditionalFormatting sqref="D18:G18">
    <cfRule type="expression" dxfId="13596" priority="253" stopIfTrue="1">
      <formula>$IT19&lt;$IS$2</formula>
    </cfRule>
  </conditionalFormatting>
  <conditionalFormatting sqref="D18:G18">
    <cfRule type="cellIs" dxfId="13595" priority="252" stopIfTrue="1" operator="equal">
      <formula>0</formula>
    </cfRule>
  </conditionalFormatting>
  <conditionalFormatting sqref="D18:G18">
    <cfRule type="expression" dxfId="13594" priority="251" stopIfTrue="1">
      <formula>$IT19&lt;$IS$2</formula>
    </cfRule>
  </conditionalFormatting>
  <conditionalFormatting sqref="D18:G18">
    <cfRule type="cellIs" dxfId="13593" priority="250" stopIfTrue="1" operator="equal">
      <formula>0</formula>
    </cfRule>
  </conditionalFormatting>
  <conditionalFormatting sqref="D18:G18">
    <cfRule type="expression" dxfId="13592" priority="249" stopIfTrue="1">
      <formula>$IT19&lt;$IS$2</formula>
    </cfRule>
  </conditionalFormatting>
  <conditionalFormatting sqref="D18:G18">
    <cfRule type="cellIs" dxfId="13591" priority="248" stopIfTrue="1" operator="equal">
      <formula>0</formula>
    </cfRule>
  </conditionalFormatting>
  <conditionalFormatting sqref="D18:G18">
    <cfRule type="expression" dxfId="13590" priority="247" stopIfTrue="1">
      <formula>$IT19&lt;$IS$2</formula>
    </cfRule>
  </conditionalFormatting>
  <conditionalFormatting sqref="D18:G18">
    <cfRule type="cellIs" dxfId="13589" priority="246" stopIfTrue="1" operator="equal">
      <formula>0</formula>
    </cfRule>
  </conditionalFormatting>
  <conditionalFormatting sqref="D18:G18">
    <cfRule type="expression" dxfId="13588" priority="245" stopIfTrue="1">
      <formula>$IT19&lt;$IS$2</formula>
    </cfRule>
  </conditionalFormatting>
  <conditionalFormatting sqref="C30:G30">
    <cfRule type="cellIs" dxfId="13587" priority="244" operator="equal">
      <formula>0</formula>
    </cfRule>
  </conditionalFormatting>
  <conditionalFormatting sqref="C30:G30">
    <cfRule type="expression" dxfId="13586" priority="243" stopIfTrue="1">
      <formula>$IT31&lt;$IS$2</formula>
    </cfRule>
  </conditionalFormatting>
  <conditionalFormatting sqref="C30:G30">
    <cfRule type="expression" dxfId="13585" priority="242" stopIfTrue="1">
      <formula>$IW31&lt;$IV$2</formula>
    </cfRule>
  </conditionalFormatting>
  <conditionalFormatting sqref="C30:G30">
    <cfRule type="cellIs" dxfId="13584" priority="241" stopIfTrue="1" operator="equal">
      <formula>0</formula>
    </cfRule>
  </conditionalFormatting>
  <conditionalFormatting sqref="C31:G31">
    <cfRule type="cellIs" dxfId="13583" priority="240" operator="equal">
      <formula>0</formula>
    </cfRule>
  </conditionalFormatting>
  <conditionalFormatting sqref="C31:G31">
    <cfRule type="cellIs" dxfId="13582" priority="239" operator="equal">
      <formula>0</formula>
    </cfRule>
  </conditionalFormatting>
  <conditionalFormatting sqref="C31:G31">
    <cfRule type="cellIs" dxfId="13581" priority="238" stopIfTrue="1" operator="equal">
      <formula>0</formula>
    </cfRule>
  </conditionalFormatting>
  <conditionalFormatting sqref="C31:G31">
    <cfRule type="expression" dxfId="13580" priority="237" stopIfTrue="1">
      <formula>$IT32&lt;$IS$2</formula>
    </cfRule>
  </conditionalFormatting>
  <conditionalFormatting sqref="C31:G31">
    <cfRule type="cellIs" dxfId="13579" priority="236" stopIfTrue="1" operator="equal">
      <formula>0</formula>
    </cfRule>
  </conditionalFormatting>
  <conditionalFormatting sqref="C31:G31">
    <cfRule type="expression" dxfId="13578" priority="235" stopIfTrue="1">
      <formula>$IT32&lt;$IS$2</formula>
    </cfRule>
  </conditionalFormatting>
  <conditionalFormatting sqref="C31:G31">
    <cfRule type="expression" dxfId="13577" priority="234" stopIfTrue="1">
      <formula>$IT32&lt;$IS$2</formula>
    </cfRule>
  </conditionalFormatting>
  <conditionalFormatting sqref="C31:G31">
    <cfRule type="cellIs" dxfId="13576" priority="233" stopIfTrue="1" operator="equal">
      <formula>0</formula>
    </cfRule>
  </conditionalFormatting>
  <conditionalFormatting sqref="C31:G31">
    <cfRule type="expression" dxfId="13575" priority="232" stopIfTrue="1">
      <formula>$IT32&lt;$IS$2</formula>
    </cfRule>
  </conditionalFormatting>
  <conditionalFormatting sqref="C31:G31">
    <cfRule type="cellIs" dxfId="13574" priority="231" stopIfTrue="1" operator="equal">
      <formula>0</formula>
    </cfRule>
  </conditionalFormatting>
  <conditionalFormatting sqref="C31:G31">
    <cfRule type="expression" dxfId="13573" priority="230" stopIfTrue="1">
      <formula>$IT32&lt;$IS$2</formula>
    </cfRule>
  </conditionalFormatting>
  <conditionalFormatting sqref="C31:G31">
    <cfRule type="cellIs" dxfId="13572" priority="229" operator="equal">
      <formula>0</formula>
    </cfRule>
  </conditionalFormatting>
  <conditionalFormatting sqref="C31:G31">
    <cfRule type="cellIs" dxfId="13571" priority="228" stopIfTrue="1" operator="equal">
      <formula>0</formula>
    </cfRule>
  </conditionalFormatting>
  <conditionalFormatting sqref="C31:G31">
    <cfRule type="expression" dxfId="13570" priority="227" stopIfTrue="1">
      <formula>$IT32&lt;$IS$2</formula>
    </cfRule>
  </conditionalFormatting>
  <conditionalFormatting sqref="C31:G31">
    <cfRule type="cellIs" dxfId="13569" priority="226" stopIfTrue="1" operator="equal">
      <formula>0</formula>
    </cfRule>
  </conditionalFormatting>
  <conditionalFormatting sqref="C31:G31">
    <cfRule type="expression" dxfId="13568" priority="225" stopIfTrue="1">
      <formula>$IT32&lt;$IS$2</formula>
    </cfRule>
  </conditionalFormatting>
  <conditionalFormatting sqref="C31:G31">
    <cfRule type="cellIs" dxfId="13567" priority="224" stopIfTrue="1" operator="equal">
      <formula>0</formula>
    </cfRule>
  </conditionalFormatting>
  <conditionalFormatting sqref="C31:G31">
    <cfRule type="expression" dxfId="13566" priority="223" stopIfTrue="1">
      <formula>$IT32&lt;$IS$2</formula>
    </cfRule>
  </conditionalFormatting>
  <conditionalFormatting sqref="C31:G31">
    <cfRule type="cellIs" dxfId="13565" priority="222" stopIfTrue="1" operator="equal">
      <formula>0</formula>
    </cfRule>
  </conditionalFormatting>
  <conditionalFormatting sqref="C31:G31">
    <cfRule type="expression" dxfId="13564" priority="221" stopIfTrue="1">
      <formula>$IT32&lt;$IS$2</formula>
    </cfRule>
  </conditionalFormatting>
  <conditionalFormatting sqref="C31:G31">
    <cfRule type="cellIs" dxfId="13563" priority="220" stopIfTrue="1" operator="equal">
      <formula>0</formula>
    </cfRule>
  </conditionalFormatting>
  <conditionalFormatting sqref="C31:G31">
    <cfRule type="expression" dxfId="13562" priority="219" stopIfTrue="1">
      <formula>$IT32&lt;$IS$2</formula>
    </cfRule>
  </conditionalFormatting>
  <conditionalFormatting sqref="C31:G31">
    <cfRule type="cellIs" dxfId="13561" priority="218" stopIfTrue="1" operator="equal">
      <formula>0</formula>
    </cfRule>
  </conditionalFormatting>
  <conditionalFormatting sqref="C31:G31">
    <cfRule type="expression" dxfId="13560" priority="217" stopIfTrue="1">
      <formula>$IT32&lt;$IS$2</formula>
    </cfRule>
  </conditionalFormatting>
  <conditionalFormatting sqref="C31:G31">
    <cfRule type="cellIs" dxfId="13559" priority="216" stopIfTrue="1" operator="equal">
      <formula>0</formula>
    </cfRule>
  </conditionalFormatting>
  <conditionalFormatting sqref="C31:G31">
    <cfRule type="expression" dxfId="13558" priority="215" stopIfTrue="1">
      <formula>$IW32&lt;$IV$2</formula>
    </cfRule>
  </conditionalFormatting>
  <conditionalFormatting sqref="C31:G31">
    <cfRule type="cellIs" dxfId="13557" priority="214" stopIfTrue="1" operator="equal">
      <formula>0</formula>
    </cfRule>
  </conditionalFormatting>
  <conditionalFormatting sqref="C31:G31">
    <cfRule type="expression" dxfId="13556" priority="213" stopIfTrue="1">
      <formula>$IT32&lt;$IS$2</formula>
    </cfRule>
  </conditionalFormatting>
  <conditionalFormatting sqref="C31:G31">
    <cfRule type="cellIs" dxfId="13555" priority="212" stopIfTrue="1" operator="equal">
      <formula>0</formula>
    </cfRule>
  </conditionalFormatting>
  <conditionalFormatting sqref="C31:G31">
    <cfRule type="expression" dxfId="13554" priority="211" stopIfTrue="1">
      <formula>$IT32&lt;$IS$2</formula>
    </cfRule>
  </conditionalFormatting>
  <conditionalFormatting sqref="C31:G31">
    <cfRule type="cellIs" dxfId="13553" priority="210" stopIfTrue="1" operator="equal">
      <formula>0</formula>
    </cfRule>
  </conditionalFormatting>
  <conditionalFormatting sqref="C31:G31">
    <cfRule type="expression" dxfId="13552" priority="209" stopIfTrue="1">
      <formula>$IT32&lt;$IS$2</formula>
    </cfRule>
  </conditionalFormatting>
  <conditionalFormatting sqref="C31:G31">
    <cfRule type="cellIs" dxfId="13551" priority="208" operator="equal">
      <formula>0</formula>
    </cfRule>
  </conditionalFormatting>
  <conditionalFormatting sqref="C31:G31">
    <cfRule type="expression" dxfId="13550" priority="207" stopIfTrue="1">
      <formula>$IZ32&lt;$IY$2</formula>
    </cfRule>
  </conditionalFormatting>
  <conditionalFormatting sqref="C31:G31">
    <cfRule type="expression" dxfId="13549" priority="206" stopIfTrue="1">
      <formula>$JC32&lt;$JB$2</formula>
    </cfRule>
  </conditionalFormatting>
  <conditionalFormatting sqref="C31:G31">
    <cfRule type="expression" dxfId="13548" priority="205" stopIfTrue="1">
      <formula>$JC32&lt;$JB$2</formula>
    </cfRule>
  </conditionalFormatting>
  <conditionalFormatting sqref="C31:G31">
    <cfRule type="cellIs" dxfId="13547" priority="204" operator="equal">
      <formula>0</formula>
    </cfRule>
  </conditionalFormatting>
  <conditionalFormatting sqref="C31:G31">
    <cfRule type="expression" dxfId="13546" priority="203" stopIfTrue="1">
      <formula>$IT32&lt;$IS$2</formula>
    </cfRule>
  </conditionalFormatting>
  <conditionalFormatting sqref="C31:G31">
    <cfRule type="expression" dxfId="13545" priority="202" stopIfTrue="1">
      <formula>$IT32&lt;$IS$2</formula>
    </cfRule>
  </conditionalFormatting>
  <conditionalFormatting sqref="C31:G31">
    <cfRule type="expression" dxfId="13544" priority="201" stopIfTrue="1">
      <formula>$IT32&lt;$IS$2</formula>
    </cfRule>
  </conditionalFormatting>
  <conditionalFormatting sqref="C31:G31">
    <cfRule type="expression" dxfId="13543" priority="200" stopIfTrue="1">
      <formula>$IT32&lt;$IS$2</formula>
    </cfRule>
  </conditionalFormatting>
  <conditionalFormatting sqref="C31:G31">
    <cfRule type="expression" dxfId="13542" priority="199" stopIfTrue="1">
      <formula>$IT32&lt;$IS$2</formula>
    </cfRule>
  </conditionalFormatting>
  <conditionalFormatting sqref="C31:G31">
    <cfRule type="expression" dxfId="13541" priority="198" stopIfTrue="1">
      <formula>$IT32&lt;$IS$2</formula>
    </cfRule>
  </conditionalFormatting>
  <conditionalFormatting sqref="C31:G31">
    <cfRule type="expression" dxfId="13540" priority="197" stopIfTrue="1">
      <formula>$IT32&lt;$IS$2</formula>
    </cfRule>
  </conditionalFormatting>
  <conditionalFormatting sqref="C31:G31">
    <cfRule type="expression" dxfId="13539" priority="196" stopIfTrue="1">
      <formula>$IT32&lt;$IS$2</formula>
    </cfRule>
  </conditionalFormatting>
  <conditionalFormatting sqref="C31:G31">
    <cfRule type="expression" dxfId="13538" priority="195" stopIfTrue="1">
      <formula>$IT32&lt;$IS$2</formula>
    </cfRule>
  </conditionalFormatting>
  <conditionalFormatting sqref="C31:G31">
    <cfRule type="expression" dxfId="13537" priority="194" stopIfTrue="1">
      <formula>$IT32&lt;$IS$2</formula>
    </cfRule>
  </conditionalFormatting>
  <conditionalFormatting sqref="C31:G31">
    <cfRule type="expression" dxfId="13536" priority="193" stopIfTrue="1">
      <formula>$IT32&lt;$IS$2</formula>
    </cfRule>
  </conditionalFormatting>
  <conditionalFormatting sqref="C31:G31">
    <cfRule type="expression" dxfId="13535" priority="192" stopIfTrue="1">
      <formula>$IT32&lt;$IS$2</formula>
    </cfRule>
  </conditionalFormatting>
  <conditionalFormatting sqref="C31:G31">
    <cfRule type="expression" dxfId="13534" priority="191" stopIfTrue="1">
      <formula>$IT32&lt;$IS$2</formula>
    </cfRule>
  </conditionalFormatting>
  <conditionalFormatting sqref="C31:G31">
    <cfRule type="expression" dxfId="13533" priority="190" stopIfTrue="1">
      <formula>$IT32&lt;$IS$2</formula>
    </cfRule>
  </conditionalFormatting>
  <conditionalFormatting sqref="C31:G31">
    <cfRule type="expression" dxfId="13532" priority="189" stopIfTrue="1">
      <formula>$IT32&lt;$IS$2</formula>
    </cfRule>
  </conditionalFormatting>
  <conditionalFormatting sqref="C31:G31">
    <cfRule type="expression" dxfId="13531" priority="188" stopIfTrue="1">
      <formula>$IT32&lt;$IS$2</formula>
    </cfRule>
  </conditionalFormatting>
  <conditionalFormatting sqref="C31:G31">
    <cfRule type="expression" dxfId="13530" priority="187" stopIfTrue="1">
      <formula>$IW32&lt;$IV$2</formula>
    </cfRule>
  </conditionalFormatting>
  <conditionalFormatting sqref="C31:G31">
    <cfRule type="cellIs" dxfId="13529" priority="186" stopIfTrue="1" operator="equal">
      <formula>0</formula>
    </cfRule>
  </conditionalFormatting>
  <conditionalFormatting sqref="C31:G31">
    <cfRule type="expression" dxfId="13528" priority="185" stopIfTrue="1">
      <formula>$IT32&lt;$IS$2</formula>
    </cfRule>
  </conditionalFormatting>
  <conditionalFormatting sqref="C31:G31">
    <cfRule type="cellIs" dxfId="13527" priority="184" stopIfTrue="1" operator="equal">
      <formula>0</formula>
    </cfRule>
  </conditionalFormatting>
  <conditionalFormatting sqref="C31:G31">
    <cfRule type="expression" dxfId="13526" priority="183" stopIfTrue="1">
      <formula>$IT32&lt;$IS$2</formula>
    </cfRule>
  </conditionalFormatting>
  <conditionalFormatting sqref="C31:G31">
    <cfRule type="cellIs" dxfId="13525" priority="182" operator="equal">
      <formula>0</formula>
    </cfRule>
  </conditionalFormatting>
  <conditionalFormatting sqref="C31:G31">
    <cfRule type="cellIs" dxfId="13524" priority="181" stopIfTrue="1" operator="equal">
      <formula>0</formula>
    </cfRule>
  </conditionalFormatting>
  <conditionalFormatting sqref="C31:G31">
    <cfRule type="expression" dxfId="13523" priority="180" stopIfTrue="1">
      <formula>$IT32&lt;$IS$2</formula>
    </cfRule>
  </conditionalFormatting>
  <conditionalFormatting sqref="C31:G31">
    <cfRule type="cellIs" dxfId="13522" priority="179" stopIfTrue="1" operator="equal">
      <formula>0</formula>
    </cfRule>
  </conditionalFormatting>
  <conditionalFormatting sqref="C31:G31">
    <cfRule type="expression" dxfId="13521" priority="178" stopIfTrue="1">
      <formula>$IT32&lt;$IS$2</formula>
    </cfRule>
  </conditionalFormatting>
  <conditionalFormatting sqref="C31:G31">
    <cfRule type="cellIs" dxfId="13520" priority="177" stopIfTrue="1" operator="equal">
      <formula>0</formula>
    </cfRule>
  </conditionalFormatting>
  <conditionalFormatting sqref="C31:G31">
    <cfRule type="expression" dxfId="13519" priority="176" stopIfTrue="1">
      <formula>$IT32&lt;$IS$2</formula>
    </cfRule>
  </conditionalFormatting>
  <conditionalFormatting sqref="C31:G31">
    <cfRule type="cellIs" dxfId="13518" priority="175" stopIfTrue="1" operator="equal">
      <formula>0</formula>
    </cfRule>
  </conditionalFormatting>
  <conditionalFormatting sqref="C31:G31">
    <cfRule type="expression" dxfId="13517" priority="174" stopIfTrue="1">
      <formula>$IT32&lt;$IS$2</formula>
    </cfRule>
  </conditionalFormatting>
  <conditionalFormatting sqref="C31:G31">
    <cfRule type="cellIs" dxfId="13516" priority="173" operator="equal">
      <formula>0</formula>
    </cfRule>
  </conditionalFormatting>
  <conditionalFormatting sqref="C31:G31">
    <cfRule type="cellIs" dxfId="13515" priority="172" operator="equal">
      <formula>0</formula>
    </cfRule>
  </conditionalFormatting>
  <conditionalFormatting sqref="C31:G31">
    <cfRule type="cellIs" dxfId="13514" priority="171" stopIfTrue="1" operator="equal">
      <formula>0</formula>
    </cfRule>
  </conditionalFormatting>
  <conditionalFormatting sqref="C31:G31">
    <cfRule type="expression" dxfId="13513" priority="170" stopIfTrue="1">
      <formula>$IT32&lt;$IS$2</formula>
    </cfRule>
  </conditionalFormatting>
  <conditionalFormatting sqref="C31:G31">
    <cfRule type="cellIs" dxfId="13512" priority="169" stopIfTrue="1" operator="equal">
      <formula>0</formula>
    </cfRule>
  </conditionalFormatting>
  <conditionalFormatting sqref="C31:G31">
    <cfRule type="expression" dxfId="13511" priority="168" stopIfTrue="1">
      <formula>$IT32&lt;$IS$2</formula>
    </cfRule>
  </conditionalFormatting>
  <conditionalFormatting sqref="C31:G31">
    <cfRule type="expression" dxfId="13510" priority="167" stopIfTrue="1">
      <formula>$IT32&lt;$IS$2</formula>
    </cfRule>
  </conditionalFormatting>
  <conditionalFormatting sqref="C31:G31">
    <cfRule type="cellIs" dxfId="13509" priority="166" stopIfTrue="1" operator="equal">
      <formula>0</formula>
    </cfRule>
  </conditionalFormatting>
  <conditionalFormatting sqref="C31:G31">
    <cfRule type="expression" dxfId="13508" priority="165" stopIfTrue="1">
      <formula>$IT32&lt;$IS$2</formula>
    </cfRule>
  </conditionalFormatting>
  <conditionalFormatting sqref="C31:G31">
    <cfRule type="cellIs" dxfId="13507" priority="164" stopIfTrue="1" operator="equal">
      <formula>0</formula>
    </cfRule>
  </conditionalFormatting>
  <conditionalFormatting sqref="C31:G31">
    <cfRule type="expression" dxfId="13506" priority="163" stopIfTrue="1">
      <formula>$IT32&lt;$IS$2</formula>
    </cfRule>
  </conditionalFormatting>
  <conditionalFormatting sqref="C31:G31">
    <cfRule type="cellIs" dxfId="13505" priority="162" operator="equal">
      <formula>0</formula>
    </cfRule>
  </conditionalFormatting>
  <conditionalFormatting sqref="C31:G31">
    <cfRule type="cellIs" dxfId="13504" priority="161" stopIfTrue="1" operator="equal">
      <formula>0</formula>
    </cfRule>
  </conditionalFormatting>
  <conditionalFormatting sqref="C31:G31">
    <cfRule type="expression" dxfId="13503" priority="160" stopIfTrue="1">
      <formula>$IT32&lt;$IS$2</formula>
    </cfRule>
  </conditionalFormatting>
  <conditionalFormatting sqref="C31:G31">
    <cfRule type="cellIs" dxfId="13502" priority="159" stopIfTrue="1" operator="equal">
      <formula>0</formula>
    </cfRule>
  </conditionalFormatting>
  <conditionalFormatting sqref="C31:G31">
    <cfRule type="expression" dxfId="13501" priority="158" stopIfTrue="1">
      <formula>$IT32&lt;$IS$2</formula>
    </cfRule>
  </conditionalFormatting>
  <conditionalFormatting sqref="C31:G31">
    <cfRule type="cellIs" dxfId="13500" priority="157" stopIfTrue="1" operator="equal">
      <formula>0</formula>
    </cfRule>
  </conditionalFormatting>
  <conditionalFormatting sqref="C31:G31">
    <cfRule type="expression" dxfId="13499" priority="156" stopIfTrue="1">
      <formula>$IT32&lt;$IS$2</formula>
    </cfRule>
  </conditionalFormatting>
  <conditionalFormatting sqref="C31:G31">
    <cfRule type="cellIs" dxfId="13498" priority="155" stopIfTrue="1" operator="equal">
      <formula>0</formula>
    </cfRule>
  </conditionalFormatting>
  <conditionalFormatting sqref="C31:G31">
    <cfRule type="expression" dxfId="13497" priority="154" stopIfTrue="1">
      <formula>$IT32&lt;$IS$2</formula>
    </cfRule>
  </conditionalFormatting>
  <conditionalFormatting sqref="C31:G31">
    <cfRule type="cellIs" dxfId="13496" priority="153" stopIfTrue="1" operator="equal">
      <formula>0</formula>
    </cfRule>
  </conditionalFormatting>
  <conditionalFormatting sqref="C31:G31">
    <cfRule type="expression" dxfId="13495" priority="152" stopIfTrue="1">
      <formula>$IT32&lt;$IS$2</formula>
    </cfRule>
  </conditionalFormatting>
  <conditionalFormatting sqref="C31:G31">
    <cfRule type="cellIs" dxfId="13494" priority="151" stopIfTrue="1" operator="equal">
      <formula>0</formula>
    </cfRule>
  </conditionalFormatting>
  <conditionalFormatting sqref="C31:G31">
    <cfRule type="expression" dxfId="13493" priority="150" stopIfTrue="1">
      <formula>$IT32&lt;$IS$2</formula>
    </cfRule>
  </conditionalFormatting>
  <conditionalFormatting sqref="C31:G31">
    <cfRule type="cellIs" dxfId="13492" priority="149" stopIfTrue="1" operator="equal">
      <formula>0</formula>
    </cfRule>
  </conditionalFormatting>
  <conditionalFormatting sqref="C31:G31">
    <cfRule type="expression" dxfId="13491" priority="148" stopIfTrue="1">
      <formula>$IT32&lt;$IS$2</formula>
    </cfRule>
  </conditionalFormatting>
  <conditionalFormatting sqref="C31:G31">
    <cfRule type="cellIs" dxfId="13490" priority="147" stopIfTrue="1" operator="equal">
      <formula>0</formula>
    </cfRule>
  </conditionalFormatting>
  <conditionalFormatting sqref="C31:G31">
    <cfRule type="expression" dxfId="13489" priority="146" stopIfTrue="1">
      <formula>$IT32&lt;$IS$2</formula>
    </cfRule>
  </conditionalFormatting>
  <conditionalFormatting sqref="C31:G31">
    <cfRule type="cellIs" dxfId="13488" priority="145" stopIfTrue="1" operator="equal">
      <formula>0</formula>
    </cfRule>
  </conditionalFormatting>
  <conditionalFormatting sqref="C31:G31">
    <cfRule type="expression" dxfId="13487" priority="144" stopIfTrue="1">
      <formula>$IT32&lt;$IS$2</formula>
    </cfRule>
  </conditionalFormatting>
  <conditionalFormatting sqref="C31:G31">
    <cfRule type="cellIs" dxfId="13486" priority="143" stopIfTrue="1" operator="equal">
      <formula>0</formula>
    </cfRule>
  </conditionalFormatting>
  <conditionalFormatting sqref="C31:G31">
    <cfRule type="expression" dxfId="13485" priority="142" stopIfTrue="1">
      <formula>$IT32&lt;$IS$2</formula>
    </cfRule>
  </conditionalFormatting>
  <conditionalFormatting sqref="C31:G31">
    <cfRule type="cellIs" dxfId="13484" priority="141" stopIfTrue="1" operator="equal">
      <formula>0</formula>
    </cfRule>
  </conditionalFormatting>
  <conditionalFormatting sqref="C31:G31">
    <cfRule type="expression" dxfId="13483" priority="140" stopIfTrue="1">
      <formula>$IT32&lt;$IS$2</formula>
    </cfRule>
  </conditionalFormatting>
  <conditionalFormatting sqref="C31:G31">
    <cfRule type="cellIs" dxfId="13482" priority="139" stopIfTrue="1" operator="equal">
      <formula>0</formula>
    </cfRule>
  </conditionalFormatting>
  <conditionalFormatting sqref="C31:G31">
    <cfRule type="expression" dxfId="13481" priority="138" stopIfTrue="1">
      <formula>$IT32&lt;$IS$2</formula>
    </cfRule>
  </conditionalFormatting>
  <conditionalFormatting sqref="A35">
    <cfRule type="cellIs" dxfId="13480" priority="137" stopIfTrue="1" operator="equal">
      <formula>0</formula>
    </cfRule>
  </conditionalFormatting>
  <conditionalFormatting sqref="A35">
    <cfRule type="expression" dxfId="13479" priority="136" stopIfTrue="1">
      <formula>$IW36&lt;$IV$2</formula>
    </cfRule>
  </conditionalFormatting>
  <conditionalFormatting sqref="C33:G33">
    <cfRule type="cellIs" dxfId="13478" priority="135" operator="equal">
      <formula>0</formula>
    </cfRule>
  </conditionalFormatting>
  <conditionalFormatting sqref="C33:G33">
    <cfRule type="cellIs" dxfId="13477" priority="134" operator="equal">
      <formula>0</formula>
    </cfRule>
  </conditionalFormatting>
  <conditionalFormatting sqref="C33:G33">
    <cfRule type="cellIs" dxfId="13476" priority="133" stopIfTrue="1" operator="equal">
      <formula>0</formula>
    </cfRule>
  </conditionalFormatting>
  <conditionalFormatting sqref="C33:G33">
    <cfRule type="expression" dxfId="13475" priority="132" stopIfTrue="1">
      <formula>$IT34&lt;$IS$2</formula>
    </cfRule>
  </conditionalFormatting>
  <conditionalFormatting sqref="C33:G33">
    <cfRule type="cellIs" dxfId="13474" priority="131" stopIfTrue="1" operator="equal">
      <formula>0</formula>
    </cfRule>
  </conditionalFormatting>
  <conditionalFormatting sqref="C33:G33">
    <cfRule type="expression" dxfId="13473" priority="130" stopIfTrue="1">
      <formula>$IT34&lt;$IS$2</formula>
    </cfRule>
  </conditionalFormatting>
  <conditionalFormatting sqref="C33:G33">
    <cfRule type="cellIs" dxfId="13472" priority="129" stopIfTrue="1" operator="equal">
      <formula>0</formula>
    </cfRule>
  </conditionalFormatting>
  <conditionalFormatting sqref="C33:G33">
    <cfRule type="expression" dxfId="13471" priority="128" stopIfTrue="1">
      <formula>$IT34&lt;$IS$2</formula>
    </cfRule>
  </conditionalFormatting>
  <conditionalFormatting sqref="C33:G33">
    <cfRule type="cellIs" dxfId="13470" priority="127" stopIfTrue="1" operator="equal">
      <formula>0</formula>
    </cfRule>
  </conditionalFormatting>
  <conditionalFormatting sqref="C33:G33">
    <cfRule type="expression" dxfId="13469" priority="126" stopIfTrue="1">
      <formula>$IT34&lt;$IS$2</formula>
    </cfRule>
  </conditionalFormatting>
  <conditionalFormatting sqref="C33:G33">
    <cfRule type="cellIs" dxfId="13468" priority="125" operator="equal">
      <formula>0</formula>
    </cfRule>
  </conditionalFormatting>
  <conditionalFormatting sqref="C33:G33">
    <cfRule type="cellIs" dxfId="13467" priority="124" stopIfTrue="1" operator="equal">
      <formula>0</formula>
    </cfRule>
  </conditionalFormatting>
  <conditionalFormatting sqref="C33:G33">
    <cfRule type="expression" dxfId="13466" priority="123" stopIfTrue="1">
      <formula>$IT34&lt;$IS$2</formula>
    </cfRule>
  </conditionalFormatting>
  <conditionalFormatting sqref="C33:G33">
    <cfRule type="cellIs" dxfId="13465" priority="122" stopIfTrue="1" operator="equal">
      <formula>0</formula>
    </cfRule>
  </conditionalFormatting>
  <conditionalFormatting sqref="C33:G33">
    <cfRule type="expression" dxfId="13464" priority="121" stopIfTrue="1">
      <formula>$IT34&lt;$IS$2</formula>
    </cfRule>
  </conditionalFormatting>
  <conditionalFormatting sqref="C33:G33">
    <cfRule type="cellIs" dxfId="13463" priority="120" stopIfTrue="1" operator="equal">
      <formula>0</formula>
    </cfRule>
  </conditionalFormatting>
  <conditionalFormatting sqref="C33:G33">
    <cfRule type="expression" dxfId="13462" priority="119" stopIfTrue="1">
      <formula>$IT34&lt;$IS$2</formula>
    </cfRule>
  </conditionalFormatting>
  <conditionalFormatting sqref="D33">
    <cfRule type="cellIs" dxfId="13461" priority="118" operator="equal">
      <formula>0</formula>
    </cfRule>
  </conditionalFormatting>
  <conditionalFormatting sqref="D33">
    <cfRule type="cellIs" dxfId="13460" priority="117" operator="equal">
      <formula>0</formula>
    </cfRule>
  </conditionalFormatting>
  <conditionalFormatting sqref="D33">
    <cfRule type="cellIs" dxfId="13459" priority="116" stopIfTrue="1" operator="equal">
      <formula>0</formula>
    </cfRule>
  </conditionalFormatting>
  <conditionalFormatting sqref="D33">
    <cfRule type="expression" dxfId="13458" priority="115" stopIfTrue="1">
      <formula>$IT34&lt;$IS$2</formula>
    </cfRule>
  </conditionalFormatting>
  <conditionalFormatting sqref="D33">
    <cfRule type="cellIs" dxfId="13457" priority="114" stopIfTrue="1" operator="equal">
      <formula>0</formula>
    </cfRule>
  </conditionalFormatting>
  <conditionalFormatting sqref="D33">
    <cfRule type="expression" dxfId="13456" priority="113" stopIfTrue="1">
      <formula>$IT34&lt;$IS$2</formula>
    </cfRule>
  </conditionalFormatting>
  <conditionalFormatting sqref="D33">
    <cfRule type="cellIs" dxfId="13455" priority="112" stopIfTrue="1" operator="equal">
      <formula>0</formula>
    </cfRule>
  </conditionalFormatting>
  <conditionalFormatting sqref="D33">
    <cfRule type="expression" dxfId="13454" priority="111" stopIfTrue="1">
      <formula>$IT34&lt;$IS$2</formula>
    </cfRule>
  </conditionalFormatting>
  <conditionalFormatting sqref="D33">
    <cfRule type="cellIs" dxfId="13453" priority="110" stopIfTrue="1" operator="equal">
      <formula>0</formula>
    </cfRule>
  </conditionalFormatting>
  <conditionalFormatting sqref="D33">
    <cfRule type="expression" dxfId="13452" priority="109" stopIfTrue="1">
      <formula>$IT34&lt;$IS$2</formula>
    </cfRule>
  </conditionalFormatting>
  <conditionalFormatting sqref="D33">
    <cfRule type="cellIs" dxfId="13451" priority="108" operator="equal">
      <formula>0</formula>
    </cfRule>
  </conditionalFormatting>
  <conditionalFormatting sqref="D33">
    <cfRule type="cellIs" dxfId="13450" priority="107" stopIfTrue="1" operator="equal">
      <formula>0</formula>
    </cfRule>
  </conditionalFormatting>
  <conditionalFormatting sqref="D33">
    <cfRule type="expression" dxfId="13449" priority="106" stopIfTrue="1">
      <formula>$IT34&lt;$IS$2</formula>
    </cfRule>
  </conditionalFormatting>
  <conditionalFormatting sqref="D33">
    <cfRule type="cellIs" dxfId="13448" priority="105" stopIfTrue="1" operator="equal">
      <formula>0</formula>
    </cfRule>
  </conditionalFormatting>
  <conditionalFormatting sqref="D33">
    <cfRule type="expression" dxfId="13447" priority="104" stopIfTrue="1">
      <formula>$IT34&lt;$IS$2</formula>
    </cfRule>
  </conditionalFormatting>
  <conditionalFormatting sqref="D33">
    <cfRule type="cellIs" dxfId="13446" priority="103" stopIfTrue="1" operator="equal">
      <formula>0</formula>
    </cfRule>
  </conditionalFormatting>
  <conditionalFormatting sqref="D33">
    <cfRule type="expression" dxfId="13445" priority="102" stopIfTrue="1">
      <formula>$IT34&lt;$IS$2</formula>
    </cfRule>
  </conditionalFormatting>
  <conditionalFormatting sqref="C33:G33">
    <cfRule type="cellIs" dxfId="13444" priority="101" stopIfTrue="1" operator="equal">
      <formula>0</formula>
    </cfRule>
  </conditionalFormatting>
  <conditionalFormatting sqref="C33:G33">
    <cfRule type="expression" dxfId="13443" priority="100" stopIfTrue="1">
      <formula>$IT34&lt;$IS$2</formula>
    </cfRule>
  </conditionalFormatting>
  <conditionalFormatting sqref="C33:G33">
    <cfRule type="cellIs" dxfId="13442" priority="99" stopIfTrue="1" operator="equal">
      <formula>0</formula>
    </cfRule>
  </conditionalFormatting>
  <conditionalFormatting sqref="C33:G33">
    <cfRule type="expression" dxfId="13441" priority="98" stopIfTrue="1">
      <formula>$IT34&lt;$IS$2</formula>
    </cfRule>
  </conditionalFormatting>
  <conditionalFormatting sqref="C33:G33">
    <cfRule type="cellIs" dxfId="13440" priority="97" stopIfTrue="1" operator="equal">
      <formula>0</formula>
    </cfRule>
  </conditionalFormatting>
  <conditionalFormatting sqref="C33:G33">
    <cfRule type="expression" dxfId="13439" priority="96" stopIfTrue="1">
      <formula>$IT34&lt;$IS$2</formula>
    </cfRule>
  </conditionalFormatting>
  <conditionalFormatting sqref="C33:G33">
    <cfRule type="cellIs" dxfId="13438" priority="95" stopIfTrue="1" operator="equal">
      <formula>0</formula>
    </cfRule>
  </conditionalFormatting>
  <conditionalFormatting sqref="C33:G33">
    <cfRule type="expression" dxfId="13437" priority="94" stopIfTrue="1">
      <formula>$IW34&lt;$IV$2</formula>
    </cfRule>
  </conditionalFormatting>
  <conditionalFormatting sqref="C33:G33">
    <cfRule type="cellIs" dxfId="13436" priority="93" stopIfTrue="1" operator="equal">
      <formula>0</formula>
    </cfRule>
  </conditionalFormatting>
  <conditionalFormatting sqref="C33:G33">
    <cfRule type="expression" dxfId="13435" priority="92" stopIfTrue="1">
      <formula>$IT34&lt;$IS$2</formula>
    </cfRule>
  </conditionalFormatting>
  <conditionalFormatting sqref="C33:G33">
    <cfRule type="cellIs" dxfId="13434" priority="91" stopIfTrue="1" operator="equal">
      <formula>0</formula>
    </cfRule>
  </conditionalFormatting>
  <conditionalFormatting sqref="C33:G33">
    <cfRule type="expression" dxfId="13433" priority="90" stopIfTrue="1">
      <formula>$IT34&lt;$IS$2</formula>
    </cfRule>
  </conditionalFormatting>
  <conditionalFormatting sqref="C33:G33">
    <cfRule type="cellIs" dxfId="13432" priority="89" stopIfTrue="1" operator="equal">
      <formula>0</formula>
    </cfRule>
  </conditionalFormatting>
  <conditionalFormatting sqref="C33:G33">
    <cfRule type="expression" dxfId="13431" priority="88" stopIfTrue="1">
      <formula>$IT34&lt;$IS$2</formula>
    </cfRule>
  </conditionalFormatting>
  <conditionalFormatting sqref="C33:G33">
    <cfRule type="cellIs" dxfId="13430" priority="87" operator="equal">
      <formula>0</formula>
    </cfRule>
  </conditionalFormatting>
  <conditionalFormatting sqref="C33:G33">
    <cfRule type="expression" dxfId="13429" priority="86" stopIfTrue="1">
      <formula>$IT34&lt;$IS$2</formula>
    </cfRule>
  </conditionalFormatting>
  <conditionalFormatting sqref="C33:G33">
    <cfRule type="expression" dxfId="13428" priority="85" stopIfTrue="1">
      <formula>$IT34&lt;$IS$2</formula>
    </cfRule>
  </conditionalFormatting>
  <conditionalFormatting sqref="C33:G33">
    <cfRule type="expression" dxfId="13427" priority="84" stopIfTrue="1">
      <formula>$IT34&lt;$IS$2</formula>
    </cfRule>
  </conditionalFormatting>
  <conditionalFormatting sqref="C33:G33">
    <cfRule type="expression" dxfId="13426" priority="83" stopIfTrue="1">
      <formula>$IT34&lt;$IS$2</formula>
    </cfRule>
  </conditionalFormatting>
  <conditionalFormatting sqref="C33:G33">
    <cfRule type="expression" dxfId="13425" priority="82" stopIfTrue="1">
      <formula>$IT34&lt;$IS$2</formula>
    </cfRule>
  </conditionalFormatting>
  <conditionalFormatting sqref="C33:G33">
    <cfRule type="expression" dxfId="13424" priority="81" stopIfTrue="1">
      <formula>$IT34&lt;$IS$2</formula>
    </cfRule>
  </conditionalFormatting>
  <conditionalFormatting sqref="C33:G33">
    <cfRule type="expression" dxfId="13423" priority="80" stopIfTrue="1">
      <formula>$IT34&lt;$IS$2</formula>
    </cfRule>
  </conditionalFormatting>
  <conditionalFormatting sqref="C33:G33">
    <cfRule type="expression" dxfId="13422" priority="79" stopIfTrue="1">
      <formula>$IT34&lt;$IS$2</formula>
    </cfRule>
  </conditionalFormatting>
  <conditionalFormatting sqref="C33:G33">
    <cfRule type="expression" dxfId="13421" priority="78" stopIfTrue="1">
      <formula>$IT34&lt;$IS$2</formula>
    </cfRule>
  </conditionalFormatting>
  <conditionalFormatting sqref="C33:G33">
    <cfRule type="expression" dxfId="13420" priority="77" stopIfTrue="1">
      <formula>$IT34&lt;$IS$2</formula>
    </cfRule>
  </conditionalFormatting>
  <conditionalFormatting sqref="C33:G33">
    <cfRule type="expression" dxfId="13419" priority="76" stopIfTrue="1">
      <formula>$IT34&lt;$IS$2</formula>
    </cfRule>
  </conditionalFormatting>
  <conditionalFormatting sqref="C33:G33">
    <cfRule type="expression" dxfId="13418" priority="75" stopIfTrue="1">
      <formula>$IT34&lt;$IS$2</formula>
    </cfRule>
  </conditionalFormatting>
  <conditionalFormatting sqref="C33:G33">
    <cfRule type="expression" dxfId="13417" priority="74" stopIfTrue="1">
      <formula>$IT34&lt;$IS$2</formula>
    </cfRule>
  </conditionalFormatting>
  <conditionalFormatting sqref="C33:G33">
    <cfRule type="expression" dxfId="13416" priority="73" stopIfTrue="1">
      <formula>$IT34&lt;$IS$2</formula>
    </cfRule>
  </conditionalFormatting>
  <conditionalFormatting sqref="C33:G33">
    <cfRule type="expression" dxfId="13415" priority="72" stopIfTrue="1">
      <formula>$IT34&lt;$IS$2</formula>
    </cfRule>
  </conditionalFormatting>
  <conditionalFormatting sqref="C33:G33">
    <cfRule type="expression" dxfId="13414" priority="71" stopIfTrue="1">
      <formula>$IT34&lt;$IS$2</formula>
    </cfRule>
  </conditionalFormatting>
  <conditionalFormatting sqref="C33:G33">
    <cfRule type="expression" dxfId="13413" priority="70" stopIfTrue="1">
      <formula>$IW34&lt;$IV$2</formula>
    </cfRule>
  </conditionalFormatting>
  <conditionalFormatting sqref="C33:G33">
    <cfRule type="expression" dxfId="13412" priority="69" stopIfTrue="1">
      <formula>$IW34&lt;$IV$2</formula>
    </cfRule>
  </conditionalFormatting>
  <conditionalFormatting sqref="C33:G33">
    <cfRule type="expression" dxfId="13411" priority="68" stopIfTrue="1">
      <formula>$IT34&lt;$IS$2</formula>
    </cfRule>
  </conditionalFormatting>
  <conditionalFormatting sqref="C33:G33">
    <cfRule type="expression" dxfId="13410" priority="67" stopIfTrue="1">
      <formula>$IT34&lt;$IS$2</formula>
    </cfRule>
  </conditionalFormatting>
  <conditionalFormatting sqref="C33:G33">
    <cfRule type="expression" dxfId="13409" priority="66" stopIfTrue="1">
      <formula>$IT34&lt;$IS$2</formula>
    </cfRule>
  </conditionalFormatting>
  <conditionalFormatting sqref="D35:G35">
    <cfRule type="cellIs" dxfId="13408" priority="65" operator="equal">
      <formula>0</formula>
    </cfRule>
  </conditionalFormatting>
  <conditionalFormatting sqref="D35:G35">
    <cfRule type="expression" dxfId="13407" priority="64" stopIfTrue="1">
      <formula>$IT36&lt;$IS$2</formula>
    </cfRule>
  </conditionalFormatting>
  <conditionalFormatting sqref="D35">
    <cfRule type="cellIs" dxfId="13406" priority="63" operator="equal">
      <formula>0</formula>
    </cfRule>
  </conditionalFormatting>
  <conditionalFormatting sqref="D35">
    <cfRule type="cellIs" dxfId="13405" priority="62" operator="equal">
      <formula>0</formula>
    </cfRule>
  </conditionalFormatting>
  <conditionalFormatting sqref="D35">
    <cfRule type="cellIs" dxfId="13404" priority="61" stopIfTrue="1" operator="equal">
      <formula>0</formula>
    </cfRule>
  </conditionalFormatting>
  <conditionalFormatting sqref="D35">
    <cfRule type="cellIs" dxfId="13403" priority="60" stopIfTrue="1" operator="equal">
      <formula>0</formula>
    </cfRule>
  </conditionalFormatting>
  <conditionalFormatting sqref="D35">
    <cfRule type="cellIs" dxfId="13402" priority="59" stopIfTrue="1" operator="equal">
      <formula>0</formula>
    </cfRule>
  </conditionalFormatting>
  <conditionalFormatting sqref="D35">
    <cfRule type="cellIs" dxfId="13401" priority="58" stopIfTrue="1" operator="equal">
      <formula>0</formula>
    </cfRule>
  </conditionalFormatting>
  <conditionalFormatting sqref="D35">
    <cfRule type="cellIs" dxfId="13400" priority="57" operator="equal">
      <formula>0</formula>
    </cfRule>
  </conditionalFormatting>
  <conditionalFormatting sqref="D35">
    <cfRule type="cellIs" dxfId="13399" priority="56" stopIfTrue="1" operator="equal">
      <formula>0</formula>
    </cfRule>
  </conditionalFormatting>
  <conditionalFormatting sqref="D35">
    <cfRule type="cellIs" dxfId="13398" priority="55" stopIfTrue="1" operator="equal">
      <formula>0</formula>
    </cfRule>
  </conditionalFormatting>
  <conditionalFormatting sqref="D35">
    <cfRule type="cellIs" dxfId="13397" priority="54" stopIfTrue="1" operator="equal">
      <formula>0</formula>
    </cfRule>
  </conditionalFormatting>
  <conditionalFormatting sqref="D35:G35">
    <cfRule type="expression" dxfId="13396" priority="53" stopIfTrue="1">
      <formula>$IW36&lt;$IV$2</formula>
    </cfRule>
  </conditionalFormatting>
  <conditionalFormatting sqref="D35:G35">
    <cfRule type="cellIs" dxfId="13395" priority="52" stopIfTrue="1" operator="equal">
      <formula>0</formula>
    </cfRule>
  </conditionalFormatting>
  <conditionalFormatting sqref="D35:G35">
    <cfRule type="cellIs" dxfId="13394" priority="51" operator="equal">
      <formula>0</formula>
    </cfRule>
  </conditionalFormatting>
  <conditionalFormatting sqref="D35:G35">
    <cfRule type="cellIs" dxfId="13393" priority="50" operator="equal">
      <formula>0</formula>
    </cfRule>
  </conditionalFormatting>
  <conditionalFormatting sqref="D35:G35">
    <cfRule type="cellIs" dxfId="13392" priority="49" stopIfTrue="1" operator="equal">
      <formula>0</formula>
    </cfRule>
  </conditionalFormatting>
  <conditionalFormatting sqref="D35:G35">
    <cfRule type="expression" dxfId="13391" priority="48" stopIfTrue="1">
      <formula>$IT36&lt;$IS$2</formula>
    </cfRule>
  </conditionalFormatting>
  <conditionalFormatting sqref="D35:G35">
    <cfRule type="cellIs" dxfId="13390" priority="47" stopIfTrue="1" operator="equal">
      <formula>0</formula>
    </cfRule>
  </conditionalFormatting>
  <conditionalFormatting sqref="D35:G35">
    <cfRule type="expression" dxfId="13389" priority="46" stopIfTrue="1">
      <formula>$IT36&lt;$IS$2</formula>
    </cfRule>
  </conditionalFormatting>
  <conditionalFormatting sqref="D35:G35">
    <cfRule type="cellIs" dxfId="13388" priority="45" stopIfTrue="1" operator="equal">
      <formula>0</formula>
    </cfRule>
  </conditionalFormatting>
  <conditionalFormatting sqref="D35:G35">
    <cfRule type="expression" dxfId="13387" priority="44" stopIfTrue="1">
      <formula>$IT36&lt;$IS$2</formula>
    </cfRule>
  </conditionalFormatting>
  <conditionalFormatting sqref="D35:G35">
    <cfRule type="cellIs" dxfId="13386" priority="43" stopIfTrue="1" operator="equal">
      <formula>0</formula>
    </cfRule>
  </conditionalFormatting>
  <conditionalFormatting sqref="D35:G35">
    <cfRule type="expression" dxfId="13385" priority="42" stopIfTrue="1">
      <formula>$IT36&lt;$IS$2</formula>
    </cfRule>
  </conditionalFormatting>
  <conditionalFormatting sqref="D35:G35">
    <cfRule type="cellIs" dxfId="13384" priority="41" operator="equal">
      <formula>0</formula>
    </cfRule>
  </conditionalFormatting>
  <conditionalFormatting sqref="D35:G35">
    <cfRule type="cellIs" dxfId="13383" priority="40" stopIfTrue="1" operator="equal">
      <formula>0</formula>
    </cfRule>
  </conditionalFormatting>
  <conditionalFormatting sqref="D35:G35">
    <cfRule type="expression" dxfId="13382" priority="39" stopIfTrue="1">
      <formula>$IT36&lt;$IS$2</formula>
    </cfRule>
  </conditionalFormatting>
  <conditionalFormatting sqref="D35:G35">
    <cfRule type="cellIs" dxfId="13381" priority="38" stopIfTrue="1" operator="equal">
      <formula>0</formula>
    </cfRule>
  </conditionalFormatting>
  <conditionalFormatting sqref="D35:G35">
    <cfRule type="expression" dxfId="13380" priority="37" stopIfTrue="1">
      <formula>$IT36&lt;$IS$2</formula>
    </cfRule>
  </conditionalFormatting>
  <conditionalFormatting sqref="D35:G35">
    <cfRule type="cellIs" dxfId="13379" priority="36" stopIfTrue="1" operator="equal">
      <formula>0</formula>
    </cfRule>
  </conditionalFormatting>
  <conditionalFormatting sqref="D35:G35">
    <cfRule type="expression" dxfId="13378" priority="35" stopIfTrue="1">
      <formula>$IT36&lt;$IS$2</formula>
    </cfRule>
  </conditionalFormatting>
  <conditionalFormatting sqref="D35">
    <cfRule type="cellIs" dxfId="13377" priority="34" operator="equal">
      <formula>0</formula>
    </cfRule>
  </conditionalFormatting>
  <conditionalFormatting sqref="D35">
    <cfRule type="cellIs" dxfId="13376" priority="33" operator="equal">
      <formula>0</formula>
    </cfRule>
  </conditionalFormatting>
  <conditionalFormatting sqref="D35">
    <cfRule type="cellIs" dxfId="13375" priority="32" stopIfTrue="1" operator="equal">
      <formula>0</formula>
    </cfRule>
  </conditionalFormatting>
  <conditionalFormatting sqref="D35">
    <cfRule type="expression" dxfId="13374" priority="31" stopIfTrue="1">
      <formula>$IT36&lt;$IS$2</formula>
    </cfRule>
  </conditionalFormatting>
  <conditionalFormatting sqref="D35">
    <cfRule type="cellIs" dxfId="13373" priority="30" stopIfTrue="1" operator="equal">
      <formula>0</formula>
    </cfRule>
  </conditionalFormatting>
  <conditionalFormatting sqref="D35">
    <cfRule type="expression" dxfId="13372" priority="29" stopIfTrue="1">
      <formula>$IT36&lt;$IS$2</formula>
    </cfRule>
  </conditionalFormatting>
  <conditionalFormatting sqref="D35">
    <cfRule type="cellIs" dxfId="13371" priority="28" stopIfTrue="1" operator="equal">
      <formula>0</formula>
    </cfRule>
  </conditionalFormatting>
  <conditionalFormatting sqref="D35">
    <cfRule type="expression" dxfId="13370" priority="27" stopIfTrue="1">
      <formula>$IT36&lt;$IS$2</formula>
    </cfRule>
  </conditionalFormatting>
  <conditionalFormatting sqref="D35">
    <cfRule type="cellIs" dxfId="13369" priority="26" stopIfTrue="1" operator="equal">
      <formula>0</formula>
    </cfRule>
  </conditionalFormatting>
  <conditionalFormatting sqref="D35">
    <cfRule type="expression" dxfId="13368" priority="25" stopIfTrue="1">
      <formula>$IT36&lt;$IS$2</formula>
    </cfRule>
  </conditionalFormatting>
  <conditionalFormatting sqref="D35">
    <cfRule type="cellIs" dxfId="13367" priority="24" operator="equal">
      <formula>0</formula>
    </cfRule>
  </conditionalFormatting>
  <conditionalFormatting sqref="D35">
    <cfRule type="cellIs" dxfId="13366" priority="23" stopIfTrue="1" operator="equal">
      <formula>0</formula>
    </cfRule>
  </conditionalFormatting>
  <conditionalFormatting sqref="D35">
    <cfRule type="expression" dxfId="13365" priority="22" stopIfTrue="1">
      <formula>$IT36&lt;$IS$2</formula>
    </cfRule>
  </conditionalFormatting>
  <conditionalFormatting sqref="D35">
    <cfRule type="cellIs" dxfId="13364" priority="21" stopIfTrue="1" operator="equal">
      <formula>0</formula>
    </cfRule>
  </conditionalFormatting>
  <conditionalFormatting sqref="D35">
    <cfRule type="expression" dxfId="13363" priority="20" stopIfTrue="1">
      <formula>$IT36&lt;$IS$2</formula>
    </cfRule>
  </conditionalFormatting>
  <conditionalFormatting sqref="D35">
    <cfRule type="cellIs" dxfId="13362" priority="19" stopIfTrue="1" operator="equal">
      <formula>0</formula>
    </cfRule>
  </conditionalFormatting>
  <conditionalFormatting sqref="D35">
    <cfRule type="expression" dxfId="13361" priority="18" stopIfTrue="1">
      <formula>$IT36&lt;$IS$2</formula>
    </cfRule>
  </conditionalFormatting>
  <conditionalFormatting sqref="D35:G35">
    <cfRule type="cellIs" dxfId="13360" priority="17" stopIfTrue="1" operator="equal">
      <formula>0</formula>
    </cfRule>
  </conditionalFormatting>
  <conditionalFormatting sqref="D35:G35">
    <cfRule type="expression" dxfId="13359" priority="16" stopIfTrue="1">
      <formula>$IT36&lt;$IS$2</formula>
    </cfRule>
  </conditionalFormatting>
  <conditionalFormatting sqref="D35:G35">
    <cfRule type="cellIs" dxfId="13358" priority="15" stopIfTrue="1" operator="equal">
      <formula>0</formula>
    </cfRule>
  </conditionalFormatting>
  <conditionalFormatting sqref="D35:G35">
    <cfRule type="expression" dxfId="13357" priority="14" stopIfTrue="1">
      <formula>$IT36&lt;$IS$2</formula>
    </cfRule>
  </conditionalFormatting>
  <conditionalFormatting sqref="D35:G35">
    <cfRule type="cellIs" dxfId="13356" priority="13" stopIfTrue="1" operator="equal">
      <formula>0</formula>
    </cfRule>
  </conditionalFormatting>
  <conditionalFormatting sqref="D35:G35">
    <cfRule type="expression" dxfId="13355" priority="12" stopIfTrue="1">
      <formula>$IT36&lt;$IS$2</formula>
    </cfRule>
  </conditionalFormatting>
  <conditionalFormatting sqref="D35:G35">
    <cfRule type="cellIs" dxfId="13354" priority="11" stopIfTrue="1" operator="equal">
      <formula>0</formula>
    </cfRule>
  </conditionalFormatting>
  <conditionalFormatting sqref="D35:G35">
    <cfRule type="expression" dxfId="13353" priority="10" stopIfTrue="1">
      <formula>$IW36&lt;$IV$2</formula>
    </cfRule>
  </conditionalFormatting>
  <conditionalFormatting sqref="D35:G35">
    <cfRule type="cellIs" dxfId="13352" priority="9" stopIfTrue="1" operator="equal">
      <formula>0</formula>
    </cfRule>
  </conditionalFormatting>
  <conditionalFormatting sqref="D35:G35">
    <cfRule type="expression" dxfId="13351" priority="8" stopIfTrue="1">
      <formula>$IT36&lt;$IS$2</formula>
    </cfRule>
  </conditionalFormatting>
  <conditionalFormatting sqref="D35:G35">
    <cfRule type="cellIs" dxfId="13350" priority="7" stopIfTrue="1" operator="equal">
      <formula>0</formula>
    </cfRule>
  </conditionalFormatting>
  <conditionalFormatting sqref="D35:G35">
    <cfRule type="expression" dxfId="13349" priority="6" stopIfTrue="1">
      <formula>$IT36&lt;$IS$2</formula>
    </cfRule>
  </conditionalFormatting>
  <conditionalFormatting sqref="D35:G35">
    <cfRule type="cellIs" dxfId="13348" priority="5" stopIfTrue="1" operator="equal">
      <formula>0</formula>
    </cfRule>
  </conditionalFormatting>
  <conditionalFormatting sqref="D35:G35">
    <cfRule type="expression" dxfId="13347" priority="4" stopIfTrue="1">
      <formula>$IT36&lt;$IS$2</formula>
    </cfRule>
  </conditionalFormatting>
  <conditionalFormatting sqref="D35:G35">
    <cfRule type="cellIs" dxfId="13346" priority="3" operator="equal">
      <formula>0</formula>
    </cfRule>
  </conditionalFormatting>
  <conditionalFormatting sqref="D35:G35">
    <cfRule type="expression" dxfId="13345" priority="2" stopIfTrue="1">
      <formula>#REF!&lt;$IS$2</formula>
    </cfRule>
  </conditionalFormatting>
  <conditionalFormatting sqref="D35:G35">
    <cfRule type="expression" dxfId="13344" priority="1" stopIfTrue="1">
      <formula>#REF!&lt;$IV$2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FF"/>
  </sheetPr>
  <dimension ref="A1:IB300"/>
  <sheetViews>
    <sheetView tabSelected="1"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U20" sqref="U20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4" width="7.7109375" style="3" customWidth="1"/>
    <col min="5" max="5" width="9" style="3" customWidth="1"/>
    <col min="6" max="7" width="8.7109375" style="3" customWidth="1"/>
    <col min="8" max="8" width="15.140625" style="3" hidden="1" customWidth="1"/>
    <col min="9" max="9" width="15.140625" style="3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168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146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1</v>
      </c>
      <c r="B6" s="159"/>
      <c r="C6" s="40"/>
      <c r="D6" s="43" t="str">
        <f>х!A26</f>
        <v>26.01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164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2.25" customHeight="1" x14ac:dyDescent="0.25">
      <c r="A13" s="103">
        <v>0</v>
      </c>
      <c r="B13" s="104">
        <v>0</v>
      </c>
      <c r="C13" s="105">
        <v>0</v>
      </c>
      <c r="D13" s="106">
        <v>0</v>
      </c>
      <c r="E13" s="106">
        <v>0</v>
      </c>
      <c r="F13" s="106">
        <v>0</v>
      </c>
      <c r="G13" s="106">
        <v>0</v>
      </c>
      <c r="H13" s="107">
        <v>0</v>
      </c>
      <c r="I13" s="25">
        <f t="shared" ref="I13:I18" si="1">H13</f>
        <v>0</v>
      </c>
      <c r="J13" s="11"/>
      <c r="K13" s="37">
        <f t="shared" ref="K13:K58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8" customHeight="1" x14ac:dyDescent="0.25">
      <c r="A14" s="103" t="s">
        <v>292</v>
      </c>
      <c r="B14" s="104">
        <v>80</v>
      </c>
      <c r="C14" s="105" t="s">
        <v>294</v>
      </c>
      <c r="D14" s="106">
        <v>11.49</v>
      </c>
      <c r="E14" s="106">
        <v>16.71</v>
      </c>
      <c r="F14" s="106">
        <v>15.96</v>
      </c>
      <c r="G14" s="106">
        <v>261.33999999999997</v>
      </c>
      <c r="H14" s="107">
        <v>12.213799999999999</v>
      </c>
      <c r="I14" s="150">
        <v>22</v>
      </c>
      <c r="J14" s="11"/>
      <c r="K14" s="37" t="str">
        <f t="shared" si="2"/>
        <v>Горячий бутерброд с колбасой и сыром</v>
      </c>
      <c r="M14" s="24">
        <f t="shared" si="3"/>
        <v>11.49</v>
      </c>
      <c r="N14" s="24">
        <f t="shared" si="0"/>
        <v>16.71</v>
      </c>
      <c r="O14" s="24">
        <f t="shared" si="0"/>
        <v>15.96</v>
      </c>
      <c r="P14" s="24">
        <f t="shared" si="0"/>
        <v>261.33999999999997</v>
      </c>
      <c r="IA14" s="12"/>
      <c r="IB14" s="6">
        <f>[1]основа!AM10</f>
        <v>42551</v>
      </c>
    </row>
    <row r="15" spans="1:236" ht="15" customHeight="1" x14ac:dyDescent="0.25">
      <c r="A15" s="103" t="s">
        <v>257</v>
      </c>
      <c r="B15" s="104" t="s">
        <v>197</v>
      </c>
      <c r="C15" s="105" t="s">
        <v>258</v>
      </c>
      <c r="D15" s="106">
        <v>0.1</v>
      </c>
      <c r="E15" s="106">
        <v>0</v>
      </c>
      <c r="F15" s="106">
        <v>9.1</v>
      </c>
      <c r="G15" s="106">
        <v>35</v>
      </c>
      <c r="H15" s="107">
        <v>3.3620000000000001</v>
      </c>
      <c r="I15" s="150">
        <v>3.5</v>
      </c>
      <c r="J15" s="11"/>
      <c r="K15" s="37" t="str">
        <f t="shared" si="2"/>
        <v>Чай с сахаром</v>
      </c>
      <c r="M15" s="24">
        <f t="shared" si="3"/>
        <v>0.1</v>
      </c>
      <c r="N15" s="24">
        <f t="shared" si="0"/>
        <v>0</v>
      </c>
      <c r="O15" s="24">
        <f t="shared" si="0"/>
        <v>9.1</v>
      </c>
      <c r="P15" s="24">
        <f t="shared" si="0"/>
        <v>35</v>
      </c>
      <c r="IA15" s="12"/>
      <c r="IB15" s="6">
        <f>[1]основа!AM11</f>
        <v>42551</v>
      </c>
    </row>
    <row r="16" spans="1:236" ht="0.75" customHeight="1" x14ac:dyDescent="0.25">
      <c r="A16" s="103" t="s">
        <v>74</v>
      </c>
      <c r="B16" s="104" t="s">
        <v>226</v>
      </c>
      <c r="C16" s="105">
        <v>0</v>
      </c>
      <c r="D16" s="106">
        <v>2</v>
      </c>
      <c r="E16" s="106">
        <v>0.75</v>
      </c>
      <c r="F16" s="106">
        <v>13</v>
      </c>
      <c r="G16" s="106">
        <v>67.5</v>
      </c>
      <c r="H16" s="107">
        <v>1.1000000000000001</v>
      </c>
      <c r="I16" s="150">
        <v>1.5</v>
      </c>
      <c r="J16" s="11"/>
      <c r="K16" s="37" t="str">
        <f t="shared" si="2"/>
        <v>Хлеб пшеничный</v>
      </c>
      <c r="M16" s="24">
        <f t="shared" si="3"/>
        <v>2</v>
      </c>
      <c r="N16" s="24">
        <f t="shared" si="0"/>
        <v>0.75</v>
      </c>
      <c r="O16" s="24">
        <f t="shared" si="0"/>
        <v>13</v>
      </c>
      <c r="P16" s="24">
        <f t="shared" si="0"/>
        <v>67.5</v>
      </c>
      <c r="IA16" s="12"/>
      <c r="IB16" s="6">
        <f>[1]основа!AM12</f>
        <v>42551</v>
      </c>
    </row>
    <row r="17" spans="1:236" ht="15" hidden="1" customHeight="1" x14ac:dyDescent="0.25">
      <c r="A17" s="103">
        <v>0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R17" s="39"/>
      <c r="IA17" s="12"/>
      <c r="IB17" s="6">
        <f>[1]основа!AM13</f>
        <v>42551</v>
      </c>
    </row>
    <row r="18" spans="1:236" ht="15" hidden="1" customHeight="1" x14ac:dyDescent="0.25">
      <c r="A18" s="103">
        <v>0</v>
      </c>
      <c r="B18" s="104">
        <v>0</v>
      </c>
      <c r="C18" s="105">
        <v>0</v>
      </c>
      <c r="D18" s="106">
        <v>0</v>
      </c>
      <c r="E18" s="106">
        <v>0</v>
      </c>
      <c r="F18" s="106">
        <v>0</v>
      </c>
      <c r="G18" s="106">
        <v>0</v>
      </c>
      <c r="H18" s="107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08" t="s">
        <v>11</v>
      </c>
      <c r="B19" s="109"/>
      <c r="C19" s="110"/>
      <c r="D19" s="111">
        <v>11.59</v>
      </c>
      <c r="E19" s="111">
        <v>16.71</v>
      </c>
      <c r="F19" s="111">
        <v>25.06</v>
      </c>
      <c r="G19" s="111">
        <v>296.33999999999997</v>
      </c>
      <c r="H19" s="112">
        <v>16.675799999999999</v>
      </c>
      <c r="I19" s="151">
        <v>25.5</v>
      </c>
      <c r="J19" s="11"/>
      <c r="K19" s="38">
        <f>х!E12</f>
        <v>1</v>
      </c>
      <c r="M19" s="28">
        <f>SUM(M12:M18)</f>
        <v>13.59</v>
      </c>
      <c r="N19" s="28">
        <f t="shared" ref="N19:P19" si="4">SUM(N12:N18)</f>
        <v>17.46</v>
      </c>
      <c r="O19" s="28">
        <f t="shared" si="4"/>
        <v>38.06</v>
      </c>
      <c r="P19" s="28">
        <f t="shared" si="4"/>
        <v>363.84</v>
      </c>
      <c r="IA19" s="12"/>
      <c r="IB19" s="6">
        <f>[1]основа!AM15</f>
        <v>42551</v>
      </c>
    </row>
    <row r="20" spans="1:236" ht="15" customHeight="1" x14ac:dyDescent="0.2">
      <c r="A20" s="108"/>
      <c r="B20" s="109"/>
      <c r="C20" s="110"/>
      <c r="D20" s="111"/>
      <c r="E20" s="111"/>
      <c r="F20" s="111"/>
      <c r="G20" s="111"/>
      <c r="H20" s="112"/>
      <c r="I20" s="151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08" t="s">
        <v>12</v>
      </c>
      <c r="B21" s="109"/>
      <c r="C21" s="110"/>
      <c r="D21" s="111"/>
      <c r="E21" s="111"/>
      <c r="F21" s="111"/>
      <c r="G21" s="111"/>
      <c r="H21" s="112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5">
      <c r="A24" s="103">
        <v>0</v>
      </c>
      <c r="B24" s="104">
        <v>0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  <c r="H24" s="107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08" t="s">
        <v>13</v>
      </c>
      <c r="B25" s="109"/>
      <c r="C25" s="110"/>
      <c r="D25" s="111">
        <v>0</v>
      </c>
      <c r="E25" s="111">
        <v>0</v>
      </c>
      <c r="F25" s="111">
        <v>0</v>
      </c>
      <c r="G25" s="111">
        <v>0</v>
      </c>
      <c r="H25" s="112"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hidden="1" customHeight="1" x14ac:dyDescent="0.2">
      <c r="A26" s="108"/>
      <c r="B26" s="109"/>
      <c r="C26" s="110"/>
      <c r="D26" s="111"/>
      <c r="E26" s="111"/>
      <c r="F26" s="111"/>
      <c r="G26" s="111"/>
      <c r="H26" s="112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08" t="s">
        <v>14</v>
      </c>
      <c r="B27" s="109"/>
      <c r="C27" s="110"/>
      <c r="D27" s="113"/>
      <c r="E27" s="113"/>
      <c r="F27" s="113"/>
      <c r="G27" s="113"/>
      <c r="H27" s="114"/>
      <c r="I27" s="152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hidden="1" customHeight="1" x14ac:dyDescent="0.25">
      <c r="A28" s="103">
        <v>0</v>
      </c>
      <c r="B28" s="104">
        <v>0</v>
      </c>
      <c r="C28" s="105">
        <v>0</v>
      </c>
      <c r="D28" s="106">
        <v>0</v>
      </c>
      <c r="E28" s="106">
        <v>0</v>
      </c>
      <c r="F28" s="106">
        <v>0</v>
      </c>
      <c r="G28" s="106">
        <v>0</v>
      </c>
      <c r="H28" s="107">
        <v>0</v>
      </c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4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.75" hidden="1" customHeight="1" x14ac:dyDescent="0.25">
      <c r="A29" s="103">
        <v>0</v>
      </c>
      <c r="B29" s="104">
        <v>0</v>
      </c>
      <c r="C29" s="105">
        <v>0</v>
      </c>
      <c r="D29" s="106">
        <v>0</v>
      </c>
      <c r="E29" s="106">
        <v>0</v>
      </c>
      <c r="F29" s="106">
        <v>0</v>
      </c>
      <c r="G29" s="106">
        <v>0</v>
      </c>
      <c r="H29" s="107">
        <v>0</v>
      </c>
      <c r="I29" s="25">
        <f t="shared" ref="I29:I34" si="10">H29</f>
        <v>0</v>
      </c>
      <c r="J29" s="11"/>
      <c r="K29" s="37">
        <f t="shared" si="2"/>
        <v>0</v>
      </c>
      <c r="M29" s="24">
        <f t="shared" ref="M29:M34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5">
      <c r="A30" s="103" t="s">
        <v>402</v>
      </c>
      <c r="B30" s="104" t="s">
        <v>211</v>
      </c>
      <c r="C30" s="105" t="s">
        <v>401</v>
      </c>
      <c r="D30" s="106">
        <v>34.42</v>
      </c>
      <c r="E30" s="106">
        <v>9.34</v>
      </c>
      <c r="F30" s="106">
        <v>27.44</v>
      </c>
      <c r="G30" s="106">
        <v>331.26</v>
      </c>
      <c r="H30" s="107">
        <v>22.4389</v>
      </c>
      <c r="I30" s="150">
        <v>50</v>
      </c>
      <c r="J30" s="11"/>
      <c r="K30" s="37" t="str">
        <f t="shared" si="2"/>
        <v xml:space="preserve">Жаркое по-домашнему (мясо свинина) </v>
      </c>
      <c r="M30" s="24">
        <f t="shared" si="11"/>
        <v>34.42</v>
      </c>
      <c r="N30" s="24">
        <f t="shared" si="9"/>
        <v>9.34</v>
      </c>
      <c r="O30" s="24">
        <f t="shared" si="9"/>
        <v>27.44</v>
      </c>
      <c r="P30" s="24">
        <f t="shared" si="9"/>
        <v>331.26</v>
      </c>
      <c r="IA30" s="12"/>
      <c r="IB30" s="6">
        <f>[1]основа!AM26</f>
        <v>42551</v>
      </c>
    </row>
    <row r="31" spans="1:236" ht="15" hidden="1" customHeight="1" x14ac:dyDescent="0.25">
      <c r="A31" s="103"/>
      <c r="B31" s="104"/>
      <c r="C31" s="105"/>
      <c r="D31" s="106"/>
      <c r="E31" s="106"/>
      <c r="F31" s="106"/>
      <c r="G31" s="106"/>
      <c r="H31" s="107"/>
      <c r="I31" s="125"/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5">
      <c r="A32" s="103" t="s">
        <v>257</v>
      </c>
      <c r="B32" s="104" t="s">
        <v>197</v>
      </c>
      <c r="C32" s="105" t="s">
        <v>258</v>
      </c>
      <c r="D32" s="106">
        <v>0.1</v>
      </c>
      <c r="E32" s="106">
        <v>0</v>
      </c>
      <c r="F32" s="106">
        <v>9.1</v>
      </c>
      <c r="G32" s="106">
        <v>35</v>
      </c>
      <c r="H32" s="107">
        <v>3</v>
      </c>
      <c r="I32" s="150">
        <v>3.5</v>
      </c>
      <c r="J32" s="11"/>
      <c r="K32" s="37" t="str">
        <f t="shared" si="2"/>
        <v>Чай с сахаром</v>
      </c>
      <c r="M32" s="24">
        <f t="shared" si="11"/>
        <v>0.1</v>
      </c>
      <c r="N32" s="24">
        <f t="shared" si="9"/>
        <v>0</v>
      </c>
      <c r="O32" s="24">
        <f t="shared" si="9"/>
        <v>9.1</v>
      </c>
      <c r="P32" s="24">
        <f t="shared" si="9"/>
        <v>35</v>
      </c>
      <c r="IA32" s="12"/>
      <c r="IB32" s="6">
        <f>[1]основа!AM28</f>
        <v>42551</v>
      </c>
    </row>
    <row r="33" spans="1:236" ht="17.25" customHeight="1" x14ac:dyDescent="0.25">
      <c r="A33" s="103" t="s">
        <v>74</v>
      </c>
      <c r="B33" s="104">
        <v>50</v>
      </c>
      <c r="C33" s="105">
        <v>0</v>
      </c>
      <c r="D33" s="106">
        <v>3.5</v>
      </c>
      <c r="E33" s="106">
        <v>1.5</v>
      </c>
      <c r="F33" s="106">
        <v>24.9</v>
      </c>
      <c r="G33" s="106">
        <v>131</v>
      </c>
      <c r="H33" s="107">
        <v>2</v>
      </c>
      <c r="I33" s="150">
        <v>3</v>
      </c>
      <c r="J33" s="11"/>
      <c r="K33" s="37" t="str">
        <f t="shared" si="2"/>
        <v>Хлеб пшеничный</v>
      </c>
      <c r="M33" s="24">
        <f t="shared" si="11"/>
        <v>3.5</v>
      </c>
      <c r="N33" s="24">
        <f t="shared" si="9"/>
        <v>1.5</v>
      </c>
      <c r="O33" s="24">
        <f t="shared" si="9"/>
        <v>24.9</v>
      </c>
      <c r="P33" s="24">
        <f t="shared" si="9"/>
        <v>131</v>
      </c>
      <c r="IA33" s="12"/>
      <c r="IB33" s="6">
        <f>[1]основа!AM29</f>
        <v>42551</v>
      </c>
    </row>
    <row r="34" spans="1:236" ht="0.75" customHeight="1" x14ac:dyDescent="0.25">
      <c r="A34" s="103">
        <v>0</v>
      </c>
      <c r="B34" s="104">
        <v>0</v>
      </c>
      <c r="C34" s="105">
        <v>0</v>
      </c>
      <c r="D34" s="106">
        <v>0</v>
      </c>
      <c r="E34" s="106">
        <v>0</v>
      </c>
      <c r="F34" s="106">
        <v>0</v>
      </c>
      <c r="G34" s="106">
        <v>0</v>
      </c>
      <c r="H34" s="107">
        <v>0</v>
      </c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8" customHeight="1" x14ac:dyDescent="0.2">
      <c r="A35" s="108" t="s">
        <v>15</v>
      </c>
      <c r="B35" s="109"/>
      <c r="C35" s="110"/>
      <c r="D35" s="111">
        <v>38.020000000000003</v>
      </c>
      <c r="E35" s="111">
        <v>10.84</v>
      </c>
      <c r="F35" s="111">
        <v>61.44</v>
      </c>
      <c r="G35" s="111">
        <v>497.26</v>
      </c>
      <c r="H35" s="112">
        <v>32.430097872340426</v>
      </c>
      <c r="I35" s="155">
        <v>56.5</v>
      </c>
      <c r="J35" s="11"/>
      <c r="K35" s="38">
        <f>х!E29</f>
        <v>1</v>
      </c>
      <c r="M35" s="28">
        <f>SUM(M28:M34)</f>
        <v>38.020000000000003</v>
      </c>
      <c r="N35" s="28">
        <f>SUM(N28:N34)</f>
        <v>10.84</v>
      </c>
      <c r="O35" s="28">
        <f>SUM(O28:O34)</f>
        <v>61.44</v>
      </c>
      <c r="P35" s="28">
        <f>SUM(P28:P34)</f>
        <v>497.26</v>
      </c>
      <c r="IA35" s="12"/>
      <c r="IB35" s="6">
        <f>[1]основа!AM32</f>
        <v>42551</v>
      </c>
    </row>
    <row r="36" spans="1:236" ht="15" customHeight="1" x14ac:dyDescent="0.2">
      <c r="A36" s="108"/>
      <c r="B36" s="109"/>
      <c r="C36" s="110"/>
      <c r="D36" s="111"/>
      <c r="E36" s="111"/>
      <c r="F36" s="111"/>
      <c r="G36" s="111"/>
      <c r="H36" s="112"/>
      <c r="I36" s="155"/>
      <c r="J36" s="11"/>
      <c r="K36" s="38">
        <f>х!E30</f>
        <v>1</v>
      </c>
      <c r="M36" s="28"/>
      <c r="N36" s="28"/>
      <c r="O36" s="28"/>
      <c r="P36" s="28"/>
      <c r="IA36" s="12"/>
      <c r="IB36" s="6">
        <f>[1]основа!AM33</f>
        <v>42551</v>
      </c>
    </row>
    <row r="37" spans="1:236" ht="15" hidden="1" customHeight="1" x14ac:dyDescent="0.2">
      <c r="A37" s="108" t="s">
        <v>16</v>
      </c>
      <c r="B37" s="109"/>
      <c r="C37" s="110"/>
      <c r="D37" s="113"/>
      <c r="E37" s="113"/>
      <c r="F37" s="113"/>
      <c r="G37" s="113"/>
      <c r="H37" s="114"/>
      <c r="I37" s="31"/>
      <c r="J37" s="11"/>
      <c r="K37" s="38">
        <f>х!E31</f>
        <v>0</v>
      </c>
      <c r="M37" s="30"/>
      <c r="N37" s="30"/>
      <c r="O37" s="30"/>
      <c r="P37" s="30"/>
      <c r="IA37" s="12"/>
      <c r="IB37" s="6">
        <f>[1]основа!AM34</f>
        <v>42551</v>
      </c>
    </row>
    <row r="38" spans="1:236" ht="15" hidden="1" customHeight="1" x14ac:dyDescent="0.25">
      <c r="A38" s="103">
        <v>0</v>
      </c>
      <c r="B38" s="104">
        <v>0</v>
      </c>
      <c r="C38" s="105">
        <v>0</v>
      </c>
      <c r="D38" s="106">
        <v>0</v>
      </c>
      <c r="E38" s="106">
        <v>0</v>
      </c>
      <c r="F38" s="106">
        <v>0</v>
      </c>
      <c r="G38" s="106">
        <v>0</v>
      </c>
      <c r="H38" s="107">
        <v>0</v>
      </c>
      <c r="I38" s="25">
        <f>H38</f>
        <v>0</v>
      </c>
      <c r="J38" s="11"/>
      <c r="K38" s="37">
        <f t="shared" si="2"/>
        <v>0</v>
      </c>
      <c r="M38" s="24">
        <f>D38</f>
        <v>0</v>
      </c>
      <c r="N38" s="24">
        <f t="shared" ref="N38:P42" si="12">E38</f>
        <v>0</v>
      </c>
      <c r="O38" s="24">
        <f t="shared" si="12"/>
        <v>0</v>
      </c>
      <c r="P38" s="24">
        <f t="shared" si="12"/>
        <v>0</v>
      </c>
      <c r="IA38" s="12"/>
      <c r="IB38" s="6">
        <f>[1]основа!AM35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 t="shared" ref="I39:I42" si="13">H39</f>
        <v>0</v>
      </c>
      <c r="J39" s="11"/>
      <c r="K39" s="37">
        <f t="shared" si="2"/>
        <v>0</v>
      </c>
      <c r="M39" s="24">
        <f t="shared" ref="M39:M42" si="14">D39</f>
        <v>0</v>
      </c>
      <c r="N39" s="24">
        <f t="shared" si="12"/>
        <v>0</v>
      </c>
      <c r="O39" s="24">
        <f t="shared" si="12"/>
        <v>0</v>
      </c>
      <c r="P39" s="24">
        <f t="shared" si="12"/>
        <v>0</v>
      </c>
      <c r="IA39" s="12"/>
      <c r="IB39" s="6">
        <f>[1]основа!AM36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si="13"/>
        <v>0</v>
      </c>
      <c r="J40" s="11"/>
      <c r="K40" s="37">
        <f t="shared" si="2"/>
        <v>0</v>
      </c>
      <c r="M40" s="24">
        <f t="shared" si="14"/>
        <v>0</v>
      </c>
      <c r="N40" s="24">
        <f t="shared" si="12"/>
        <v>0</v>
      </c>
      <c r="O40" s="24">
        <f t="shared" si="12"/>
        <v>0</v>
      </c>
      <c r="P40" s="24">
        <f t="shared" si="12"/>
        <v>0</v>
      </c>
      <c r="IA40" s="12"/>
      <c r="IB40" s="6">
        <f>[1]основа!AM37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3"/>
        <v>0</v>
      </c>
      <c r="J41" s="11"/>
      <c r="K41" s="37">
        <f t="shared" si="2"/>
        <v>0</v>
      </c>
      <c r="M41" s="24">
        <f t="shared" si="14"/>
        <v>0</v>
      </c>
      <c r="N41" s="24">
        <f t="shared" si="12"/>
        <v>0</v>
      </c>
      <c r="O41" s="24">
        <f t="shared" si="12"/>
        <v>0</v>
      </c>
      <c r="P41" s="24">
        <f t="shared" si="12"/>
        <v>0</v>
      </c>
      <c r="IA41" s="12"/>
      <c r="IB41" s="6">
        <f>[1]основа!AM38</f>
        <v>42551</v>
      </c>
    </row>
    <row r="42" spans="1:236" ht="15" hidden="1" customHeight="1" x14ac:dyDescent="0.25">
      <c r="A42" s="103">
        <v>0</v>
      </c>
      <c r="B42" s="104">
        <v>0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07">
        <v>0</v>
      </c>
      <c r="I42" s="25">
        <f t="shared" si="13"/>
        <v>0</v>
      </c>
      <c r="J42" s="11"/>
      <c r="K42" s="37">
        <f t="shared" si="2"/>
        <v>0</v>
      </c>
      <c r="M42" s="24">
        <f t="shared" si="14"/>
        <v>0</v>
      </c>
      <c r="N42" s="24">
        <f t="shared" si="12"/>
        <v>0</v>
      </c>
      <c r="O42" s="24">
        <f t="shared" si="12"/>
        <v>0</v>
      </c>
      <c r="P42" s="24">
        <f t="shared" si="12"/>
        <v>0</v>
      </c>
      <c r="IA42" s="12"/>
      <c r="IB42" s="6">
        <f>[1]основа!AM39</f>
        <v>42551</v>
      </c>
    </row>
    <row r="43" spans="1:236" ht="15" hidden="1" customHeight="1" x14ac:dyDescent="0.2">
      <c r="A43" s="108" t="s">
        <v>17</v>
      </c>
      <c r="B43" s="109"/>
      <c r="C43" s="110"/>
      <c r="D43" s="111">
        <v>0</v>
      </c>
      <c r="E43" s="111">
        <v>0</v>
      </c>
      <c r="F43" s="111">
        <v>0</v>
      </c>
      <c r="G43" s="111">
        <v>0</v>
      </c>
      <c r="H43" s="112">
        <v>0</v>
      </c>
      <c r="I43" s="29">
        <f>I42+I41+I40+I39+I38</f>
        <v>0</v>
      </c>
      <c r="J43" s="11"/>
      <c r="K43" s="38">
        <f>х!E37</f>
        <v>0</v>
      </c>
      <c r="M43" s="28">
        <f>SUM(M38:M42)</f>
        <v>0</v>
      </c>
      <c r="N43" s="28">
        <f t="shared" ref="N43:P43" si="15">SUM(N38:N42)</f>
        <v>0</v>
      </c>
      <c r="O43" s="28">
        <f t="shared" si="15"/>
        <v>0</v>
      </c>
      <c r="P43" s="28">
        <f t="shared" si="15"/>
        <v>0</v>
      </c>
      <c r="IA43" s="12"/>
      <c r="IB43" s="6">
        <f>[1]основа!AM40</f>
        <v>42551</v>
      </c>
    </row>
    <row r="44" spans="1:236" ht="15" hidden="1" customHeight="1" x14ac:dyDescent="0.2">
      <c r="A44" s="108"/>
      <c r="B44" s="109"/>
      <c r="C44" s="110"/>
      <c r="D44" s="111"/>
      <c r="E44" s="111"/>
      <c r="F44" s="111"/>
      <c r="G44" s="111"/>
      <c r="H44" s="112"/>
      <c r="I44" s="29"/>
      <c r="J44" s="11"/>
      <c r="K44" s="38">
        <f>х!E38</f>
        <v>0</v>
      </c>
      <c r="M44" s="28"/>
      <c r="N44" s="28"/>
      <c r="O44" s="28"/>
      <c r="P44" s="28"/>
      <c r="IA44" s="12"/>
      <c r="IB44" s="6">
        <f>[1]основа!AM41</f>
        <v>42551</v>
      </c>
    </row>
    <row r="45" spans="1:236" ht="15" hidden="1" customHeight="1" x14ac:dyDescent="0.2">
      <c r="A45" s="108" t="s">
        <v>18</v>
      </c>
      <c r="B45" s="109"/>
      <c r="C45" s="110"/>
      <c r="D45" s="113"/>
      <c r="E45" s="113"/>
      <c r="F45" s="113"/>
      <c r="G45" s="113"/>
      <c r="H45" s="114"/>
      <c r="I45" s="31"/>
      <c r="J45" s="11"/>
      <c r="K45" s="38">
        <f>х!E39</f>
        <v>0</v>
      </c>
      <c r="M45" s="30"/>
      <c r="N45" s="30"/>
      <c r="O45" s="30"/>
      <c r="P45" s="30"/>
      <c r="IA45" s="12"/>
      <c r="IB45" s="6">
        <f>[1]основа!AM42</f>
        <v>42551</v>
      </c>
    </row>
    <row r="46" spans="1:236" ht="15" hidden="1" customHeight="1" x14ac:dyDescent="0.25">
      <c r="A46" s="103">
        <v>0</v>
      </c>
      <c r="B46" s="104">
        <v>0</v>
      </c>
      <c r="C46" s="105">
        <v>0</v>
      </c>
      <c r="D46" s="106">
        <v>0</v>
      </c>
      <c r="E46" s="106">
        <v>0</v>
      </c>
      <c r="F46" s="106">
        <v>0</v>
      </c>
      <c r="G46" s="106">
        <v>0</v>
      </c>
      <c r="H46" s="107">
        <v>0</v>
      </c>
      <c r="I46" s="25">
        <f>H46</f>
        <v>0</v>
      </c>
      <c r="J46" s="11"/>
      <c r="K46" s="37">
        <f t="shared" si="2"/>
        <v>0</v>
      </c>
      <c r="M46" s="24">
        <f>D46</f>
        <v>0</v>
      </c>
      <c r="N46" s="24">
        <f t="shared" ref="N46:P52" si="16">E46</f>
        <v>0</v>
      </c>
      <c r="O46" s="24">
        <f t="shared" si="16"/>
        <v>0</v>
      </c>
      <c r="P46" s="24">
        <f t="shared" si="16"/>
        <v>0</v>
      </c>
      <c r="IA46" s="12"/>
      <c r="IB46" s="6">
        <f>[1]основа!AM43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 t="shared" ref="I47:I52" si="17">H47</f>
        <v>0</v>
      </c>
      <c r="J47" s="11"/>
      <c r="K47" s="37">
        <f t="shared" si="2"/>
        <v>0</v>
      </c>
      <c r="M47" s="24">
        <f t="shared" ref="M47:M52" si="18">D47</f>
        <v>0</v>
      </c>
      <c r="N47" s="24">
        <f t="shared" si="16"/>
        <v>0</v>
      </c>
      <c r="O47" s="24">
        <f t="shared" si="16"/>
        <v>0</v>
      </c>
      <c r="P47" s="24">
        <f t="shared" si="16"/>
        <v>0</v>
      </c>
      <c r="IA47" s="12"/>
      <c r="IB47" s="6">
        <f>[1]основа!AM44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si="17"/>
        <v>0</v>
      </c>
      <c r="J48" s="11"/>
      <c r="K48" s="37">
        <f t="shared" si="2"/>
        <v>0</v>
      </c>
      <c r="M48" s="24">
        <f t="shared" si="18"/>
        <v>0</v>
      </c>
      <c r="N48" s="24">
        <f t="shared" si="16"/>
        <v>0</v>
      </c>
      <c r="O48" s="24">
        <f t="shared" si="16"/>
        <v>0</v>
      </c>
      <c r="P48" s="24">
        <f t="shared" si="16"/>
        <v>0</v>
      </c>
      <c r="IA48" s="12"/>
      <c r="IB48" s="6">
        <f>[1]основа!AM45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17"/>
        <v>0</v>
      </c>
      <c r="J49" s="11"/>
      <c r="K49" s="37">
        <f t="shared" si="2"/>
        <v>0</v>
      </c>
      <c r="M49" s="24">
        <f t="shared" si="18"/>
        <v>0</v>
      </c>
      <c r="N49" s="24">
        <f t="shared" si="16"/>
        <v>0</v>
      </c>
      <c r="O49" s="24">
        <f t="shared" si="16"/>
        <v>0</v>
      </c>
      <c r="P49" s="24">
        <f t="shared" si="16"/>
        <v>0</v>
      </c>
      <c r="IA49" s="12"/>
      <c r="IB49" s="6">
        <f>[1]основа!AM46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17"/>
        <v>0</v>
      </c>
      <c r="J50" s="11"/>
      <c r="K50" s="37">
        <f t="shared" si="2"/>
        <v>0</v>
      </c>
      <c r="M50" s="24">
        <f t="shared" si="18"/>
        <v>0</v>
      </c>
      <c r="N50" s="24">
        <f t="shared" si="16"/>
        <v>0</v>
      </c>
      <c r="O50" s="24">
        <f t="shared" si="16"/>
        <v>0</v>
      </c>
      <c r="P50" s="24">
        <f t="shared" si="16"/>
        <v>0</v>
      </c>
      <c r="IA50" s="12"/>
      <c r="IB50" s="6">
        <f>[1]основа!AM47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17"/>
        <v>0</v>
      </c>
      <c r="J51" s="11"/>
      <c r="K51" s="37">
        <f t="shared" si="2"/>
        <v>0</v>
      </c>
      <c r="M51" s="24">
        <f t="shared" si="18"/>
        <v>0</v>
      </c>
      <c r="N51" s="24">
        <f t="shared" si="16"/>
        <v>0</v>
      </c>
      <c r="O51" s="24">
        <f t="shared" si="16"/>
        <v>0</v>
      </c>
      <c r="P51" s="24">
        <f t="shared" si="16"/>
        <v>0</v>
      </c>
      <c r="IA51" s="12"/>
      <c r="IB51" s="6">
        <f>[1]основа!AM48</f>
        <v>42551</v>
      </c>
    </row>
    <row r="52" spans="1:236" ht="15" hidden="1" customHeight="1" x14ac:dyDescent="0.25">
      <c r="A52" s="103">
        <v>0</v>
      </c>
      <c r="B52" s="104">
        <v>0</v>
      </c>
      <c r="C52" s="105">
        <v>0</v>
      </c>
      <c r="D52" s="106">
        <v>0</v>
      </c>
      <c r="E52" s="106">
        <v>0</v>
      </c>
      <c r="F52" s="106">
        <v>0</v>
      </c>
      <c r="G52" s="106">
        <v>0</v>
      </c>
      <c r="H52" s="107">
        <v>0</v>
      </c>
      <c r="I52" s="25">
        <f t="shared" si="17"/>
        <v>0</v>
      </c>
      <c r="J52" s="11"/>
      <c r="K52" s="37">
        <f t="shared" si="2"/>
        <v>0</v>
      </c>
      <c r="M52" s="24">
        <f t="shared" si="18"/>
        <v>0</v>
      </c>
      <c r="N52" s="24">
        <f t="shared" si="16"/>
        <v>0</v>
      </c>
      <c r="O52" s="24">
        <f t="shared" si="16"/>
        <v>0</v>
      </c>
      <c r="P52" s="24">
        <f t="shared" si="16"/>
        <v>0</v>
      </c>
      <c r="IA52" s="12"/>
      <c r="IB52" s="6">
        <f>[1]основа!AM49</f>
        <v>42551</v>
      </c>
    </row>
    <row r="53" spans="1:236" ht="15" hidden="1" customHeight="1" x14ac:dyDescent="0.2">
      <c r="A53" s="108" t="s">
        <v>19</v>
      </c>
      <c r="B53" s="109"/>
      <c r="C53" s="110"/>
      <c r="D53" s="111">
        <v>0</v>
      </c>
      <c r="E53" s="111">
        <v>0</v>
      </c>
      <c r="F53" s="111">
        <v>0</v>
      </c>
      <c r="G53" s="111">
        <v>0</v>
      </c>
      <c r="H53" s="112">
        <v>0</v>
      </c>
      <c r="I53" s="29">
        <f>I52+I51+I50+I49+I48+I47+I46</f>
        <v>0</v>
      </c>
      <c r="J53" s="11"/>
      <c r="K53" s="38">
        <f>х!E47</f>
        <v>0</v>
      </c>
      <c r="M53" s="28">
        <f>SUM(M46:M52)</f>
        <v>0</v>
      </c>
      <c r="N53" s="28">
        <f t="shared" ref="N53:P53" si="19">SUM(N46:N52)</f>
        <v>0</v>
      </c>
      <c r="O53" s="28">
        <f t="shared" si="19"/>
        <v>0</v>
      </c>
      <c r="P53" s="28">
        <f t="shared" si="19"/>
        <v>0</v>
      </c>
      <c r="IA53" s="12"/>
      <c r="IB53" s="6">
        <f>[1]основа!AM50</f>
        <v>42551</v>
      </c>
    </row>
    <row r="54" spans="1:236" ht="15" hidden="1" customHeight="1" x14ac:dyDescent="0.2">
      <c r="A54" s="108"/>
      <c r="B54" s="109"/>
      <c r="C54" s="110"/>
      <c r="D54" s="113"/>
      <c r="E54" s="111"/>
      <c r="F54" s="113"/>
      <c r="G54" s="113"/>
      <c r="H54" s="114"/>
      <c r="I54" s="31"/>
      <c r="J54" s="11"/>
      <c r="K54" s="38">
        <f>х!E48</f>
        <v>0</v>
      </c>
      <c r="M54" s="30"/>
      <c r="N54" s="28"/>
      <c r="O54" s="30"/>
      <c r="P54" s="30"/>
      <c r="IA54" s="12"/>
      <c r="IB54" s="6">
        <f>[1]основа!AM51</f>
        <v>42551</v>
      </c>
    </row>
    <row r="55" spans="1:236" ht="15" hidden="1" customHeight="1" x14ac:dyDescent="0.2">
      <c r="A55" s="108" t="s">
        <v>20</v>
      </c>
      <c r="B55" s="109"/>
      <c r="C55" s="110"/>
      <c r="D55" s="113"/>
      <c r="E55" s="113"/>
      <c r="F55" s="113"/>
      <c r="G55" s="113"/>
      <c r="H55" s="114"/>
      <c r="I55" s="31"/>
      <c r="J55" s="11"/>
      <c r="K55" s="38">
        <f>х!E49</f>
        <v>0</v>
      </c>
      <c r="M55" s="30"/>
      <c r="N55" s="30"/>
      <c r="O55" s="30"/>
      <c r="P55" s="30"/>
      <c r="IA55" s="12"/>
      <c r="IB55" s="6">
        <f>[1]основа!AM52</f>
        <v>42551</v>
      </c>
    </row>
    <row r="56" spans="1:236" ht="15" hidden="1" customHeight="1" x14ac:dyDescent="0.25">
      <c r="A56" s="103">
        <v>0</v>
      </c>
      <c r="B56" s="104">
        <v>0</v>
      </c>
      <c r="C56" s="105">
        <v>0</v>
      </c>
      <c r="D56" s="106">
        <v>0</v>
      </c>
      <c r="E56" s="106">
        <v>0</v>
      </c>
      <c r="F56" s="106">
        <v>0</v>
      </c>
      <c r="G56" s="106">
        <v>0</v>
      </c>
      <c r="H56" s="107">
        <v>0</v>
      </c>
      <c r="I56" s="25">
        <f>H56</f>
        <v>0</v>
      </c>
      <c r="J56" s="11"/>
      <c r="K56" s="37">
        <f t="shared" si="2"/>
        <v>0</v>
      </c>
      <c r="M56" s="24">
        <f>D56</f>
        <v>0</v>
      </c>
      <c r="N56" s="24">
        <f t="shared" ref="N56:P58" si="20">E56</f>
        <v>0</v>
      </c>
      <c r="O56" s="24">
        <f t="shared" si="20"/>
        <v>0</v>
      </c>
      <c r="P56" s="24">
        <f t="shared" si="20"/>
        <v>0</v>
      </c>
      <c r="IA56" s="12"/>
      <c r="IB56" s="6">
        <f>[1]основа!AM53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>
        <v>0</v>
      </c>
      <c r="I57" s="25">
        <f t="shared" ref="I57:I58" si="21">H57</f>
        <v>0</v>
      </c>
      <c r="J57" s="11"/>
      <c r="K57" s="37">
        <f t="shared" si="2"/>
        <v>0</v>
      </c>
      <c r="M57" s="24">
        <f t="shared" ref="M57:M58" si="22">D57</f>
        <v>0</v>
      </c>
      <c r="N57" s="24">
        <f t="shared" si="20"/>
        <v>0</v>
      </c>
      <c r="O57" s="24">
        <f t="shared" si="20"/>
        <v>0</v>
      </c>
      <c r="P57" s="24">
        <f t="shared" si="20"/>
        <v>0</v>
      </c>
      <c r="IA57" s="12"/>
      <c r="IB57" s="6">
        <f>[1]основа!AM54</f>
        <v>42551</v>
      </c>
    </row>
    <row r="58" spans="1:236" ht="15" hidden="1" customHeight="1" x14ac:dyDescent="0.25">
      <c r="A58" s="103">
        <v>0</v>
      </c>
      <c r="B58" s="104">
        <v>0</v>
      </c>
      <c r="C58" s="105">
        <v>0</v>
      </c>
      <c r="D58" s="106">
        <v>0</v>
      </c>
      <c r="E58" s="106">
        <v>0</v>
      </c>
      <c r="F58" s="106">
        <v>0</v>
      </c>
      <c r="G58" s="106">
        <v>0</v>
      </c>
      <c r="H58" s="107"/>
      <c r="I58" s="25">
        <f t="shared" si="21"/>
        <v>0</v>
      </c>
      <c r="J58" s="11"/>
      <c r="K58" s="37">
        <f t="shared" si="2"/>
        <v>0</v>
      </c>
      <c r="M58" s="24">
        <f t="shared" si="22"/>
        <v>0</v>
      </c>
      <c r="N58" s="24">
        <f t="shared" si="20"/>
        <v>0</v>
      </c>
      <c r="O58" s="24">
        <f t="shared" si="20"/>
        <v>0</v>
      </c>
      <c r="P58" s="24">
        <f t="shared" si="20"/>
        <v>0</v>
      </c>
      <c r="IA58" s="12"/>
      <c r="IB58" s="6">
        <f>[1]основа!AM55</f>
        <v>42551</v>
      </c>
    </row>
    <row r="59" spans="1:236" ht="15" hidden="1" customHeight="1" x14ac:dyDescent="0.2">
      <c r="A59" s="108" t="s">
        <v>21</v>
      </c>
      <c r="B59" s="109"/>
      <c r="C59" s="110"/>
      <c r="D59" s="111">
        <v>0</v>
      </c>
      <c r="E59" s="111">
        <v>0</v>
      </c>
      <c r="F59" s="111">
        <v>0</v>
      </c>
      <c r="G59" s="111">
        <v>0</v>
      </c>
      <c r="H59" s="115">
        <v>0</v>
      </c>
      <c r="I59" s="32">
        <f>I56+I57+I58</f>
        <v>0</v>
      </c>
      <c r="J59" s="11"/>
      <c r="K59" s="38">
        <f>х!E53</f>
        <v>0</v>
      </c>
      <c r="M59" s="28">
        <f>SUM(M56:M58)</f>
        <v>0</v>
      </c>
      <c r="N59" s="28">
        <f t="shared" ref="N59:P59" si="23">SUM(N56:N58)</f>
        <v>0</v>
      </c>
      <c r="O59" s="28">
        <f t="shared" si="23"/>
        <v>0</v>
      </c>
      <c r="P59" s="28">
        <f t="shared" si="23"/>
        <v>0</v>
      </c>
      <c r="IA59" s="12"/>
      <c r="IB59" s="6">
        <f>[1]основа!AM56</f>
        <v>42551</v>
      </c>
    </row>
    <row r="60" spans="1:236" ht="15" hidden="1" customHeight="1" x14ac:dyDescent="0.2">
      <c r="A60" s="108"/>
      <c r="B60" s="109"/>
      <c r="C60" s="110"/>
      <c r="D60" s="116"/>
      <c r="E60" s="116"/>
      <c r="F60" s="116"/>
      <c r="G60" s="116"/>
      <c r="H60" s="117"/>
      <c r="I60" s="20"/>
      <c r="J60" s="11"/>
      <c r="K60" s="38">
        <f>х!E54</f>
        <v>0</v>
      </c>
      <c r="M60" s="19"/>
      <c r="N60" s="19"/>
      <c r="O60" s="19"/>
      <c r="P60" s="19"/>
      <c r="IA60" s="12"/>
      <c r="IB60" s="6">
        <f>[1]основа!AM57</f>
        <v>42551</v>
      </c>
    </row>
    <row r="61" spans="1:236" ht="15" customHeight="1" x14ac:dyDescent="0.2">
      <c r="A61" s="108" t="s">
        <v>22</v>
      </c>
      <c r="B61" s="109"/>
      <c r="C61" s="110"/>
      <c r="D61" s="111">
        <v>49.61</v>
      </c>
      <c r="E61" s="111">
        <v>27.55</v>
      </c>
      <c r="F61" s="111">
        <v>114.05</v>
      </c>
      <c r="G61" s="111">
        <v>793.6</v>
      </c>
      <c r="H61" s="115">
        <v>49.105897872340421</v>
      </c>
      <c r="I61" s="121">
        <f>I53+I43+I35+I25+I19+I59</f>
        <v>82</v>
      </c>
      <c r="J61" s="11"/>
      <c r="K61" s="38">
        <f>х!E55</f>
        <v>1</v>
      </c>
      <c r="M61" s="28">
        <f>M59+M53+M43+M35+M25+M19</f>
        <v>51.61</v>
      </c>
      <c r="N61" s="28">
        <f>N59+N53+N43+N35+N25+N19</f>
        <v>28.3</v>
      </c>
      <c r="O61" s="28">
        <f>O59+O53+O43+O35+O25+O19</f>
        <v>99.5</v>
      </c>
      <c r="P61" s="28">
        <f>P59+P53+P43+P35+P25+P19</f>
        <v>861.09999999999991</v>
      </c>
      <c r="IA61" s="12"/>
      <c r="IB61" s="6">
        <f>[1]основа!AM58</f>
        <v>42551</v>
      </c>
    </row>
    <row r="62" spans="1:236" ht="15" customHeight="1" x14ac:dyDescent="0.2">
      <c r="A62" s="33"/>
      <c r="B62" s="26"/>
      <c r="C62" s="27"/>
      <c r="D62" s="34"/>
      <c r="E62" s="34"/>
      <c r="F62" s="34"/>
      <c r="G62" s="34"/>
      <c r="H62" s="34"/>
      <c r="I62" s="34"/>
      <c r="J62" s="11"/>
      <c r="K62" s="38">
        <f>х!E56</f>
        <v>1</v>
      </c>
      <c r="IA62" s="12"/>
      <c r="IB62" s="6">
        <f>[1]основа!AM59</f>
        <v>42551</v>
      </c>
    </row>
    <row r="63" spans="1:236" ht="14.25" hidden="1" customHeight="1" x14ac:dyDescent="0.2">
      <c r="K63" s="38">
        <f>х!E57</f>
        <v>0</v>
      </c>
      <c r="IA63" s="12"/>
      <c r="IB63" s="6">
        <f>[1]основа!AM60</f>
        <v>42551</v>
      </c>
    </row>
    <row r="64" spans="1:236" ht="18.75" hidden="1" x14ac:dyDescent="0.3">
      <c r="A64" s="35" t="s">
        <v>57</v>
      </c>
      <c r="K64" s="38">
        <f>х!E58</f>
        <v>0</v>
      </c>
      <c r="IA64" s="12"/>
      <c r="IB64" s="6">
        <f>[1]основа!AM70</f>
        <v>42551</v>
      </c>
    </row>
    <row r="65" spans="1:236" ht="18.75" hidden="1" x14ac:dyDescent="0.3">
      <c r="A65" s="35" t="s">
        <v>58</v>
      </c>
      <c r="K65" s="38">
        <f>х!E59</f>
        <v>0</v>
      </c>
      <c r="IA65" s="12"/>
      <c r="IB65" s="6">
        <f>[1]основа!AM71</f>
        <v>42551</v>
      </c>
    </row>
    <row r="66" spans="1:236" ht="18.75" hidden="1" x14ac:dyDescent="0.3">
      <c r="A66" s="35" t="s">
        <v>59</v>
      </c>
      <c r="K66" s="38">
        <f>х!E60</f>
        <v>0</v>
      </c>
      <c r="IA66" s="12"/>
      <c r="IB66" s="6">
        <f>[1]основа!AM72</f>
        <v>42551</v>
      </c>
    </row>
    <row r="67" spans="1:236" hidden="1" x14ac:dyDescent="0.2">
      <c r="K67" s="38">
        <f>х!E61</f>
        <v>0</v>
      </c>
      <c r="IA67" s="12"/>
      <c r="IB67" s="6">
        <f>[1]основа!AM73</f>
        <v>42551</v>
      </c>
    </row>
    <row r="68" spans="1:236" hidden="1" x14ac:dyDescent="0.2">
      <c r="K68" s="38">
        <f>х!E62</f>
        <v>0</v>
      </c>
      <c r="IA68" s="12"/>
      <c r="IB68" s="6">
        <f>[1]основа!AM74</f>
        <v>42551</v>
      </c>
    </row>
    <row r="69" spans="1:236" ht="18.75" hidden="1" x14ac:dyDescent="0.3">
      <c r="A69" s="35" t="s">
        <v>167</v>
      </c>
      <c r="K69" s="38">
        <f>х!E63</f>
        <v>0</v>
      </c>
      <c r="IA69" s="12"/>
      <c r="IB69" s="6">
        <f>[1]основа!AM75</f>
        <v>42551</v>
      </c>
    </row>
    <row r="70" spans="1:236" x14ac:dyDescent="0.2">
      <c r="IA70" s="12"/>
      <c r="IB70" s="6">
        <f>[1]основа!AM76</f>
        <v>42551</v>
      </c>
    </row>
    <row r="71" spans="1:236" x14ac:dyDescent="0.2">
      <c r="IA71" s="12"/>
      <c r="IB71" s="6">
        <f>[1]основа!AM77</f>
        <v>42551</v>
      </c>
    </row>
    <row r="72" spans="1:236" x14ac:dyDescent="0.2">
      <c r="IA72" s="12"/>
      <c r="IB72" s="6">
        <f>[1]основа!AM78</f>
        <v>42551</v>
      </c>
    </row>
    <row r="73" spans="1:236" x14ac:dyDescent="0.2">
      <c r="IA73" s="12"/>
      <c r="IB73" s="6">
        <f>[1]основа!AM79</f>
        <v>42551</v>
      </c>
    </row>
    <row r="74" spans="1:236" x14ac:dyDescent="0.2">
      <c r="IA74" s="12"/>
      <c r="IB74" s="6">
        <f>[1]основа!AM80</f>
        <v>42551</v>
      </c>
    </row>
    <row r="75" spans="1:236" x14ac:dyDescent="0.2">
      <c r="IA75" s="12"/>
      <c r="IB75" s="6">
        <f>[1]основа!AM81</f>
        <v>42551</v>
      </c>
    </row>
    <row r="76" spans="1:236" x14ac:dyDescent="0.2">
      <c r="IA76" s="12"/>
      <c r="IB76" s="6">
        <f>[1]основа!AM82</f>
        <v>42551</v>
      </c>
    </row>
    <row r="77" spans="1:236" x14ac:dyDescent="0.2">
      <c r="IA77" s="12"/>
      <c r="IB77" s="6">
        <f>[1]основа!AM83</f>
        <v>42551</v>
      </c>
    </row>
    <row r="78" spans="1:236" x14ac:dyDescent="0.2">
      <c r="IA78" s="12"/>
      <c r="IB78" s="6">
        <f>[1]основа!AM84</f>
        <v>42551</v>
      </c>
    </row>
    <row r="79" spans="1:236" x14ac:dyDescent="0.2">
      <c r="IA79" s="12"/>
      <c r="IB79" s="6">
        <f>[1]основа!AM85</f>
        <v>42551</v>
      </c>
    </row>
    <row r="80" spans="1:236" x14ac:dyDescent="0.2">
      <c r="IA80" s="12"/>
      <c r="IB80" s="6">
        <f>[1]основа!AM86</f>
        <v>42551</v>
      </c>
    </row>
    <row r="81" spans="235:236" x14ac:dyDescent="0.2">
      <c r="IA81" s="12"/>
      <c r="IB81" s="6">
        <f>[1]основа!AM87</f>
        <v>42551</v>
      </c>
    </row>
    <row r="82" spans="235:236" x14ac:dyDescent="0.2">
      <c r="IA82" s="12"/>
      <c r="IB82" s="6">
        <f>[1]основа!AM88</f>
        <v>42551</v>
      </c>
    </row>
    <row r="83" spans="235:236" x14ac:dyDescent="0.2">
      <c r="IA83" s="12"/>
      <c r="IB83" s="6">
        <f>[1]основа!AM89</f>
        <v>42551</v>
      </c>
    </row>
    <row r="84" spans="235:236" x14ac:dyDescent="0.2">
      <c r="IA84" s="12"/>
      <c r="IB84" s="6">
        <f>[1]основа!AM90</f>
        <v>42551</v>
      </c>
    </row>
    <row r="85" spans="235:236" x14ac:dyDescent="0.2">
      <c r="IA85" s="12"/>
      <c r="IB85" s="6">
        <f>[1]основа!AM91</f>
        <v>42551</v>
      </c>
    </row>
    <row r="86" spans="235:236" x14ac:dyDescent="0.2">
      <c r="IA86" s="12"/>
      <c r="IB86" s="6">
        <f>[1]основа!AM92</f>
        <v>42551</v>
      </c>
    </row>
    <row r="87" spans="235:236" x14ac:dyDescent="0.2">
      <c r="IA87" s="12"/>
      <c r="IB87" s="6">
        <f>[1]основа!AM93</f>
        <v>42551</v>
      </c>
    </row>
    <row r="88" spans="235:236" x14ac:dyDescent="0.2">
      <c r="IA88" s="12"/>
      <c r="IB88" s="6">
        <f>[1]основа!AM94</f>
        <v>42551</v>
      </c>
    </row>
    <row r="89" spans="235:236" x14ac:dyDescent="0.2">
      <c r="IA89" s="12"/>
      <c r="IB89" s="6">
        <f>[1]основа!AM95</f>
        <v>42551</v>
      </c>
    </row>
    <row r="90" spans="235:236" x14ac:dyDescent="0.2">
      <c r="IA90" s="12"/>
      <c r="IB90" s="6">
        <f>[1]основа!AM96</f>
        <v>42551</v>
      </c>
    </row>
    <row r="91" spans="235:236" x14ac:dyDescent="0.2">
      <c r="IA91" s="12"/>
      <c r="IB91" s="6">
        <f>[1]основа!AM97</f>
        <v>42551</v>
      </c>
    </row>
    <row r="92" spans="235:236" x14ac:dyDescent="0.2">
      <c r="IA92" s="12"/>
      <c r="IB92" s="6">
        <f>[1]основа!AM98</f>
        <v>42551</v>
      </c>
    </row>
    <row r="93" spans="235:236" x14ac:dyDescent="0.2">
      <c r="IA93" s="12"/>
      <c r="IB93" s="6">
        <f>[1]основа!AM99</f>
        <v>42551</v>
      </c>
    </row>
    <row r="94" spans="235:236" x14ac:dyDescent="0.2">
      <c r="IA94" s="12"/>
      <c r="IB94" s="6">
        <f>[1]основа!AM100</f>
        <v>42551</v>
      </c>
    </row>
    <row r="95" spans="235:236" x14ac:dyDescent="0.2">
      <c r="IA95" s="12"/>
      <c r="IB95" s="6">
        <f>[1]основа!AM101</f>
        <v>42551</v>
      </c>
    </row>
    <row r="96" spans="235:236" x14ac:dyDescent="0.2">
      <c r="IA96" s="12"/>
      <c r="IB96" s="6">
        <f>[1]основа!AM102</f>
        <v>42551</v>
      </c>
    </row>
    <row r="97" spans="235:236" x14ac:dyDescent="0.2">
      <c r="IA97" s="12"/>
      <c r="IB97" s="6">
        <f>[1]основа!AM103</f>
        <v>42551</v>
      </c>
    </row>
    <row r="98" spans="235:236" x14ac:dyDescent="0.2">
      <c r="IA98" s="12"/>
      <c r="IB98" s="6">
        <f>[1]основа!AM104</f>
        <v>42551</v>
      </c>
    </row>
    <row r="99" spans="235:236" x14ac:dyDescent="0.2">
      <c r="IA99" s="12"/>
      <c r="IB99" s="6">
        <f>[1]основа!AM105</f>
        <v>42551</v>
      </c>
    </row>
    <row r="100" spans="235:236" x14ac:dyDescent="0.2">
      <c r="IA100" s="12"/>
      <c r="IB100" s="6">
        <f>[1]основа!AM106</f>
        <v>42551</v>
      </c>
    </row>
    <row r="101" spans="235:236" x14ac:dyDescent="0.2">
      <c r="IA101" s="12"/>
      <c r="IB101" s="6">
        <f>[1]основа!AM107</f>
        <v>42551</v>
      </c>
    </row>
    <row r="102" spans="235:236" x14ac:dyDescent="0.2">
      <c r="IA102" s="12"/>
      <c r="IB102" s="6">
        <f>[1]основа!AM108</f>
        <v>42551</v>
      </c>
    </row>
    <row r="103" spans="235:236" x14ac:dyDescent="0.2">
      <c r="IA103" s="12"/>
      <c r="IB103" s="6">
        <f>[1]основа!AM109</f>
        <v>42551</v>
      </c>
    </row>
    <row r="104" spans="235:236" x14ac:dyDescent="0.2">
      <c r="IA104" s="12"/>
      <c r="IB104" s="6">
        <f>[1]основа!AM110</f>
        <v>42551</v>
      </c>
    </row>
    <row r="105" spans="235:236" x14ac:dyDescent="0.2">
      <c r="IA105" s="12"/>
      <c r="IB105" s="6">
        <f>[1]основа!AM111</f>
        <v>42551</v>
      </c>
    </row>
    <row r="106" spans="235:236" x14ac:dyDescent="0.2">
      <c r="IA106" s="12"/>
      <c r="IB106" s="6">
        <f>[1]основа!AM112</f>
        <v>42551</v>
      </c>
    </row>
    <row r="107" spans="235:236" x14ac:dyDescent="0.2">
      <c r="IA107" s="12"/>
      <c r="IB107" s="6">
        <f>[1]основа!AM113</f>
        <v>42551</v>
      </c>
    </row>
    <row r="108" spans="235:236" x14ac:dyDescent="0.2">
      <c r="IA108" s="12"/>
      <c r="IB108" s="6">
        <f>[1]основа!AM114</f>
        <v>42551</v>
      </c>
    </row>
    <row r="109" spans="235:236" x14ac:dyDescent="0.2">
      <c r="IA109" s="12"/>
      <c r="IB109" s="6">
        <f>[1]основа!AM115</f>
        <v>42551</v>
      </c>
    </row>
    <row r="110" spans="235:236" x14ac:dyDescent="0.2">
      <c r="IA110" s="12"/>
      <c r="IB110" s="6">
        <f>[1]основа!AM116</f>
        <v>42551</v>
      </c>
    </row>
    <row r="111" spans="235:236" x14ac:dyDescent="0.2">
      <c r="IA111" s="12"/>
      <c r="IB111" s="6">
        <f>[1]основа!AM117</f>
        <v>42551</v>
      </c>
    </row>
    <row r="112" spans="235:236" x14ac:dyDescent="0.2">
      <c r="IA112" s="12"/>
      <c r="IB112" s="6">
        <f>[1]основа!AM118</f>
        <v>42551</v>
      </c>
    </row>
    <row r="113" spans="235:236" x14ac:dyDescent="0.2">
      <c r="IA113" s="12"/>
      <c r="IB113" s="6">
        <f>[1]основа!AM119</f>
        <v>42551</v>
      </c>
    </row>
    <row r="114" spans="235:236" x14ac:dyDescent="0.2">
      <c r="IA114" s="12"/>
      <c r="IB114" s="6">
        <f>[1]основа!AM120</f>
        <v>42551</v>
      </c>
    </row>
    <row r="115" spans="235:236" x14ac:dyDescent="0.2">
      <c r="IA115" s="12"/>
      <c r="IB115" s="6">
        <f>[1]основа!AM121</f>
        <v>42551</v>
      </c>
    </row>
    <row r="116" spans="235:236" x14ac:dyDescent="0.2">
      <c r="IA116" s="12"/>
      <c r="IB116" s="6">
        <f>[1]основа!AM122</f>
        <v>42551</v>
      </c>
    </row>
    <row r="117" spans="235:236" x14ac:dyDescent="0.2">
      <c r="IA117" s="12"/>
      <c r="IB117" s="6">
        <f>[1]основа!AM123</f>
        <v>42551</v>
      </c>
    </row>
    <row r="118" spans="235:236" x14ac:dyDescent="0.2">
      <c r="IA118" s="12"/>
      <c r="IB118" s="6">
        <f>[1]основа!AM124</f>
        <v>42551</v>
      </c>
    </row>
    <row r="119" spans="235:236" x14ac:dyDescent="0.2">
      <c r="IA119" s="12"/>
      <c r="IB119" s="6">
        <f>[1]основа!AM125</f>
        <v>42551</v>
      </c>
    </row>
    <row r="120" spans="235:236" x14ac:dyDescent="0.2">
      <c r="IA120" s="12"/>
      <c r="IB120" s="6">
        <f>[1]основа!AM126</f>
        <v>42551</v>
      </c>
    </row>
    <row r="121" spans="235:236" x14ac:dyDescent="0.2">
      <c r="IA121" s="12"/>
      <c r="IB121" s="6">
        <f>[1]основа!AM127</f>
        <v>42551</v>
      </c>
    </row>
    <row r="122" spans="235:236" x14ac:dyDescent="0.2">
      <c r="IA122" s="12"/>
      <c r="IB122" s="6">
        <f>[1]основа!AM128</f>
        <v>42551</v>
      </c>
    </row>
    <row r="123" spans="235:236" x14ac:dyDescent="0.2">
      <c r="IA123" s="12"/>
      <c r="IB123" s="6">
        <f>[1]основа!AM129</f>
        <v>42551</v>
      </c>
    </row>
    <row r="124" spans="235:236" x14ac:dyDescent="0.2">
      <c r="IA124" s="12"/>
      <c r="IB124" s="6">
        <f>[1]основа!AM130</f>
        <v>42551</v>
      </c>
    </row>
    <row r="125" spans="235:236" x14ac:dyDescent="0.2">
      <c r="IA125" s="12"/>
      <c r="IB125" s="6">
        <f>[1]основа!AM131</f>
        <v>42551</v>
      </c>
    </row>
    <row r="126" spans="235:236" x14ac:dyDescent="0.2">
      <c r="IA126" s="12"/>
      <c r="IB126" s="6">
        <f>[1]основа!AM132</f>
        <v>42551</v>
      </c>
    </row>
    <row r="127" spans="235:236" x14ac:dyDescent="0.2">
      <c r="IA127" s="12"/>
      <c r="IB127" s="6">
        <f>[1]основа!AM133</f>
        <v>42551</v>
      </c>
    </row>
    <row r="128" spans="235:236" x14ac:dyDescent="0.2">
      <c r="IA128" s="12"/>
      <c r="IB128" s="6">
        <f>[1]основа!AM134</f>
        <v>42551</v>
      </c>
    </row>
    <row r="129" spans="235:236" x14ac:dyDescent="0.2">
      <c r="IA129" s="12"/>
      <c r="IB129" s="6">
        <f>[1]основа!AM135</f>
        <v>42551</v>
      </c>
    </row>
    <row r="130" spans="235:236" x14ac:dyDescent="0.2">
      <c r="IA130" s="12"/>
      <c r="IB130" s="6">
        <f>[1]основа!AM136</f>
        <v>42551</v>
      </c>
    </row>
    <row r="131" spans="235:236" x14ac:dyDescent="0.2">
      <c r="IA131" s="12"/>
      <c r="IB131" s="6">
        <f>[1]основа!AM137</f>
        <v>42551</v>
      </c>
    </row>
    <row r="132" spans="235:236" x14ac:dyDescent="0.2">
      <c r="IA132" s="12"/>
      <c r="IB132" s="6">
        <f>[1]основа!AM138</f>
        <v>42551</v>
      </c>
    </row>
    <row r="133" spans="235:236" x14ac:dyDescent="0.2">
      <c r="IA133" s="12"/>
      <c r="IB133" s="6">
        <f>[1]основа!AM139</f>
        <v>42551</v>
      </c>
    </row>
    <row r="134" spans="235:236" x14ac:dyDescent="0.2">
      <c r="IA134" s="12"/>
      <c r="IB134" s="6">
        <f>[1]основа!AM140</f>
        <v>42551</v>
      </c>
    </row>
    <row r="135" spans="235:236" x14ac:dyDescent="0.2">
      <c r="IA135" s="12"/>
      <c r="IB135" s="6">
        <f>[1]основа!AM141</f>
        <v>42551</v>
      </c>
    </row>
    <row r="136" spans="235:236" x14ac:dyDescent="0.2">
      <c r="IA136" s="12"/>
      <c r="IB136" s="6">
        <f>[1]основа!AM142</f>
        <v>42551</v>
      </c>
    </row>
    <row r="137" spans="235:236" x14ac:dyDescent="0.2">
      <c r="IA137" s="12"/>
      <c r="IB137" s="6">
        <f>[1]основа!AM143</f>
        <v>42551</v>
      </c>
    </row>
    <row r="138" spans="235:236" x14ac:dyDescent="0.2">
      <c r="IA138" s="12"/>
      <c r="IB138" s="6">
        <f>[1]основа!AM144</f>
        <v>42551</v>
      </c>
    </row>
    <row r="139" spans="235:236" x14ac:dyDescent="0.2">
      <c r="IA139" s="12"/>
      <c r="IB139" s="6">
        <f>[1]основа!AM145</f>
        <v>42551</v>
      </c>
    </row>
    <row r="140" spans="235:236" x14ac:dyDescent="0.2">
      <c r="IA140" s="12"/>
      <c r="IB140" s="6">
        <f>[1]основа!AM146</f>
        <v>42551</v>
      </c>
    </row>
    <row r="141" spans="235:236" x14ac:dyDescent="0.2">
      <c r="IA141" s="12"/>
      <c r="IB141" s="6">
        <f>[1]основа!AM147</f>
        <v>42551</v>
      </c>
    </row>
    <row r="142" spans="235:236" x14ac:dyDescent="0.2">
      <c r="IA142" s="12"/>
      <c r="IB142" s="6">
        <f>[1]основа!AM148</f>
        <v>42551</v>
      </c>
    </row>
    <row r="143" spans="235:236" x14ac:dyDescent="0.2">
      <c r="IA143" s="12"/>
      <c r="IB143" s="6">
        <f>[1]основа!AM149</f>
        <v>42551</v>
      </c>
    </row>
    <row r="144" spans="235:236" x14ac:dyDescent="0.2">
      <c r="IA144" s="12"/>
      <c r="IB144" s="6">
        <f>[1]основа!AM150</f>
        <v>42551</v>
      </c>
    </row>
    <row r="145" spans="235:236" x14ac:dyDescent="0.2">
      <c r="IA145" s="12"/>
      <c r="IB145" s="6">
        <f>[1]основа!AM151</f>
        <v>42551</v>
      </c>
    </row>
    <row r="146" spans="235:236" x14ac:dyDescent="0.2">
      <c r="IA146" s="12"/>
      <c r="IB146" s="6">
        <f>[1]основа!AM152</f>
        <v>42551</v>
      </c>
    </row>
    <row r="147" spans="235:236" x14ac:dyDescent="0.2">
      <c r="IA147" s="12"/>
      <c r="IB147" s="6">
        <f>[1]основа!AM153</f>
        <v>42551</v>
      </c>
    </row>
    <row r="148" spans="235:236" x14ac:dyDescent="0.2">
      <c r="IA148" s="12"/>
      <c r="IB148" s="6">
        <f>[1]основа!AM154</f>
        <v>42551</v>
      </c>
    </row>
    <row r="149" spans="235:236" x14ac:dyDescent="0.2">
      <c r="IA149" s="12"/>
      <c r="IB149" s="6">
        <f>[1]основа!AM155</f>
        <v>42551</v>
      </c>
    </row>
    <row r="150" spans="235:236" x14ac:dyDescent="0.2">
      <c r="IA150" s="12"/>
      <c r="IB150" s="6">
        <f>[1]основа!AM156</f>
        <v>42551</v>
      </c>
    </row>
    <row r="151" spans="235:236" x14ac:dyDescent="0.2">
      <c r="IA151" s="12"/>
      <c r="IB151" s="6">
        <f>[1]основа!AM157</f>
        <v>42551</v>
      </c>
    </row>
    <row r="152" spans="235:236" x14ac:dyDescent="0.2">
      <c r="IA152" s="12"/>
      <c r="IB152" s="6">
        <f>[1]основа!AM158</f>
        <v>42551</v>
      </c>
    </row>
    <row r="153" spans="235:236" x14ac:dyDescent="0.2">
      <c r="IA153" s="12"/>
      <c r="IB153" s="6">
        <f>[1]основа!AM159</f>
        <v>42551</v>
      </c>
    </row>
    <row r="154" spans="235:236" x14ac:dyDescent="0.2">
      <c r="IA154" s="12"/>
      <c r="IB154" s="6">
        <f>[1]основа!AM160</f>
        <v>42551</v>
      </c>
    </row>
    <row r="155" spans="235:236" x14ac:dyDescent="0.2">
      <c r="IA155" s="12"/>
      <c r="IB155" s="6">
        <f>[1]основа!AM161</f>
        <v>42551</v>
      </c>
    </row>
    <row r="156" spans="235:236" x14ac:dyDescent="0.2">
      <c r="IA156" s="12"/>
      <c r="IB156" s="6">
        <f>[1]основа!AM162</f>
        <v>42551</v>
      </c>
    </row>
    <row r="157" spans="235:236" x14ac:dyDescent="0.2">
      <c r="IA157" s="12"/>
      <c r="IB157" s="6">
        <f>[1]основа!AM163</f>
        <v>42551</v>
      </c>
    </row>
    <row r="158" spans="235:236" x14ac:dyDescent="0.2">
      <c r="IA158" s="12"/>
      <c r="IB158" s="6">
        <f>[1]основа!AM164</f>
        <v>42551</v>
      </c>
    </row>
    <row r="159" spans="235:236" x14ac:dyDescent="0.2">
      <c r="IA159" s="12"/>
      <c r="IB159" s="6">
        <f>[1]основа!AM165</f>
        <v>42551</v>
      </c>
    </row>
    <row r="160" spans="235:236" x14ac:dyDescent="0.2">
      <c r="IA160" s="12"/>
      <c r="IB160" s="6">
        <f>[1]основа!AM166</f>
        <v>42551</v>
      </c>
    </row>
    <row r="161" spans="235:236" x14ac:dyDescent="0.2">
      <c r="IA161" s="12"/>
      <c r="IB161" s="6">
        <f>[1]основа!AM167</f>
        <v>42551</v>
      </c>
    </row>
    <row r="162" spans="235:236" x14ac:dyDescent="0.2">
      <c r="IA162" s="12"/>
      <c r="IB162" s="6">
        <f>[1]основа!AM168</f>
        <v>42551</v>
      </c>
    </row>
    <row r="163" spans="235:236" x14ac:dyDescent="0.2">
      <c r="IA163" s="12"/>
      <c r="IB163" s="6">
        <f>[1]основа!AM169</f>
        <v>42551</v>
      </c>
    </row>
    <row r="164" spans="235:236" x14ac:dyDescent="0.2">
      <c r="IA164" s="12"/>
      <c r="IB164" s="6">
        <f>[1]основа!AM170</f>
        <v>42551</v>
      </c>
    </row>
    <row r="165" spans="235:236" x14ac:dyDescent="0.2">
      <c r="IA165" s="12"/>
      <c r="IB165" s="6">
        <f>[1]основа!AM171</f>
        <v>42551</v>
      </c>
    </row>
    <row r="166" spans="235:236" x14ac:dyDescent="0.2">
      <c r="IA166" s="12"/>
      <c r="IB166" s="6">
        <f>[1]основа!AM172</f>
        <v>42551</v>
      </c>
    </row>
    <row r="167" spans="235:236" x14ac:dyDescent="0.2">
      <c r="IA167" s="12"/>
      <c r="IB167" s="6">
        <f>[1]основа!AM173</f>
        <v>42551</v>
      </c>
    </row>
    <row r="168" spans="235:236" x14ac:dyDescent="0.2">
      <c r="IA168" s="12"/>
      <c r="IB168" s="6">
        <f>[1]основа!AM174</f>
        <v>42551</v>
      </c>
    </row>
    <row r="169" spans="235:236" x14ac:dyDescent="0.2">
      <c r="IA169" s="12"/>
      <c r="IB169" s="6">
        <f>[1]основа!AM175</f>
        <v>42551</v>
      </c>
    </row>
    <row r="170" spans="235:236" x14ac:dyDescent="0.2">
      <c r="IA170" s="12"/>
      <c r="IB170" s="6">
        <f>[1]основа!AM176</f>
        <v>42551</v>
      </c>
    </row>
    <row r="171" spans="235:236" x14ac:dyDescent="0.2">
      <c r="IA171" s="12"/>
      <c r="IB171" s="6">
        <f>[1]основа!AM177</f>
        <v>42551</v>
      </c>
    </row>
    <row r="172" spans="235:236" x14ac:dyDescent="0.2">
      <c r="IA172" s="12"/>
      <c r="IB172" s="6">
        <f>[1]основа!AM178</f>
        <v>42551</v>
      </c>
    </row>
    <row r="173" spans="235:236" x14ac:dyDescent="0.2">
      <c r="IA173" s="12"/>
      <c r="IB173" s="6">
        <f>[1]основа!AM179</f>
        <v>42551</v>
      </c>
    </row>
    <row r="174" spans="235:236" x14ac:dyDescent="0.2">
      <c r="IA174" s="12"/>
      <c r="IB174" s="6">
        <f>[1]основа!AM180</f>
        <v>42551</v>
      </c>
    </row>
    <row r="175" spans="235:236" x14ac:dyDescent="0.2">
      <c r="IA175" s="12"/>
      <c r="IB175" s="6">
        <f>[1]основа!AM181</f>
        <v>42551</v>
      </c>
    </row>
    <row r="176" spans="235:236" x14ac:dyDescent="0.2">
      <c r="IA176" s="12"/>
      <c r="IB176" s="6">
        <f>[1]основа!AM182</f>
        <v>42551</v>
      </c>
    </row>
    <row r="177" spans="235:236" x14ac:dyDescent="0.2">
      <c r="IA177" s="12"/>
      <c r="IB177" s="6">
        <f>[1]основа!AM183</f>
        <v>42551</v>
      </c>
    </row>
    <row r="178" spans="235:236" x14ac:dyDescent="0.2">
      <c r="IA178" s="12"/>
      <c r="IB178" s="6">
        <f>[1]основа!AM184</f>
        <v>42551</v>
      </c>
    </row>
    <row r="179" spans="235:236" x14ac:dyDescent="0.2">
      <c r="IA179" s="12"/>
      <c r="IB179" s="6">
        <f>[1]основа!AM185</f>
        <v>42551</v>
      </c>
    </row>
    <row r="180" spans="235:236" x14ac:dyDescent="0.2">
      <c r="IA180" s="12"/>
      <c r="IB180" s="6">
        <f>[1]основа!AM186</f>
        <v>42551</v>
      </c>
    </row>
    <row r="181" spans="235:236" x14ac:dyDescent="0.2">
      <c r="IA181" s="12"/>
      <c r="IB181" s="6">
        <f>[1]основа!AM187</f>
        <v>42551</v>
      </c>
    </row>
    <row r="182" spans="235:236" x14ac:dyDescent="0.2">
      <c r="IA182" s="12"/>
      <c r="IB182" s="6">
        <f>[1]основа!AM188</f>
        <v>42551</v>
      </c>
    </row>
    <row r="183" spans="235:236" x14ac:dyDescent="0.2">
      <c r="IA183" s="12"/>
      <c r="IB183" s="6">
        <f>[1]основа!AM189</f>
        <v>42551</v>
      </c>
    </row>
    <row r="184" spans="235:236" x14ac:dyDescent="0.2">
      <c r="IA184" s="12"/>
      <c r="IB184" s="6">
        <f>[1]основа!AM190</f>
        <v>42551</v>
      </c>
    </row>
    <row r="185" spans="235:236" x14ac:dyDescent="0.2">
      <c r="IA185" s="12"/>
      <c r="IB185" s="6">
        <f>[1]основа!AM191</f>
        <v>42551</v>
      </c>
    </row>
    <row r="186" spans="235:236" x14ac:dyDescent="0.2">
      <c r="IA186" s="12"/>
      <c r="IB186" s="6">
        <f>[1]основа!AM192</f>
        <v>42551</v>
      </c>
    </row>
    <row r="187" spans="235:236" x14ac:dyDescent="0.2">
      <c r="IA187" s="12"/>
      <c r="IB187" s="6">
        <f>[1]основа!AM193</f>
        <v>42551</v>
      </c>
    </row>
    <row r="188" spans="235:236" x14ac:dyDescent="0.2">
      <c r="IA188" s="12"/>
      <c r="IB188" s="6">
        <f>[1]основа!AM194</f>
        <v>42551</v>
      </c>
    </row>
    <row r="189" spans="235:236" x14ac:dyDescent="0.2">
      <c r="IA189" s="12"/>
      <c r="IB189" s="6">
        <f>[1]основа!AM195</f>
        <v>42551</v>
      </c>
    </row>
    <row r="190" spans="235:236" x14ac:dyDescent="0.2">
      <c r="IA190" s="12"/>
      <c r="IB190" s="6">
        <f>[1]основа!AM196</f>
        <v>42551</v>
      </c>
    </row>
    <row r="191" spans="235:236" x14ac:dyDescent="0.2">
      <c r="IA191" s="12"/>
      <c r="IB191" s="6">
        <f>[1]основа!AM197</f>
        <v>42551</v>
      </c>
    </row>
    <row r="192" spans="235:236" x14ac:dyDescent="0.2">
      <c r="IA192" s="12"/>
      <c r="IB192" s="6">
        <f>[1]основа!AM198</f>
        <v>42551</v>
      </c>
    </row>
    <row r="193" spans="235:236" x14ac:dyDescent="0.2">
      <c r="IA193" s="12"/>
      <c r="IB193" s="6">
        <f>[1]основа!AM199</f>
        <v>42551</v>
      </c>
    </row>
    <row r="194" spans="235:236" x14ac:dyDescent="0.2">
      <c r="IA194" s="12"/>
      <c r="IB194" s="6">
        <f>[1]основа!AM200</f>
        <v>42551</v>
      </c>
    </row>
    <row r="195" spans="235:236" x14ac:dyDescent="0.2">
      <c r="IA195" s="12"/>
      <c r="IB195" s="6">
        <f>[1]основа!AM201</f>
        <v>42551</v>
      </c>
    </row>
    <row r="196" spans="235:236" x14ac:dyDescent="0.2">
      <c r="IA196" s="12"/>
      <c r="IB196" s="6">
        <f>[1]основа!AM202</f>
        <v>42551</v>
      </c>
    </row>
    <row r="197" spans="235:236" x14ac:dyDescent="0.2">
      <c r="IA197" s="12"/>
      <c r="IB197" s="6">
        <f>[1]основа!AM203</f>
        <v>42551</v>
      </c>
    </row>
    <row r="198" spans="235:236" x14ac:dyDescent="0.2">
      <c r="IA198" s="12"/>
      <c r="IB198" s="6">
        <f>[1]основа!AM204</f>
        <v>42551</v>
      </c>
    </row>
    <row r="199" spans="235:236" x14ac:dyDescent="0.2">
      <c r="IA199" s="12"/>
      <c r="IB199" s="6">
        <f>[1]основа!AM205</f>
        <v>42551</v>
      </c>
    </row>
    <row r="200" spans="235:236" x14ac:dyDescent="0.2">
      <c r="IA200" s="12"/>
      <c r="IB200" s="6">
        <f>[1]основа!AM206</f>
        <v>42551</v>
      </c>
    </row>
    <row r="201" spans="235:236" x14ac:dyDescent="0.2">
      <c r="IA201" s="12"/>
      <c r="IB201" s="6">
        <f>[1]основа!AM207</f>
        <v>42551</v>
      </c>
    </row>
    <row r="202" spans="235:236" x14ac:dyDescent="0.2">
      <c r="IA202" s="12"/>
      <c r="IB202" s="6">
        <f>[1]основа!AM208</f>
        <v>42551</v>
      </c>
    </row>
    <row r="203" spans="235:236" x14ac:dyDescent="0.2">
      <c r="IA203" s="12"/>
      <c r="IB203" s="6">
        <f>[1]основа!AM209</f>
        <v>42551</v>
      </c>
    </row>
    <row r="204" spans="235:236" x14ac:dyDescent="0.2">
      <c r="IA204" s="12"/>
      <c r="IB204" s="6">
        <f>[1]основа!AM210</f>
        <v>42551</v>
      </c>
    </row>
    <row r="205" spans="235:236" x14ac:dyDescent="0.2">
      <c r="IA205" s="12"/>
      <c r="IB205" s="6">
        <f>[1]основа!AM211</f>
        <v>42551</v>
      </c>
    </row>
    <row r="206" spans="235:236" x14ac:dyDescent="0.2">
      <c r="IA206" s="12"/>
      <c r="IB206" s="6">
        <f>[1]основа!AM212</f>
        <v>42551</v>
      </c>
    </row>
    <row r="207" spans="235:236" x14ac:dyDescent="0.2">
      <c r="IA207" s="12"/>
      <c r="IB207" s="6">
        <f>[1]основа!AM213</f>
        <v>42551</v>
      </c>
    </row>
    <row r="208" spans="235:236" x14ac:dyDescent="0.2">
      <c r="IA208" s="12"/>
      <c r="IB208" s="6">
        <f>[1]основа!AM214</f>
        <v>42551</v>
      </c>
    </row>
    <row r="209" spans="235:236" x14ac:dyDescent="0.2">
      <c r="IA209" s="12"/>
      <c r="IB209" s="6">
        <f>[1]основа!AM215</f>
        <v>42551</v>
      </c>
    </row>
    <row r="210" spans="235:236" x14ac:dyDescent="0.2">
      <c r="IA210" s="12"/>
      <c r="IB210" s="6">
        <f>[1]основа!AM216</f>
        <v>42551</v>
      </c>
    </row>
    <row r="211" spans="235:236" x14ac:dyDescent="0.2">
      <c r="IA211" s="12"/>
      <c r="IB211" s="6">
        <f>[1]основа!AM217</f>
        <v>42551</v>
      </c>
    </row>
    <row r="212" spans="235:236" x14ac:dyDescent="0.2">
      <c r="IA212" s="12"/>
      <c r="IB212" s="6">
        <f>[1]основа!AM218</f>
        <v>42551</v>
      </c>
    </row>
    <row r="213" spans="235:236" x14ac:dyDescent="0.2">
      <c r="IA213" s="12"/>
      <c r="IB213" s="6">
        <f>[1]основа!AM219</f>
        <v>42551</v>
      </c>
    </row>
    <row r="214" spans="235:236" x14ac:dyDescent="0.2">
      <c r="IA214" s="12"/>
      <c r="IB214" s="6">
        <f>[1]основа!AM220</f>
        <v>42551</v>
      </c>
    </row>
    <row r="215" spans="235:236" x14ac:dyDescent="0.2">
      <c r="IA215" s="12"/>
      <c r="IB215" s="6">
        <f>[1]основа!AM221</f>
        <v>42551</v>
      </c>
    </row>
    <row r="216" spans="235:236" x14ac:dyDescent="0.2">
      <c r="IA216" s="12"/>
      <c r="IB216" s="6">
        <f>[1]основа!AM222</f>
        <v>42551</v>
      </c>
    </row>
    <row r="217" spans="235:236" x14ac:dyDescent="0.2">
      <c r="IA217" s="12"/>
      <c r="IB217" s="6">
        <f>[1]основа!AM223</f>
        <v>42551</v>
      </c>
    </row>
    <row r="218" spans="235:236" x14ac:dyDescent="0.2">
      <c r="IA218" s="12"/>
      <c r="IB218" s="6">
        <f>[1]основа!AM224</f>
        <v>42551</v>
      </c>
    </row>
    <row r="219" spans="235:236" x14ac:dyDescent="0.2">
      <c r="IA219" s="12"/>
      <c r="IB219" s="6">
        <f>[1]основа!AM225</f>
        <v>42551</v>
      </c>
    </row>
    <row r="220" spans="235:236" x14ac:dyDescent="0.2">
      <c r="IA220" s="12"/>
      <c r="IB220" s="6">
        <f>[1]основа!AM226</f>
        <v>42551</v>
      </c>
    </row>
    <row r="221" spans="235:236" x14ac:dyDescent="0.2">
      <c r="IA221" s="12"/>
      <c r="IB221" s="6">
        <f>[1]основа!AM227</f>
        <v>42551</v>
      </c>
    </row>
    <row r="222" spans="235:236" x14ac:dyDescent="0.2">
      <c r="IA222" s="12"/>
      <c r="IB222" s="6">
        <f>[1]основа!AM228</f>
        <v>42551</v>
      </c>
    </row>
    <row r="223" spans="235:236" x14ac:dyDescent="0.2">
      <c r="IA223" s="12"/>
      <c r="IB223" s="6">
        <f>[1]основа!AM229</f>
        <v>42551</v>
      </c>
    </row>
    <row r="224" spans="235:236" x14ac:dyDescent="0.2">
      <c r="IA224" s="12"/>
      <c r="IB224" s="6">
        <f>[1]основа!AM230</f>
        <v>42551</v>
      </c>
    </row>
    <row r="225" spans="235:236" x14ac:dyDescent="0.2">
      <c r="IA225" s="12"/>
      <c r="IB225" s="6">
        <f>[1]основа!AM231</f>
        <v>42551</v>
      </c>
    </row>
    <row r="226" spans="235:236" x14ac:dyDescent="0.2">
      <c r="IA226" s="12"/>
      <c r="IB226" s="6">
        <f>[1]основа!AM232</f>
        <v>42551</v>
      </c>
    </row>
    <row r="227" spans="235:236" x14ac:dyDescent="0.2">
      <c r="IA227" s="12"/>
      <c r="IB227" s="6">
        <f>[1]основа!AM233</f>
        <v>42551</v>
      </c>
    </row>
    <row r="228" spans="235:236" x14ac:dyDescent="0.2">
      <c r="IA228" s="12"/>
      <c r="IB228" s="6">
        <f>[1]основа!AM234</f>
        <v>42551</v>
      </c>
    </row>
    <row r="229" spans="235:236" x14ac:dyDescent="0.2">
      <c r="IA229" s="12"/>
      <c r="IB229" s="6">
        <f>[1]основа!AM235</f>
        <v>42551</v>
      </c>
    </row>
    <row r="230" spans="235:236" x14ac:dyDescent="0.2">
      <c r="IA230" s="12"/>
      <c r="IB230" s="6">
        <f>[1]основа!AM236</f>
        <v>42551</v>
      </c>
    </row>
    <row r="231" spans="235:236" x14ac:dyDescent="0.2">
      <c r="IA231" s="12"/>
      <c r="IB231" s="6">
        <f>[1]основа!AM237</f>
        <v>42551</v>
      </c>
    </row>
    <row r="232" spans="235:236" x14ac:dyDescent="0.2">
      <c r="IA232" s="12"/>
      <c r="IB232" s="6">
        <f>[1]основа!AM238</f>
        <v>42551</v>
      </c>
    </row>
    <row r="233" spans="235:236" x14ac:dyDescent="0.2">
      <c r="IA233" s="12"/>
      <c r="IB233" s="6">
        <f>[1]основа!AM239</f>
        <v>42551</v>
      </c>
    </row>
    <row r="234" spans="235:236" x14ac:dyDescent="0.2">
      <c r="IA234" s="12"/>
      <c r="IB234" s="6">
        <f>[1]основа!AM240</f>
        <v>42551</v>
      </c>
    </row>
    <row r="235" spans="235:236" x14ac:dyDescent="0.2">
      <c r="IA235" s="12"/>
      <c r="IB235" s="6">
        <f>[1]основа!AM241</f>
        <v>42551</v>
      </c>
    </row>
    <row r="236" spans="235:236" x14ac:dyDescent="0.2">
      <c r="IA236" s="12"/>
      <c r="IB236" s="6">
        <f>[1]основа!AM242</f>
        <v>42551</v>
      </c>
    </row>
    <row r="237" spans="235:236" x14ac:dyDescent="0.2">
      <c r="IA237" s="12"/>
      <c r="IB237" s="6">
        <f>[1]основа!AM243</f>
        <v>42551</v>
      </c>
    </row>
    <row r="238" spans="235:236" x14ac:dyDescent="0.2">
      <c r="IA238" s="12"/>
      <c r="IB238" s="6">
        <f>[1]основа!AM244</f>
        <v>42551</v>
      </c>
    </row>
    <row r="239" spans="235:236" x14ac:dyDescent="0.2">
      <c r="IA239" s="12"/>
      <c r="IB239" s="6">
        <f>[1]основа!AM245</f>
        <v>42551</v>
      </c>
    </row>
    <row r="240" spans="235:236" x14ac:dyDescent="0.2">
      <c r="IA240" s="12"/>
      <c r="IB240" s="6">
        <f>[1]основа!AM246</f>
        <v>42551</v>
      </c>
    </row>
    <row r="241" spans="235:236" x14ac:dyDescent="0.2">
      <c r="IA241" s="12"/>
      <c r="IB241" s="6">
        <f>[1]основа!AM247</f>
        <v>42551</v>
      </c>
    </row>
    <row r="242" spans="235:236" x14ac:dyDescent="0.2">
      <c r="IA242" s="12"/>
      <c r="IB242" s="6">
        <f>[1]основа!AM248</f>
        <v>42551</v>
      </c>
    </row>
    <row r="243" spans="235:236" x14ac:dyDescent="0.2">
      <c r="IA243" s="12"/>
      <c r="IB243" s="6">
        <f>[1]основа!AM249</f>
        <v>42551</v>
      </c>
    </row>
    <row r="244" spans="235:236" x14ac:dyDescent="0.2">
      <c r="IA244" s="12"/>
      <c r="IB244" s="6">
        <f>[1]основа!AM250</f>
        <v>42551</v>
      </c>
    </row>
    <row r="245" spans="235:236" x14ac:dyDescent="0.2">
      <c r="IA245" s="12"/>
      <c r="IB245" s="6">
        <f>[1]основа!AM251</f>
        <v>42551</v>
      </c>
    </row>
    <row r="246" spans="235:236" x14ac:dyDescent="0.2">
      <c r="IA246" s="12"/>
      <c r="IB246" s="6">
        <f>[1]основа!AM252</f>
        <v>42551</v>
      </c>
    </row>
    <row r="247" spans="235:236" x14ac:dyDescent="0.2">
      <c r="IA247" s="12"/>
      <c r="IB247" s="6">
        <f>[1]основа!AM253</f>
        <v>42551</v>
      </c>
    </row>
    <row r="248" spans="235:236" x14ac:dyDescent="0.2">
      <c r="IA248" s="12"/>
      <c r="IB248" s="6">
        <f>[1]основа!AM254</f>
        <v>42551</v>
      </c>
    </row>
    <row r="249" spans="235:236" x14ac:dyDescent="0.2">
      <c r="IA249" s="12"/>
      <c r="IB249" s="6">
        <f>[1]основа!AM255</f>
        <v>42551</v>
      </c>
    </row>
    <row r="250" spans="235:236" x14ac:dyDescent="0.2">
      <c r="IA250" s="12"/>
      <c r="IB250" s="6">
        <f>[1]основа!AM256</f>
        <v>42551</v>
      </c>
    </row>
    <row r="251" spans="235:236" x14ac:dyDescent="0.2">
      <c r="IA251" s="12"/>
      <c r="IB251" s="6">
        <f>[1]основа!AM257</f>
        <v>42551</v>
      </c>
    </row>
    <row r="252" spans="235:236" x14ac:dyDescent="0.2">
      <c r="IA252" s="12"/>
      <c r="IB252" s="6">
        <f>[1]основа!AM258</f>
        <v>42551</v>
      </c>
    </row>
    <row r="253" spans="235:236" x14ac:dyDescent="0.2">
      <c r="IA253" s="12"/>
      <c r="IB253" s="6">
        <f>[1]основа!AM259</f>
        <v>42551</v>
      </c>
    </row>
    <row r="254" spans="235:236" x14ac:dyDescent="0.2">
      <c r="IA254" s="12"/>
      <c r="IB254" s="6">
        <f>[1]основа!AM260</f>
        <v>42551</v>
      </c>
    </row>
    <row r="255" spans="235:236" x14ac:dyDescent="0.2">
      <c r="IA255" s="12"/>
      <c r="IB255" s="6">
        <f>[1]основа!AM261</f>
        <v>42551</v>
      </c>
    </row>
    <row r="256" spans="235:236" x14ac:dyDescent="0.2">
      <c r="IA256" s="12"/>
      <c r="IB256" s="6">
        <f>[1]основа!AM262</f>
        <v>42551</v>
      </c>
    </row>
    <row r="257" spans="235:236" x14ac:dyDescent="0.2">
      <c r="IA257" s="12"/>
      <c r="IB257" s="6">
        <f>[1]основа!AM263</f>
        <v>42551</v>
      </c>
    </row>
    <row r="258" spans="235:236" x14ac:dyDescent="0.2">
      <c r="IA258" s="12"/>
      <c r="IB258" s="6">
        <f>[1]основа!AM264</f>
        <v>42551</v>
      </c>
    </row>
    <row r="259" spans="235:236" x14ac:dyDescent="0.2">
      <c r="IA259" s="12"/>
      <c r="IB259" s="6">
        <f>[1]основа!AM265</f>
        <v>42551</v>
      </c>
    </row>
    <row r="260" spans="235:236" x14ac:dyDescent="0.2">
      <c r="IA260" s="12"/>
      <c r="IB260" s="6">
        <f>[1]основа!AM266</f>
        <v>42551</v>
      </c>
    </row>
    <row r="261" spans="235:236" x14ac:dyDescent="0.2">
      <c r="IA261" s="12"/>
      <c r="IB261" s="6">
        <f>[1]основа!AM267</f>
        <v>42551</v>
      </c>
    </row>
    <row r="262" spans="235:236" x14ac:dyDescent="0.2">
      <c r="IA262" s="12"/>
      <c r="IB262" s="6">
        <f>[1]основа!AM268</f>
        <v>42551</v>
      </c>
    </row>
    <row r="263" spans="235:236" x14ac:dyDescent="0.2">
      <c r="IA263" s="12"/>
      <c r="IB263" s="6">
        <f>[1]основа!AM269</f>
        <v>42551</v>
      </c>
    </row>
    <row r="264" spans="235:236" x14ac:dyDescent="0.2">
      <c r="IA264" s="12"/>
      <c r="IB264" s="6">
        <f>[1]основа!AM270</f>
        <v>42551</v>
      </c>
    </row>
    <row r="265" spans="235:236" x14ac:dyDescent="0.2">
      <c r="IA265" s="12"/>
      <c r="IB265" s="6">
        <f>[1]основа!AM271</f>
        <v>42551</v>
      </c>
    </row>
    <row r="266" spans="235:236" x14ac:dyDescent="0.2">
      <c r="IA266" s="12"/>
      <c r="IB266" s="6">
        <f>[1]основа!AM272</f>
        <v>42551</v>
      </c>
    </row>
    <row r="267" spans="235:236" x14ac:dyDescent="0.2">
      <c r="IA267" s="12"/>
      <c r="IB267" s="6">
        <f>[1]основа!AM273</f>
        <v>42551</v>
      </c>
    </row>
    <row r="268" spans="235:236" x14ac:dyDescent="0.2">
      <c r="IA268" s="12"/>
      <c r="IB268" s="6">
        <f>[1]основа!AM274</f>
        <v>42551</v>
      </c>
    </row>
    <row r="269" spans="235:236" x14ac:dyDescent="0.2">
      <c r="IA269" s="12"/>
      <c r="IB269" s="6">
        <f>[1]основа!AM275</f>
        <v>42551</v>
      </c>
    </row>
    <row r="270" spans="235:236" x14ac:dyDescent="0.2">
      <c r="IA270" s="12"/>
      <c r="IB270" s="6">
        <f>[1]основа!AM276</f>
        <v>42551</v>
      </c>
    </row>
    <row r="271" spans="235:236" x14ac:dyDescent="0.2">
      <c r="IA271" s="12"/>
      <c r="IB271" s="6">
        <f>[1]основа!AM277</f>
        <v>42551</v>
      </c>
    </row>
    <row r="272" spans="235:236" x14ac:dyDescent="0.2">
      <c r="IA272" s="12"/>
      <c r="IB272" s="6">
        <f>[1]основа!AM278</f>
        <v>42551</v>
      </c>
    </row>
    <row r="273" spans="235:236" x14ac:dyDescent="0.2">
      <c r="IA273" s="12"/>
      <c r="IB273" s="6">
        <f>[1]основа!AM279</f>
        <v>42551</v>
      </c>
    </row>
    <row r="274" spans="235:236" x14ac:dyDescent="0.2">
      <c r="IA274" s="12"/>
      <c r="IB274" s="6">
        <f>[1]основа!AM280</f>
        <v>42551</v>
      </c>
    </row>
    <row r="275" spans="235:236" x14ac:dyDescent="0.2">
      <c r="IA275" s="12"/>
      <c r="IB275" s="6">
        <f>[1]основа!AM281</f>
        <v>42551</v>
      </c>
    </row>
    <row r="276" spans="235:236" x14ac:dyDescent="0.2">
      <c r="IA276" s="12"/>
      <c r="IB276" s="6">
        <f>[1]основа!AM282</f>
        <v>42551</v>
      </c>
    </row>
    <row r="277" spans="235:236" x14ac:dyDescent="0.2">
      <c r="IA277" s="12"/>
      <c r="IB277" s="6">
        <f>[1]основа!AM283</f>
        <v>42551</v>
      </c>
    </row>
    <row r="278" spans="235:236" x14ac:dyDescent="0.2">
      <c r="IA278" s="12"/>
      <c r="IB278" s="6">
        <f>[1]основа!AM284</f>
        <v>42551</v>
      </c>
    </row>
    <row r="279" spans="235:236" x14ac:dyDescent="0.2">
      <c r="IA279" s="12"/>
      <c r="IB279" s="6">
        <f>[1]основа!AM285</f>
        <v>42551</v>
      </c>
    </row>
    <row r="280" spans="235:236" x14ac:dyDescent="0.2">
      <c r="IA280" s="12"/>
      <c r="IB280" s="6">
        <f>[1]основа!AM286</f>
        <v>42551</v>
      </c>
    </row>
    <row r="281" spans="235:236" x14ac:dyDescent="0.2">
      <c r="IA281" s="12"/>
      <c r="IB281" s="6">
        <f>[1]основа!AM287</f>
        <v>42551</v>
      </c>
    </row>
    <row r="282" spans="235:236" x14ac:dyDescent="0.2">
      <c r="IA282" s="12"/>
      <c r="IB282" s="6">
        <f>[1]основа!AM288</f>
        <v>42551</v>
      </c>
    </row>
    <row r="283" spans="235:236" x14ac:dyDescent="0.2">
      <c r="IA283" s="12"/>
      <c r="IB283" s="6">
        <f>[1]основа!AM289</f>
        <v>42551</v>
      </c>
    </row>
    <row r="284" spans="235:236" x14ac:dyDescent="0.2">
      <c r="IA284" s="12"/>
      <c r="IB284" s="6">
        <f>[1]основа!AM290</f>
        <v>42551</v>
      </c>
    </row>
    <row r="285" spans="235:236" x14ac:dyDescent="0.2">
      <c r="IA285" s="12"/>
      <c r="IB285" s="6">
        <f>[1]основа!AM291</f>
        <v>42551</v>
      </c>
    </row>
    <row r="286" spans="235:236" x14ac:dyDescent="0.2">
      <c r="IA286" s="12"/>
      <c r="IB286" s="6">
        <f>[1]основа!AM292</f>
        <v>42551</v>
      </c>
    </row>
    <row r="287" spans="235:236" x14ac:dyDescent="0.2">
      <c r="IA287" s="12"/>
      <c r="IB287" s="6">
        <f>[1]основа!AM293</f>
        <v>42551</v>
      </c>
    </row>
    <row r="288" spans="235:236" x14ac:dyDescent="0.2">
      <c r="IA288" s="12"/>
      <c r="IB288" s="6">
        <f>[1]основа!AM294</f>
        <v>42551</v>
      </c>
    </row>
    <row r="289" spans="235:236" x14ac:dyDescent="0.2">
      <c r="IA289" s="12"/>
      <c r="IB289" s="6">
        <f>[1]основа!AM295</f>
        <v>42551</v>
      </c>
    </row>
    <row r="290" spans="235:236" x14ac:dyDescent="0.2">
      <c r="IA290" s="12"/>
      <c r="IB290" s="6">
        <f>[1]основа!AM296</f>
        <v>42551</v>
      </c>
    </row>
    <row r="291" spans="235:236" x14ac:dyDescent="0.2">
      <c r="IA291" s="12"/>
      <c r="IB291" s="6">
        <f>[1]основа!AM297</f>
        <v>42551</v>
      </c>
    </row>
    <row r="292" spans="235:236" x14ac:dyDescent="0.2">
      <c r="IA292" s="12"/>
      <c r="IB292" s="6">
        <f>[1]основа!AM298</f>
        <v>42551</v>
      </c>
    </row>
    <row r="293" spans="235:236" x14ac:dyDescent="0.2">
      <c r="IA293" s="12"/>
      <c r="IB293" s="6">
        <f>[1]основа!AM299</f>
        <v>42551</v>
      </c>
    </row>
    <row r="294" spans="235:236" x14ac:dyDescent="0.2">
      <c r="IA294" s="12"/>
      <c r="IB294" s="6">
        <f>[1]основа!AM300</f>
        <v>42551</v>
      </c>
    </row>
    <row r="295" spans="235:236" x14ac:dyDescent="0.2">
      <c r="IA295" s="12"/>
      <c r="IB295" s="6">
        <f>[1]основа!AM301</f>
        <v>42551</v>
      </c>
    </row>
    <row r="296" spans="235:236" x14ac:dyDescent="0.2">
      <c r="IA296" s="12"/>
      <c r="IB296" s="6">
        <f>[1]основа!AM302</f>
        <v>42551</v>
      </c>
    </row>
    <row r="297" spans="235:236" x14ac:dyDescent="0.2">
      <c r="IA297" s="12"/>
      <c r="IB297" s="6">
        <f>[1]основа!AM303</f>
        <v>42551</v>
      </c>
    </row>
    <row r="298" spans="235:236" x14ac:dyDescent="0.2">
      <c r="IA298" s="12"/>
      <c r="IB298" s="6">
        <f>[1]основа!AM304</f>
        <v>42551</v>
      </c>
    </row>
    <row r="299" spans="235:236" x14ac:dyDescent="0.2">
      <c r="IA299" s="12"/>
      <c r="IB299" s="6">
        <f>[1]основа!AM305</f>
        <v>42551</v>
      </c>
    </row>
    <row r="300" spans="235:236" x14ac:dyDescent="0.2">
      <c r="IA300" s="12"/>
      <c r="IB300" s="6">
        <f>[1]основа!AM306</f>
        <v>42551</v>
      </c>
    </row>
  </sheetData>
  <sheetProtection formatColumns="0" autoFilter="0"/>
  <autoFilter ref="K7:K69">
    <filterColumn colId="0">
      <filters>
        <filter val="1"/>
        <filter val="Напиток из вишни"/>
        <filter val="Омлет натуральный с маслом сливочным"/>
        <filter val="Пюре картофельное"/>
        <filter val="Рыба тушёная с луком"/>
        <filter val="Хлеб пшеничный"/>
        <filter val="Чай с сахаром и молок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34 B2:B5 B7:B34 A2:G4 A30:I30 C2:P69 A12:H69">
    <cfRule type="cellIs" dxfId="13343" priority="1078" operator="equal">
      <formula>0</formula>
    </cfRule>
  </conditionalFormatting>
  <conditionalFormatting sqref="A64:A66">
    <cfRule type="cellIs" dxfId="13342" priority="1074" operator="equal">
      <formula>0</formula>
    </cfRule>
  </conditionalFormatting>
  <conditionalFormatting sqref="A3:A4">
    <cfRule type="expression" dxfId="13341" priority="1069" stopIfTrue="1">
      <formula>$IT4&lt;$IS$4</formula>
    </cfRule>
  </conditionalFormatting>
  <conditionalFormatting sqref="A3:A4">
    <cfRule type="expression" dxfId="13340" priority="1068" stopIfTrue="1">
      <formula>$IT4&lt;$IS$4</formula>
    </cfRule>
  </conditionalFormatting>
  <conditionalFormatting sqref="A3:G3">
    <cfRule type="expression" dxfId="13339" priority="1067" stopIfTrue="1">
      <formula>$IT6&lt;$IS$4</formula>
    </cfRule>
  </conditionalFormatting>
  <conditionalFormatting sqref="A64:A66">
    <cfRule type="cellIs" dxfId="13338" priority="1065" operator="equal">
      <formula>0</formula>
    </cfRule>
  </conditionalFormatting>
  <conditionalFormatting sqref="A35:H37">
    <cfRule type="cellIs" dxfId="13337" priority="1060" stopIfTrue="1" operator="equal">
      <formula>0</formula>
    </cfRule>
  </conditionalFormatting>
  <conditionalFormatting sqref="A43:H45">
    <cfRule type="cellIs" dxfId="13336" priority="1059" stopIfTrue="1" operator="equal">
      <formula>0</formula>
    </cfRule>
  </conditionalFormatting>
  <conditionalFormatting sqref="A53:H55">
    <cfRule type="cellIs" dxfId="13335" priority="1058" stopIfTrue="1" operator="equal">
      <formula>0</formula>
    </cfRule>
  </conditionalFormatting>
  <conditionalFormatting sqref="A35:H61 A12:H33">
    <cfRule type="expression" dxfId="13334" priority="1057" stopIfTrue="1">
      <formula>$IT13&lt;$IS$2</formula>
    </cfRule>
  </conditionalFormatting>
  <conditionalFormatting sqref="A35:H37">
    <cfRule type="cellIs" dxfId="13333" priority="1052" stopIfTrue="1" operator="equal">
      <formula>0</formula>
    </cfRule>
  </conditionalFormatting>
  <conditionalFormatting sqref="A43:H45">
    <cfRule type="cellIs" dxfId="13332" priority="1051" stopIfTrue="1" operator="equal">
      <formula>0</formula>
    </cfRule>
  </conditionalFormatting>
  <conditionalFormatting sqref="A53:H55">
    <cfRule type="cellIs" dxfId="13331" priority="1050" stopIfTrue="1" operator="equal">
      <formula>0</formula>
    </cfRule>
  </conditionalFormatting>
  <conditionalFormatting sqref="A12:G31">
    <cfRule type="expression" dxfId="13330" priority="1047" stopIfTrue="1">
      <formula>$IT13&lt;$IS$2</formula>
    </cfRule>
  </conditionalFormatting>
  <conditionalFormatting sqref="A35:G37">
    <cfRule type="cellIs" dxfId="13329" priority="1036" stopIfTrue="1" operator="equal">
      <formula>0</formula>
    </cfRule>
  </conditionalFormatting>
  <conditionalFormatting sqref="A43:G45">
    <cfRule type="cellIs" dxfId="13328" priority="1035" stopIfTrue="1" operator="equal">
      <formula>0</formula>
    </cfRule>
  </conditionalFormatting>
  <conditionalFormatting sqref="A43:G45">
    <cfRule type="cellIs" dxfId="13327" priority="1034" stopIfTrue="1" operator="equal">
      <formula>0</formula>
    </cfRule>
  </conditionalFormatting>
  <conditionalFormatting sqref="A53:G55">
    <cfRule type="cellIs" dxfId="13326" priority="1033" stopIfTrue="1" operator="equal">
      <formula>0</formula>
    </cfRule>
  </conditionalFormatting>
  <conditionalFormatting sqref="A28:G28">
    <cfRule type="expression" dxfId="13325" priority="1030" stopIfTrue="1">
      <formula>$IT29&lt;$IS$2</formula>
    </cfRule>
  </conditionalFormatting>
  <conditionalFormatting sqref="A35:G35">
    <cfRule type="cellIs" dxfId="13324" priority="1029" stopIfTrue="1" operator="equal">
      <formula>0</formula>
    </cfRule>
  </conditionalFormatting>
  <conditionalFormatting sqref="A35:G35">
    <cfRule type="cellIs" dxfId="13323" priority="1028" stopIfTrue="1" operator="equal">
      <formula>0</formula>
    </cfRule>
  </conditionalFormatting>
  <conditionalFormatting sqref="H35">
    <cfRule type="cellIs" dxfId="13322" priority="1020" stopIfTrue="1" operator="equal">
      <formula>0</formula>
    </cfRule>
  </conditionalFormatting>
  <conditionalFormatting sqref="A38:H39">
    <cfRule type="cellIs" dxfId="13321" priority="1018" stopIfTrue="1" operator="equal">
      <formula>0</formula>
    </cfRule>
  </conditionalFormatting>
  <conditionalFormatting sqref="H35:H37">
    <cfRule type="cellIs" dxfId="13320" priority="1011" stopIfTrue="1" operator="equal">
      <formula>0</formula>
    </cfRule>
  </conditionalFormatting>
  <conditionalFormatting sqref="H43:H45">
    <cfRule type="cellIs" dxfId="13319" priority="1010" stopIfTrue="1" operator="equal">
      <formula>0</formula>
    </cfRule>
  </conditionalFormatting>
  <conditionalFormatting sqref="H43:H45">
    <cfRule type="cellIs" dxfId="13318" priority="1009" stopIfTrue="1" operator="equal">
      <formula>0</formula>
    </cfRule>
  </conditionalFormatting>
  <conditionalFormatting sqref="H53:H55">
    <cfRule type="cellIs" dxfId="13317" priority="1008" stopIfTrue="1" operator="equal">
      <formula>0</formula>
    </cfRule>
  </conditionalFormatting>
  <conditionalFormatting sqref="A43:G43">
    <cfRule type="cellIs" dxfId="13316" priority="1006" stopIfTrue="1" operator="equal">
      <formula>0</formula>
    </cfRule>
  </conditionalFormatting>
  <conditionalFormatting sqref="A43:G43">
    <cfRule type="cellIs" dxfId="13315" priority="1005" stopIfTrue="1" operator="equal">
      <formula>0</formula>
    </cfRule>
  </conditionalFormatting>
  <conditionalFormatting sqref="A43:G43">
    <cfRule type="cellIs" dxfId="13314" priority="1004" stopIfTrue="1" operator="equal">
      <formula>0</formula>
    </cfRule>
  </conditionalFormatting>
  <conditionalFormatting sqref="A35:G37">
    <cfRule type="cellIs" dxfId="13313" priority="996" stopIfTrue="1" operator="equal">
      <formula>0</formula>
    </cfRule>
  </conditionalFormatting>
  <conditionalFormatting sqref="A3">
    <cfRule type="expression" dxfId="13312" priority="986" stopIfTrue="1">
      <formula>$IT4&lt;$IS$4</formula>
    </cfRule>
  </conditionalFormatting>
  <conditionalFormatting sqref="A3">
    <cfRule type="expression" dxfId="13311" priority="985" stopIfTrue="1">
      <formula>$IT4&lt;$IS$4</formula>
    </cfRule>
  </conditionalFormatting>
  <conditionalFormatting sqref="A3:G3">
    <cfRule type="expression" dxfId="13310" priority="984" stopIfTrue="1">
      <formula>$IT6&lt;$IS$4</formula>
    </cfRule>
  </conditionalFormatting>
  <conditionalFormatting sqref="A4">
    <cfRule type="expression" dxfId="13309" priority="979" stopIfTrue="1">
      <formula>$IT5&lt;$IS$4</formula>
    </cfRule>
  </conditionalFormatting>
  <conditionalFormatting sqref="A4">
    <cfRule type="expression" dxfId="13308" priority="978" stopIfTrue="1">
      <formula>$IT5&lt;$IS$4</formula>
    </cfRule>
  </conditionalFormatting>
  <conditionalFormatting sqref="A35:G37">
    <cfRule type="cellIs" dxfId="13307" priority="970" stopIfTrue="1" operator="equal">
      <formula>0</formula>
    </cfRule>
  </conditionalFormatting>
  <conditionalFormatting sqref="A43:G45">
    <cfRule type="cellIs" dxfId="13306" priority="969" stopIfTrue="1" operator="equal">
      <formula>0</formula>
    </cfRule>
  </conditionalFormatting>
  <conditionalFormatting sqref="A43:G45">
    <cfRule type="cellIs" dxfId="13305" priority="968" stopIfTrue="1" operator="equal">
      <formula>0</formula>
    </cfRule>
  </conditionalFormatting>
  <conditionalFormatting sqref="A43:G45">
    <cfRule type="cellIs" dxfId="13304" priority="967" stopIfTrue="1" operator="equal">
      <formula>0</formula>
    </cfRule>
  </conditionalFormatting>
  <conditionalFormatting sqref="A53:G55">
    <cfRule type="cellIs" dxfId="13303" priority="966" stopIfTrue="1" operator="equal">
      <formula>0</formula>
    </cfRule>
  </conditionalFormatting>
  <conditionalFormatting sqref="A35:G37">
    <cfRule type="cellIs" dxfId="13302" priority="958" stopIfTrue="1" operator="equal">
      <formula>0</formula>
    </cfRule>
  </conditionalFormatting>
  <conditionalFormatting sqref="A43:G45">
    <cfRule type="cellIs" dxfId="13301" priority="957" stopIfTrue="1" operator="equal">
      <formula>0</formula>
    </cfRule>
  </conditionalFormatting>
  <conditionalFormatting sqref="A43:G45">
    <cfRule type="cellIs" dxfId="13300" priority="956" stopIfTrue="1" operator="equal">
      <formula>0</formula>
    </cfRule>
  </conditionalFormatting>
  <conditionalFormatting sqref="A43:G45">
    <cfRule type="cellIs" dxfId="13299" priority="955" stopIfTrue="1" operator="equal">
      <formula>0</formula>
    </cfRule>
  </conditionalFormatting>
  <conditionalFormatting sqref="A53:G55">
    <cfRule type="cellIs" dxfId="13298" priority="954" stopIfTrue="1" operator="equal">
      <formula>0</formula>
    </cfRule>
  </conditionalFormatting>
  <conditionalFormatting sqref="A35:G37">
    <cfRule type="cellIs" dxfId="13297" priority="946" stopIfTrue="1" operator="equal">
      <formula>0</formula>
    </cfRule>
  </conditionalFormatting>
  <conditionalFormatting sqref="A43:G45">
    <cfRule type="cellIs" dxfId="13296" priority="945" stopIfTrue="1" operator="equal">
      <formula>0</formula>
    </cfRule>
  </conditionalFormatting>
  <conditionalFormatting sqref="A43:G45">
    <cfRule type="cellIs" dxfId="13295" priority="944" stopIfTrue="1" operator="equal">
      <formula>0</formula>
    </cfRule>
  </conditionalFormatting>
  <conditionalFormatting sqref="A43:G45">
    <cfRule type="cellIs" dxfId="13294" priority="943" stopIfTrue="1" operator="equal">
      <formula>0</formula>
    </cfRule>
  </conditionalFormatting>
  <conditionalFormatting sqref="A53:G55">
    <cfRule type="cellIs" dxfId="13293" priority="942" stopIfTrue="1" operator="equal">
      <formula>0</formula>
    </cfRule>
  </conditionalFormatting>
  <conditionalFormatting sqref="D16">
    <cfRule type="expression" dxfId="13292" priority="938" stopIfTrue="1">
      <formula>$IT17&lt;$IS$2</formula>
    </cfRule>
  </conditionalFormatting>
  <conditionalFormatting sqref="D16">
    <cfRule type="expression" dxfId="13291" priority="936" stopIfTrue="1">
      <formula>$IT17&lt;$IS$2</formula>
    </cfRule>
  </conditionalFormatting>
  <conditionalFormatting sqref="D16">
    <cfRule type="expression" dxfId="13290" priority="934" stopIfTrue="1">
      <formula>$IT17&lt;$IS$2</formula>
    </cfRule>
  </conditionalFormatting>
  <conditionalFormatting sqref="D16">
    <cfRule type="expression" dxfId="13289" priority="932" stopIfTrue="1">
      <formula>$IT17&lt;$IS$2</formula>
    </cfRule>
  </conditionalFormatting>
  <conditionalFormatting sqref="D16">
    <cfRule type="expression" dxfId="13288" priority="930" stopIfTrue="1">
      <formula>$IT17&lt;$IS$2</formula>
    </cfRule>
  </conditionalFormatting>
  <conditionalFormatting sqref="D16">
    <cfRule type="expression" dxfId="13287" priority="927" stopIfTrue="1">
      <formula>$IT17&lt;$IS$2</formula>
    </cfRule>
  </conditionalFormatting>
  <conditionalFormatting sqref="D16">
    <cfRule type="expression" dxfId="13286" priority="925" stopIfTrue="1">
      <formula>$IT17&lt;$IS$2</formula>
    </cfRule>
  </conditionalFormatting>
  <conditionalFormatting sqref="D16">
    <cfRule type="expression" dxfId="13285" priority="923" stopIfTrue="1">
      <formula>$IT17&lt;$IS$2</formula>
    </cfRule>
  </conditionalFormatting>
  <conditionalFormatting sqref="D16">
    <cfRule type="expression" dxfId="13284" priority="921" stopIfTrue="1">
      <formula>$IT17&lt;$IS$2</formula>
    </cfRule>
  </conditionalFormatting>
  <conditionalFormatting sqref="D16">
    <cfRule type="expression" dxfId="13283" priority="919" stopIfTrue="1">
      <formula>$IT17&lt;$IS$2</formula>
    </cfRule>
  </conditionalFormatting>
  <conditionalFormatting sqref="D16">
    <cfRule type="expression" dxfId="13282" priority="917" stopIfTrue="1">
      <formula>$IT17&lt;$IS$2</formula>
    </cfRule>
  </conditionalFormatting>
  <conditionalFormatting sqref="D16">
    <cfRule type="expression" dxfId="13281" priority="915" stopIfTrue="1">
      <formula>$IT17&lt;$IS$2</formula>
    </cfRule>
  </conditionalFormatting>
  <conditionalFormatting sqref="A17">
    <cfRule type="expression" dxfId="13280" priority="888" stopIfTrue="1">
      <formula>$IT18&lt;$IS$2</formula>
    </cfRule>
  </conditionalFormatting>
  <conditionalFormatting sqref="A17">
    <cfRule type="expression" dxfId="13279" priority="886" stopIfTrue="1">
      <formula>$IT18&lt;$IS$2</formula>
    </cfRule>
  </conditionalFormatting>
  <conditionalFormatting sqref="A17">
    <cfRule type="expression" dxfId="13278" priority="884" stopIfTrue="1">
      <formula>$IT18&lt;$IS$2</formula>
    </cfRule>
  </conditionalFormatting>
  <conditionalFormatting sqref="A17">
    <cfRule type="expression" dxfId="13277" priority="882" stopIfTrue="1">
      <formula>$IT18&lt;$IS$2</formula>
    </cfRule>
  </conditionalFormatting>
  <conditionalFormatting sqref="A17">
    <cfRule type="expression" dxfId="13276" priority="878" stopIfTrue="1">
      <formula>$IT18&lt;$IS$2</formula>
    </cfRule>
  </conditionalFormatting>
  <conditionalFormatting sqref="A17">
    <cfRule type="expression" dxfId="13275" priority="876" stopIfTrue="1">
      <formula>$IT18&lt;$IS$2</formula>
    </cfRule>
  </conditionalFormatting>
  <conditionalFormatting sqref="A17">
    <cfRule type="expression" dxfId="13274" priority="874" stopIfTrue="1">
      <formula>$IT18&lt;$IS$2</formula>
    </cfRule>
  </conditionalFormatting>
  <conditionalFormatting sqref="A17">
    <cfRule type="expression" dxfId="13273" priority="870" stopIfTrue="1">
      <formula>$IT18&lt;$IS$2</formula>
    </cfRule>
  </conditionalFormatting>
  <conditionalFormatting sqref="A17">
    <cfRule type="expression" dxfId="13272" priority="868" stopIfTrue="1">
      <formula>$IT18&lt;$IS$2</formula>
    </cfRule>
  </conditionalFormatting>
  <conditionalFormatting sqref="A17">
    <cfRule type="expression" dxfId="13271" priority="865" stopIfTrue="1">
      <formula>$IT18&lt;$IS$2</formula>
    </cfRule>
  </conditionalFormatting>
  <conditionalFormatting sqref="A17">
    <cfRule type="expression" dxfId="13270" priority="863" stopIfTrue="1">
      <formula>$IT18&lt;$IS$2</formula>
    </cfRule>
  </conditionalFormatting>
  <conditionalFormatting sqref="A17">
    <cfRule type="expression" dxfId="13269" priority="861" stopIfTrue="1">
      <formula>$IT18&lt;$IS$2</formula>
    </cfRule>
  </conditionalFormatting>
  <conditionalFormatting sqref="A17">
    <cfRule type="expression" dxfId="13268" priority="859" stopIfTrue="1">
      <formula>$IT18&lt;$IS$2</formula>
    </cfRule>
  </conditionalFormatting>
  <conditionalFormatting sqref="A17">
    <cfRule type="expression" dxfId="13267" priority="857" stopIfTrue="1">
      <formula>$IT18&lt;$IS$2</formula>
    </cfRule>
  </conditionalFormatting>
  <conditionalFormatting sqref="A17">
    <cfRule type="expression" dxfId="13266" priority="855" stopIfTrue="1">
      <formula>$IT18&lt;$IS$2</formula>
    </cfRule>
  </conditionalFormatting>
  <conditionalFormatting sqref="A17">
    <cfRule type="expression" dxfId="13265" priority="853" stopIfTrue="1">
      <formula>$IT18&lt;$IS$2</formula>
    </cfRule>
  </conditionalFormatting>
  <conditionalFormatting sqref="A35:H37">
    <cfRule type="cellIs" dxfId="13264" priority="846" stopIfTrue="1" operator="equal">
      <formula>0</formula>
    </cfRule>
  </conditionalFormatting>
  <conditionalFormatting sqref="A43:H45">
    <cfRule type="cellIs" dxfId="13263" priority="845" stopIfTrue="1" operator="equal">
      <formula>0</formula>
    </cfRule>
  </conditionalFormatting>
  <conditionalFormatting sqref="A43:H45">
    <cfRule type="cellIs" dxfId="13262" priority="844" stopIfTrue="1" operator="equal">
      <formula>0</formula>
    </cfRule>
  </conditionalFormatting>
  <conditionalFormatting sqref="A53:H55">
    <cfRule type="cellIs" dxfId="13261" priority="843" stopIfTrue="1" operator="equal">
      <formula>0</formula>
    </cfRule>
  </conditionalFormatting>
  <conditionalFormatting sqref="A35:H37">
    <cfRule type="cellIs" dxfId="13260" priority="835" stopIfTrue="1" operator="equal">
      <formula>0</formula>
    </cfRule>
  </conditionalFormatting>
  <conditionalFormatting sqref="A43:H45">
    <cfRule type="cellIs" dxfId="13259" priority="834" stopIfTrue="1" operator="equal">
      <formula>0</formula>
    </cfRule>
  </conditionalFormatting>
  <conditionalFormatting sqref="A43:H45">
    <cfRule type="cellIs" dxfId="13258" priority="833" stopIfTrue="1" operator="equal">
      <formula>0</formula>
    </cfRule>
  </conditionalFormatting>
  <conditionalFormatting sqref="A53:H55">
    <cfRule type="cellIs" dxfId="13257" priority="832" stopIfTrue="1" operator="equal">
      <formula>0</formula>
    </cfRule>
  </conditionalFormatting>
  <conditionalFormatting sqref="A35:H37">
    <cfRule type="cellIs" dxfId="13256" priority="824" stopIfTrue="1" operator="equal">
      <formula>0</formula>
    </cfRule>
  </conditionalFormatting>
  <conditionalFormatting sqref="A43:H45">
    <cfRule type="cellIs" dxfId="13255" priority="823" stopIfTrue="1" operator="equal">
      <formula>0</formula>
    </cfRule>
  </conditionalFormatting>
  <conditionalFormatting sqref="A43:H45">
    <cfRule type="cellIs" dxfId="13254" priority="822" stopIfTrue="1" operator="equal">
      <formula>0</formula>
    </cfRule>
  </conditionalFormatting>
  <conditionalFormatting sqref="A53:H55">
    <cfRule type="cellIs" dxfId="13253" priority="821" stopIfTrue="1" operator="equal">
      <formula>0</formula>
    </cfRule>
  </conditionalFormatting>
  <conditionalFormatting sqref="A14:H14">
    <cfRule type="expression" dxfId="13252" priority="818" stopIfTrue="1">
      <formula>$IW15&lt;$IV$2</formula>
    </cfRule>
  </conditionalFormatting>
  <conditionalFormatting sqref="A16:H16">
    <cfRule type="expression" dxfId="13251" priority="816" stopIfTrue="1">
      <formula>$IW17&lt;$IV$2</formula>
    </cfRule>
  </conditionalFormatting>
  <conditionalFormatting sqref="A33:H33">
    <cfRule type="expression" dxfId="13250" priority="814" stopIfTrue="1">
      <formula>$IW34&lt;$IV$2</formula>
    </cfRule>
  </conditionalFormatting>
  <conditionalFormatting sqref="H19">
    <cfRule type="expression" dxfId="13249" priority="808" stopIfTrue="1">
      <formula>$IT20&lt;$IS$2</formula>
    </cfRule>
  </conditionalFormatting>
  <conditionalFormatting sqref="H19">
    <cfRule type="expression" dxfId="13248" priority="805" stopIfTrue="1">
      <formula>$IT20&lt;$IS$2</formula>
    </cfRule>
  </conditionalFormatting>
  <conditionalFormatting sqref="H19">
    <cfRule type="expression" dxfId="13247" priority="801" stopIfTrue="1">
      <formula>$IT20&lt;$IS$2</formula>
    </cfRule>
  </conditionalFormatting>
  <conditionalFormatting sqref="H19">
    <cfRule type="expression" dxfId="13246" priority="797" stopIfTrue="1">
      <formula>$IT20&lt;$IS$2</formula>
    </cfRule>
  </conditionalFormatting>
  <conditionalFormatting sqref="H35">
    <cfRule type="cellIs" dxfId="13245" priority="795" operator="equal">
      <formula>0</formula>
    </cfRule>
  </conditionalFormatting>
  <conditionalFormatting sqref="H35">
    <cfRule type="cellIs" dxfId="13244" priority="794" operator="equal">
      <formula>0</formula>
    </cfRule>
  </conditionalFormatting>
  <conditionalFormatting sqref="H35">
    <cfRule type="cellIs" dxfId="13243" priority="793" operator="equal">
      <formula>0</formula>
    </cfRule>
  </conditionalFormatting>
  <conditionalFormatting sqref="H35">
    <cfRule type="cellIs" dxfId="13242" priority="792" stopIfTrue="1" operator="equal">
      <formula>0</formula>
    </cfRule>
  </conditionalFormatting>
  <conditionalFormatting sqref="H35">
    <cfRule type="cellIs" dxfId="13241" priority="791" stopIfTrue="1" operator="equal">
      <formula>0</formula>
    </cfRule>
  </conditionalFormatting>
  <conditionalFormatting sqref="H35">
    <cfRule type="cellIs" dxfId="13240" priority="789" stopIfTrue="1" operator="equal">
      <formula>0</formula>
    </cfRule>
  </conditionalFormatting>
  <conditionalFormatting sqref="H35">
    <cfRule type="cellIs" dxfId="13239" priority="788" stopIfTrue="1" operator="equal">
      <formula>0</formula>
    </cfRule>
  </conditionalFormatting>
  <conditionalFormatting sqref="H35">
    <cfRule type="cellIs" dxfId="13238" priority="786" stopIfTrue="1" operator="equal">
      <formula>0</formula>
    </cfRule>
  </conditionalFormatting>
  <conditionalFormatting sqref="H35">
    <cfRule type="cellIs" dxfId="13237" priority="785" stopIfTrue="1" operator="equal">
      <formula>0</formula>
    </cfRule>
  </conditionalFormatting>
  <conditionalFormatting sqref="H35">
    <cfRule type="cellIs" dxfId="13236" priority="783" stopIfTrue="1" operator="equal">
      <formula>0</formula>
    </cfRule>
  </conditionalFormatting>
  <conditionalFormatting sqref="H35">
    <cfRule type="cellIs" dxfId="13235" priority="782" stopIfTrue="1" operator="equal">
      <formula>0</formula>
    </cfRule>
  </conditionalFormatting>
  <conditionalFormatting sqref="H35">
    <cfRule type="cellIs" dxfId="13234" priority="780" operator="equal">
      <formula>0</formula>
    </cfRule>
  </conditionalFormatting>
  <conditionalFormatting sqref="H61">
    <cfRule type="cellIs" dxfId="13233" priority="779" operator="equal">
      <formula>0</formula>
    </cfRule>
  </conditionalFormatting>
  <conditionalFormatting sqref="H61">
    <cfRule type="cellIs" dxfId="13232" priority="778" operator="equal">
      <formula>0</formula>
    </cfRule>
  </conditionalFormatting>
  <conditionalFormatting sqref="H61">
    <cfRule type="cellIs" dxfId="13231" priority="777" operator="equal">
      <formula>0</formula>
    </cfRule>
  </conditionalFormatting>
  <conditionalFormatting sqref="H61">
    <cfRule type="cellIs" dxfId="13230" priority="773" operator="equal">
      <formula>0</formula>
    </cfRule>
  </conditionalFormatting>
  <conditionalFormatting sqref="A15:H15">
    <cfRule type="expression" dxfId="13229" priority="771" stopIfTrue="1">
      <formula>$IW16&lt;$IV$2</formula>
    </cfRule>
  </conditionalFormatting>
  <conditionalFormatting sqref="A30:I30">
    <cfRule type="expression" dxfId="13228" priority="769" stopIfTrue="1">
      <formula>$IW31&lt;$IV$2</formula>
    </cfRule>
  </conditionalFormatting>
  <conditionalFormatting sqref="I30">
    <cfRule type="expression" dxfId="13227" priority="767" stopIfTrue="1">
      <formula>$IW31&lt;$IV$2</formula>
    </cfRule>
  </conditionalFormatting>
  <conditionalFormatting sqref="A30:H30">
    <cfRule type="expression" dxfId="13226" priority="765" stopIfTrue="1">
      <formula>$IW31&lt;$IV$2</formula>
    </cfRule>
  </conditionalFormatting>
  <conditionalFormatting sqref="A31:H31">
    <cfRule type="expression" dxfId="13225" priority="763" stopIfTrue="1">
      <formula>$IW32&lt;$IV$2</formula>
    </cfRule>
  </conditionalFormatting>
  <conditionalFormatting sqref="A15:H15">
    <cfRule type="expression" dxfId="13224" priority="761" stopIfTrue="1">
      <formula>$IW16&lt;$IV$2</formula>
    </cfRule>
  </conditionalFormatting>
  <conditionalFormatting sqref="A32:H32">
    <cfRule type="expression" dxfId="13223" priority="759" stopIfTrue="1">
      <formula>$IW33&lt;$IV$2</formula>
    </cfRule>
  </conditionalFormatting>
  <conditionalFormatting sqref="A35:H37">
    <cfRule type="cellIs" dxfId="13222" priority="752" stopIfTrue="1" operator="equal">
      <formula>0</formula>
    </cfRule>
  </conditionalFormatting>
  <conditionalFormatting sqref="A43:H45">
    <cfRule type="cellIs" dxfId="13221" priority="751" stopIfTrue="1" operator="equal">
      <formula>0</formula>
    </cfRule>
  </conditionalFormatting>
  <conditionalFormatting sqref="A43:H45">
    <cfRule type="cellIs" dxfId="13220" priority="750" stopIfTrue="1" operator="equal">
      <formula>0</formula>
    </cfRule>
  </conditionalFormatting>
  <conditionalFormatting sqref="A53:H55">
    <cfRule type="cellIs" dxfId="13219" priority="749" stopIfTrue="1" operator="equal">
      <formula>0</formula>
    </cfRule>
  </conditionalFormatting>
  <conditionalFormatting sqref="A35:H37">
    <cfRule type="cellIs" dxfId="13218" priority="741" stopIfTrue="1" operator="equal">
      <formula>0</formula>
    </cfRule>
  </conditionalFormatting>
  <conditionalFormatting sqref="A43:H45">
    <cfRule type="cellIs" dxfId="13217" priority="740" stopIfTrue="1" operator="equal">
      <formula>0</formula>
    </cfRule>
  </conditionalFormatting>
  <conditionalFormatting sqref="A43:H45">
    <cfRule type="cellIs" dxfId="13216" priority="739" stopIfTrue="1" operator="equal">
      <formula>0</formula>
    </cfRule>
  </conditionalFormatting>
  <conditionalFormatting sqref="A53:H55">
    <cfRule type="cellIs" dxfId="13215" priority="738" stopIfTrue="1" operator="equal">
      <formula>0</formula>
    </cfRule>
  </conditionalFormatting>
  <conditionalFormatting sqref="A35:H37">
    <cfRule type="cellIs" dxfId="13214" priority="727" stopIfTrue="1" operator="equal">
      <formula>0</formula>
    </cfRule>
  </conditionalFormatting>
  <conditionalFormatting sqref="A43:H45">
    <cfRule type="cellIs" dxfId="13213" priority="726" stopIfTrue="1" operator="equal">
      <formula>0</formula>
    </cfRule>
  </conditionalFormatting>
  <conditionalFormatting sqref="A43:H45">
    <cfRule type="cellIs" dxfId="13212" priority="725" stopIfTrue="1" operator="equal">
      <formula>0</formula>
    </cfRule>
  </conditionalFormatting>
  <conditionalFormatting sqref="A53:H55">
    <cfRule type="cellIs" dxfId="13211" priority="724" stopIfTrue="1" operator="equal">
      <formula>0</formula>
    </cfRule>
  </conditionalFormatting>
  <conditionalFormatting sqref="A32">
    <cfRule type="expression" dxfId="13210" priority="720" stopIfTrue="1">
      <formula>$IT33&lt;$IS$2</formula>
    </cfRule>
  </conditionalFormatting>
  <conditionalFormatting sqref="A32">
    <cfRule type="expression" dxfId="13209" priority="718" stopIfTrue="1">
      <formula>$IT33&lt;$IS$2</formula>
    </cfRule>
  </conditionalFormatting>
  <conditionalFormatting sqref="A32">
    <cfRule type="expression" dxfId="13208" priority="716" stopIfTrue="1">
      <formula>$IT33&lt;$IS$2</formula>
    </cfRule>
  </conditionalFormatting>
  <conditionalFormatting sqref="A32">
    <cfRule type="expression" dxfId="13207" priority="714" stopIfTrue="1">
      <formula>$IT33&lt;$IS$2</formula>
    </cfRule>
  </conditionalFormatting>
  <conditionalFormatting sqref="A32">
    <cfRule type="expression" dxfId="13206" priority="710" stopIfTrue="1">
      <formula>$IT33&lt;$IS$2</formula>
    </cfRule>
  </conditionalFormatting>
  <conditionalFormatting sqref="A32">
    <cfRule type="expression" dxfId="13205" priority="708" stopIfTrue="1">
      <formula>$IT33&lt;$IS$2</formula>
    </cfRule>
  </conditionalFormatting>
  <conditionalFormatting sqref="A32">
    <cfRule type="expression" dxfId="13204" priority="706" stopIfTrue="1">
      <formula>$IT33&lt;$IS$2</formula>
    </cfRule>
  </conditionalFormatting>
  <conditionalFormatting sqref="A32">
    <cfRule type="expression" dxfId="13203" priority="704" stopIfTrue="1">
      <formula>$IT33&lt;$IS$2</formula>
    </cfRule>
  </conditionalFormatting>
  <conditionalFormatting sqref="A32">
    <cfRule type="expression" dxfId="13202" priority="701" stopIfTrue="1">
      <formula>$IT33&lt;$IS$2</formula>
    </cfRule>
  </conditionalFormatting>
  <conditionalFormatting sqref="A32">
    <cfRule type="expression" dxfId="13201" priority="699" stopIfTrue="1">
      <formula>$IT33&lt;$IS$2</formula>
    </cfRule>
  </conditionalFormatting>
  <conditionalFormatting sqref="A32">
    <cfRule type="expression" dxfId="13200" priority="697" stopIfTrue="1">
      <formula>$IT33&lt;$IS$2</formula>
    </cfRule>
  </conditionalFormatting>
  <conditionalFormatting sqref="A32">
    <cfRule type="expression" dxfId="13199" priority="695" stopIfTrue="1">
      <formula>$IT33&lt;$IS$2</formula>
    </cfRule>
  </conditionalFormatting>
  <conditionalFormatting sqref="A32">
    <cfRule type="expression" dxfId="13198" priority="693" stopIfTrue="1">
      <formula>$IT33&lt;$IS$2</formula>
    </cfRule>
  </conditionalFormatting>
  <conditionalFormatting sqref="A32">
    <cfRule type="expression" dxfId="13197" priority="691" stopIfTrue="1">
      <formula>$IT33&lt;$IS$2</formula>
    </cfRule>
  </conditionalFormatting>
  <conditionalFormatting sqref="A32">
    <cfRule type="expression" dxfId="13196" priority="689" stopIfTrue="1">
      <formula>$IT33&lt;$IS$2</formula>
    </cfRule>
  </conditionalFormatting>
  <conditionalFormatting sqref="A32">
    <cfRule type="expression" dxfId="13195" priority="687" stopIfTrue="1">
      <formula>$IT33&lt;$IS$2</formula>
    </cfRule>
  </conditionalFormatting>
  <conditionalFormatting sqref="A32">
    <cfRule type="expression" dxfId="13194" priority="685" stopIfTrue="1">
      <formula>$IT33&lt;$IS$2</formula>
    </cfRule>
  </conditionalFormatting>
  <conditionalFormatting sqref="A32">
    <cfRule type="expression" dxfId="13193" priority="683" stopIfTrue="1">
      <formula>$IT33&lt;$IS$2</formula>
    </cfRule>
  </conditionalFormatting>
  <conditionalFormatting sqref="A32">
    <cfRule type="expression" dxfId="13192" priority="681" stopIfTrue="1">
      <formula>$IT33&lt;$IS$2</formula>
    </cfRule>
  </conditionalFormatting>
  <conditionalFormatting sqref="A32">
    <cfRule type="expression" dxfId="13191" priority="679" stopIfTrue="1">
      <formula>$IW33&lt;$IV$2</formula>
    </cfRule>
  </conditionalFormatting>
  <conditionalFormatting sqref="A32">
    <cfRule type="expression" dxfId="13190" priority="677" stopIfTrue="1">
      <formula>$IT33&lt;$IS$2</formula>
    </cfRule>
  </conditionalFormatting>
  <conditionalFormatting sqref="A32">
    <cfRule type="expression" dxfId="13189" priority="675" stopIfTrue="1">
      <formula>$IT33&lt;$IS$2</formula>
    </cfRule>
  </conditionalFormatting>
  <conditionalFormatting sqref="A32">
    <cfRule type="expression" dxfId="13188" priority="673" stopIfTrue="1">
      <formula>$IT33&lt;$IS$2</formula>
    </cfRule>
  </conditionalFormatting>
  <conditionalFormatting sqref="A32">
    <cfRule type="expression" dxfId="13187" priority="671" stopIfTrue="1">
      <formula>$IT33&lt;$IS$2</formula>
    </cfRule>
  </conditionalFormatting>
  <conditionalFormatting sqref="A30:H30">
    <cfRule type="expression" dxfId="13186" priority="668" stopIfTrue="1">
      <formula>$IT31&lt;$IS$2</formula>
    </cfRule>
  </conditionalFormatting>
  <conditionalFormatting sqref="A30:H30">
    <cfRule type="expression" dxfId="13185" priority="666" stopIfTrue="1">
      <formula>$IT31&lt;$IS$2</formula>
    </cfRule>
  </conditionalFormatting>
  <conditionalFormatting sqref="A30:G30">
    <cfRule type="expression" dxfId="13184" priority="664" stopIfTrue="1">
      <formula>$IT31&lt;$IS$2</formula>
    </cfRule>
  </conditionalFormatting>
  <conditionalFormatting sqref="H30">
    <cfRule type="expression" dxfId="13183" priority="662" stopIfTrue="1">
      <formula>$IT31&lt;$IS$2</formula>
    </cfRule>
  </conditionalFormatting>
  <conditionalFormatting sqref="A30:G30">
    <cfRule type="expression" dxfId="13182" priority="660" stopIfTrue="1">
      <formula>$IT31&lt;$IS$2</formula>
    </cfRule>
  </conditionalFormatting>
  <conditionalFormatting sqref="A30:H30">
    <cfRule type="expression" dxfId="13181" priority="656" stopIfTrue="1">
      <formula>$IT31&lt;$IS$2</formula>
    </cfRule>
  </conditionalFormatting>
  <conditionalFormatting sqref="A30:H30">
    <cfRule type="expression" dxfId="13180" priority="654" stopIfTrue="1">
      <formula>$IT31&lt;$IS$2</formula>
    </cfRule>
  </conditionalFormatting>
  <conditionalFormatting sqref="A30:G30">
    <cfRule type="expression" dxfId="13179" priority="652" stopIfTrue="1">
      <formula>$IT31&lt;$IS$2</formula>
    </cfRule>
  </conditionalFormatting>
  <conditionalFormatting sqref="H30">
    <cfRule type="expression" dxfId="13178" priority="650" stopIfTrue="1">
      <formula>$IT31&lt;$IS$2</formula>
    </cfRule>
  </conditionalFormatting>
  <conditionalFormatting sqref="H30">
    <cfRule type="expression" dxfId="13177" priority="648" stopIfTrue="1">
      <formula>$IT31&lt;$IS$2</formula>
    </cfRule>
  </conditionalFormatting>
  <conditionalFormatting sqref="A30:G30">
    <cfRule type="expression" dxfId="13176" priority="646" stopIfTrue="1">
      <formula>$IT31&lt;$IS$2</formula>
    </cfRule>
  </conditionalFormatting>
  <conditionalFormatting sqref="A30:H30">
    <cfRule type="expression" dxfId="13175" priority="643" stopIfTrue="1">
      <formula>$IT31&lt;$IS$2</formula>
    </cfRule>
  </conditionalFormatting>
  <conditionalFormatting sqref="A30:H30">
    <cfRule type="expression" dxfId="13174" priority="641" stopIfTrue="1">
      <formula>$IT31&lt;$IS$2</formula>
    </cfRule>
  </conditionalFormatting>
  <conditionalFormatting sqref="A30:H30">
    <cfRule type="expression" dxfId="13173" priority="639" stopIfTrue="1">
      <formula>$IT31&lt;$IS$2</formula>
    </cfRule>
  </conditionalFormatting>
  <conditionalFormatting sqref="A30:H30">
    <cfRule type="expression" dxfId="13172" priority="637" stopIfTrue="1">
      <formula>$IT31&lt;$IS$2</formula>
    </cfRule>
  </conditionalFormatting>
  <conditionalFormatting sqref="A30:H30">
    <cfRule type="expression" dxfId="13171" priority="635" stopIfTrue="1">
      <formula>$IT31&lt;$IS$2</formula>
    </cfRule>
  </conditionalFormatting>
  <conditionalFormatting sqref="A30:H30">
    <cfRule type="expression" dxfId="13170" priority="633" stopIfTrue="1">
      <formula>$IT31&lt;$IS$2</formula>
    </cfRule>
  </conditionalFormatting>
  <conditionalFormatting sqref="A30:H30">
    <cfRule type="expression" dxfId="13169" priority="631" stopIfTrue="1">
      <formula>$IT31&lt;$IS$2</formula>
    </cfRule>
  </conditionalFormatting>
  <conditionalFormatting sqref="A30:H30">
    <cfRule type="expression" dxfId="13168" priority="629" stopIfTrue="1">
      <formula>$IT31&lt;$IS$2</formula>
    </cfRule>
  </conditionalFormatting>
  <conditionalFormatting sqref="A30:H30">
    <cfRule type="expression" dxfId="13167" priority="627" stopIfTrue="1">
      <formula>$IT31&lt;$IS$2</formula>
    </cfRule>
  </conditionalFormatting>
  <conditionalFormatting sqref="A30:H30">
    <cfRule type="expression" dxfId="13166" priority="625" stopIfTrue="1">
      <formula>$IT31&lt;$IS$2</formula>
    </cfRule>
  </conditionalFormatting>
  <conditionalFormatting sqref="A30:H30">
    <cfRule type="expression" dxfId="13165" priority="623" stopIfTrue="1">
      <formula>$IT31&lt;$IS$2</formula>
    </cfRule>
  </conditionalFormatting>
  <conditionalFormatting sqref="D30">
    <cfRule type="expression" dxfId="13164" priority="619" stopIfTrue="1">
      <formula>$IT31&lt;$IS$2</formula>
    </cfRule>
  </conditionalFormatting>
  <conditionalFormatting sqref="D30">
    <cfRule type="expression" dxfId="13163" priority="617" stopIfTrue="1">
      <formula>$IT31&lt;$IS$2</formula>
    </cfRule>
  </conditionalFormatting>
  <conditionalFormatting sqref="D30">
    <cfRule type="expression" dxfId="13162" priority="615" stopIfTrue="1">
      <formula>$IT31&lt;$IS$2</formula>
    </cfRule>
  </conditionalFormatting>
  <conditionalFormatting sqref="D30">
    <cfRule type="expression" dxfId="13161" priority="613" stopIfTrue="1">
      <formula>$IT31&lt;$IS$2</formula>
    </cfRule>
  </conditionalFormatting>
  <conditionalFormatting sqref="D30">
    <cfRule type="expression" dxfId="13160" priority="610" stopIfTrue="1">
      <formula>$IT31&lt;$IS$2</formula>
    </cfRule>
  </conditionalFormatting>
  <conditionalFormatting sqref="D30">
    <cfRule type="expression" dxfId="13159" priority="608" stopIfTrue="1">
      <formula>$IT31&lt;$IS$2</formula>
    </cfRule>
  </conditionalFormatting>
  <conditionalFormatting sqref="D30">
    <cfRule type="expression" dxfId="13158" priority="606" stopIfTrue="1">
      <formula>$IT31&lt;$IS$2</formula>
    </cfRule>
  </conditionalFormatting>
  <conditionalFormatting sqref="A30:H30">
    <cfRule type="expression" dxfId="13157" priority="604" stopIfTrue="1">
      <formula>$IW31&lt;$IV$2</formula>
    </cfRule>
  </conditionalFormatting>
  <conditionalFormatting sqref="A32:H32">
    <cfRule type="expression" dxfId="13156" priority="602" stopIfTrue="1">
      <formula>$IZ33&lt;$IY$2</formula>
    </cfRule>
  </conditionalFormatting>
  <conditionalFormatting sqref="A32:H32">
    <cfRule type="expression" dxfId="13155" priority="601" stopIfTrue="1">
      <formula>$JC33&lt;$JB$2</formula>
    </cfRule>
  </conditionalFormatting>
  <conditionalFormatting sqref="A32:H32">
    <cfRule type="expression" dxfId="13154" priority="597" stopIfTrue="1">
      <formula>$IT33&lt;$IS$2</formula>
    </cfRule>
  </conditionalFormatting>
  <conditionalFormatting sqref="A32:H32">
    <cfRule type="expression" dxfId="13153" priority="595" stopIfTrue="1">
      <formula>$IT33&lt;$IS$2</formula>
    </cfRule>
  </conditionalFormatting>
  <conditionalFormatting sqref="A32:G32">
    <cfRule type="expression" dxfId="13152" priority="593" stopIfTrue="1">
      <formula>$IT33&lt;$IS$2</formula>
    </cfRule>
  </conditionalFormatting>
  <conditionalFormatting sqref="H32">
    <cfRule type="expression" dxfId="13151" priority="591" stopIfTrue="1">
      <formula>$IT33&lt;$IS$2</formula>
    </cfRule>
  </conditionalFormatting>
  <conditionalFormatting sqref="A32:G32">
    <cfRule type="expression" dxfId="13150" priority="589" stopIfTrue="1">
      <formula>$IT33&lt;$IS$2</formula>
    </cfRule>
  </conditionalFormatting>
  <conditionalFormatting sqref="A32:H32">
    <cfRule type="expression" dxfId="13149" priority="585" stopIfTrue="1">
      <formula>$IT33&lt;$IS$2</formula>
    </cfRule>
  </conditionalFormatting>
  <conditionalFormatting sqref="A32:H32">
    <cfRule type="expression" dxfId="13148" priority="583" stopIfTrue="1">
      <formula>$IT33&lt;$IS$2</formula>
    </cfRule>
  </conditionalFormatting>
  <conditionalFormatting sqref="A32:G32">
    <cfRule type="expression" dxfId="13147" priority="581" stopIfTrue="1">
      <formula>$IT33&lt;$IS$2</formula>
    </cfRule>
  </conditionalFormatting>
  <conditionalFormatting sqref="A32:G32">
    <cfRule type="expression" dxfId="13146" priority="579" stopIfTrue="1">
      <formula>$IT33&lt;$IS$2</formula>
    </cfRule>
  </conditionalFormatting>
  <conditionalFormatting sqref="H32">
    <cfRule type="expression" dxfId="13145" priority="577" stopIfTrue="1">
      <formula>$IT33&lt;$IS$2</formula>
    </cfRule>
  </conditionalFormatting>
  <conditionalFormatting sqref="H32">
    <cfRule type="expression" dxfId="13144" priority="575" stopIfTrue="1">
      <formula>$IT33&lt;$IS$2</formula>
    </cfRule>
  </conditionalFormatting>
  <conditionalFormatting sqref="A32:G32">
    <cfRule type="expression" dxfId="13143" priority="573" stopIfTrue="1">
      <formula>$IT33&lt;$IS$2</formula>
    </cfRule>
  </conditionalFormatting>
  <conditionalFormatting sqref="A32:H32">
    <cfRule type="expression" dxfId="13142" priority="570" stopIfTrue="1">
      <formula>$IT33&lt;$IS$2</formula>
    </cfRule>
  </conditionalFormatting>
  <conditionalFormatting sqref="A32:H32">
    <cfRule type="expression" dxfId="13141" priority="568" stopIfTrue="1">
      <formula>$IT33&lt;$IS$2</formula>
    </cfRule>
  </conditionalFormatting>
  <conditionalFormatting sqref="A32:H32">
    <cfRule type="expression" dxfId="13140" priority="566" stopIfTrue="1">
      <formula>$IT33&lt;$IS$2</formula>
    </cfRule>
  </conditionalFormatting>
  <conditionalFormatting sqref="A32:H32">
    <cfRule type="expression" dxfId="13139" priority="564" stopIfTrue="1">
      <formula>$IT33&lt;$IS$2</formula>
    </cfRule>
  </conditionalFormatting>
  <conditionalFormatting sqref="A32:H32">
    <cfRule type="expression" dxfId="13138" priority="562" stopIfTrue="1">
      <formula>$IT33&lt;$IS$2</formula>
    </cfRule>
  </conditionalFormatting>
  <conditionalFormatting sqref="A32:H32">
    <cfRule type="expression" dxfId="13137" priority="560" stopIfTrue="1">
      <formula>$IT33&lt;$IS$2</formula>
    </cfRule>
  </conditionalFormatting>
  <conditionalFormatting sqref="A32:H32">
    <cfRule type="expression" dxfId="13136" priority="558" stopIfTrue="1">
      <formula>$IT33&lt;$IS$2</formula>
    </cfRule>
  </conditionalFormatting>
  <conditionalFormatting sqref="A32:H32">
    <cfRule type="expression" dxfId="13135" priority="556" stopIfTrue="1">
      <formula>$IT33&lt;$IS$2</formula>
    </cfRule>
  </conditionalFormatting>
  <conditionalFormatting sqref="A32:H32">
    <cfRule type="expression" dxfId="13134" priority="554" stopIfTrue="1">
      <formula>$IW33&lt;$IV$2</formula>
    </cfRule>
  </conditionalFormatting>
  <conditionalFormatting sqref="A32:H32">
    <cfRule type="expression" dxfId="13133" priority="552" stopIfTrue="1">
      <formula>$IT33&lt;$IS$2</formula>
    </cfRule>
  </conditionalFormatting>
  <conditionalFormatting sqref="A32:H32">
    <cfRule type="expression" dxfId="13132" priority="550" stopIfTrue="1">
      <formula>$IT33&lt;$IS$2</formula>
    </cfRule>
  </conditionalFormatting>
  <conditionalFormatting sqref="A33:H33">
    <cfRule type="expression" dxfId="13131" priority="546" stopIfTrue="1">
      <formula>$IT34&lt;$IS$2</formula>
    </cfRule>
  </conditionalFormatting>
  <conditionalFormatting sqref="A33:H33">
    <cfRule type="expression" dxfId="13130" priority="544" stopIfTrue="1">
      <formula>$IT34&lt;$IS$2</formula>
    </cfRule>
  </conditionalFormatting>
  <conditionalFormatting sqref="A33:G33">
    <cfRule type="expression" dxfId="13129" priority="542" stopIfTrue="1">
      <formula>$IT34&lt;$IS$2</formula>
    </cfRule>
  </conditionalFormatting>
  <conditionalFormatting sqref="H33">
    <cfRule type="expression" dxfId="13128" priority="540" stopIfTrue="1">
      <formula>$IT34&lt;$IS$2</formula>
    </cfRule>
  </conditionalFormatting>
  <conditionalFormatting sqref="H33">
    <cfRule type="expression" dxfId="13127" priority="538" stopIfTrue="1">
      <formula>$IT34&lt;$IS$2</formula>
    </cfRule>
  </conditionalFormatting>
  <conditionalFormatting sqref="A33:G33">
    <cfRule type="expression" dxfId="13126" priority="536" stopIfTrue="1">
      <formula>$IT34&lt;$IS$2</formula>
    </cfRule>
  </conditionalFormatting>
  <conditionalFormatting sqref="A33:G33">
    <cfRule type="expression" dxfId="13125" priority="533" stopIfTrue="1">
      <formula>$IT34&lt;$IS$2</formula>
    </cfRule>
  </conditionalFormatting>
  <conditionalFormatting sqref="A33:G33">
    <cfRule type="expression" dxfId="13124" priority="531" stopIfTrue="1">
      <formula>$IT34&lt;$IS$2</formula>
    </cfRule>
  </conditionalFormatting>
  <conditionalFormatting sqref="A33:G33">
    <cfRule type="expression" dxfId="13123" priority="529" stopIfTrue="1">
      <formula>$IT34&lt;$IS$2</formula>
    </cfRule>
  </conditionalFormatting>
  <conditionalFormatting sqref="A33:H33">
    <cfRule type="expression" dxfId="13122" priority="527" stopIfTrue="1">
      <formula>$IT34&lt;$IS$2</formula>
    </cfRule>
  </conditionalFormatting>
  <conditionalFormatting sqref="A33:H33">
    <cfRule type="expression" dxfId="13121" priority="525" stopIfTrue="1">
      <formula>$IT34&lt;$IS$2</formula>
    </cfRule>
  </conditionalFormatting>
  <conditionalFormatting sqref="A33:H33">
    <cfRule type="expression" dxfId="13120" priority="523" stopIfTrue="1">
      <formula>$IT34&lt;$IS$2</formula>
    </cfRule>
  </conditionalFormatting>
  <conditionalFormatting sqref="A33:H33">
    <cfRule type="expression" dxfId="13119" priority="521" stopIfTrue="1">
      <formula>$IT34&lt;$IS$2</formula>
    </cfRule>
  </conditionalFormatting>
  <conditionalFormatting sqref="A33:H33">
    <cfRule type="expression" dxfId="13118" priority="519" stopIfTrue="1">
      <formula>$IT34&lt;$IS$2</formula>
    </cfRule>
  </conditionalFormatting>
  <conditionalFormatting sqref="A33:H33">
    <cfRule type="expression" dxfId="13117" priority="517" stopIfTrue="1">
      <formula>$IW34&lt;$IV$2</formula>
    </cfRule>
  </conditionalFormatting>
  <conditionalFormatting sqref="A33:H33">
    <cfRule type="expression" dxfId="13116" priority="515" stopIfTrue="1">
      <formula>$IW34&lt;$IV$2</formula>
    </cfRule>
  </conditionalFormatting>
  <conditionalFormatting sqref="A33:H33">
    <cfRule type="expression" dxfId="13115" priority="511" stopIfTrue="1">
      <formula>$IT34&lt;$IS$2</formula>
    </cfRule>
  </conditionalFormatting>
  <conditionalFormatting sqref="A33:H33">
    <cfRule type="expression" dxfId="13114" priority="509" stopIfTrue="1">
      <formula>$IT34&lt;$IS$2</formula>
    </cfRule>
  </conditionalFormatting>
  <conditionalFormatting sqref="A33:G33">
    <cfRule type="expression" dxfId="13113" priority="507" stopIfTrue="1">
      <formula>$IT34&lt;$IS$2</formula>
    </cfRule>
  </conditionalFormatting>
  <conditionalFormatting sqref="H33">
    <cfRule type="expression" dxfId="13112" priority="505" stopIfTrue="1">
      <formula>$IT34&lt;$IS$2</formula>
    </cfRule>
  </conditionalFormatting>
  <conditionalFormatting sqref="H33">
    <cfRule type="expression" dxfId="13111" priority="503" stopIfTrue="1">
      <formula>$IT34&lt;$IS$2</formula>
    </cfRule>
  </conditionalFormatting>
  <conditionalFormatting sqref="A33:G33">
    <cfRule type="expression" dxfId="13110" priority="501" stopIfTrue="1">
      <formula>$IT34&lt;$IS$2</formula>
    </cfRule>
  </conditionalFormatting>
  <conditionalFormatting sqref="A33:G33">
    <cfRule type="expression" dxfId="13109" priority="498" stopIfTrue="1">
      <formula>$IT34&lt;$IS$2</formula>
    </cfRule>
  </conditionalFormatting>
  <conditionalFormatting sqref="A33:G33">
    <cfRule type="expression" dxfId="13108" priority="496" stopIfTrue="1">
      <formula>$IT34&lt;$IS$2</formula>
    </cfRule>
  </conditionalFormatting>
  <conditionalFormatting sqref="A33:G33">
    <cfRule type="expression" dxfId="13107" priority="494" stopIfTrue="1">
      <formula>$IT34&lt;$IS$2</formula>
    </cfRule>
  </conditionalFormatting>
  <conditionalFormatting sqref="A33:H33">
    <cfRule type="expression" dxfId="13106" priority="492" stopIfTrue="1">
      <formula>$IT34&lt;$IS$2</formula>
    </cfRule>
  </conditionalFormatting>
  <conditionalFormatting sqref="A33:H33">
    <cfRule type="expression" dxfId="13105" priority="490" stopIfTrue="1">
      <formula>$IT34&lt;$IS$2</formula>
    </cfRule>
  </conditionalFormatting>
  <conditionalFormatting sqref="A33:H33">
    <cfRule type="expression" dxfId="13104" priority="488" stopIfTrue="1">
      <formula>$IT34&lt;$IS$2</formula>
    </cfRule>
  </conditionalFormatting>
  <conditionalFormatting sqref="A33:H33">
    <cfRule type="expression" dxfId="13103" priority="486" stopIfTrue="1">
      <formula>$IT34&lt;$IS$2</formula>
    </cfRule>
  </conditionalFormatting>
  <conditionalFormatting sqref="A33:H33">
    <cfRule type="expression" dxfId="13102" priority="484" stopIfTrue="1">
      <formula>$IT34&lt;$IS$2</formula>
    </cfRule>
  </conditionalFormatting>
  <conditionalFormatting sqref="D33">
    <cfRule type="expression" dxfId="13101" priority="480" stopIfTrue="1">
      <formula>$IT34&lt;$IS$2</formula>
    </cfRule>
  </conditionalFormatting>
  <conditionalFormatting sqref="D33">
    <cfRule type="expression" dxfId="13100" priority="478" stopIfTrue="1">
      <formula>$IT34&lt;$IS$2</formula>
    </cfRule>
  </conditionalFormatting>
  <conditionalFormatting sqref="D33">
    <cfRule type="expression" dxfId="13099" priority="476" stopIfTrue="1">
      <formula>$IT34&lt;$IS$2</formula>
    </cfRule>
  </conditionalFormatting>
  <conditionalFormatting sqref="D33">
    <cfRule type="expression" dxfId="13098" priority="474" stopIfTrue="1">
      <formula>$IT34&lt;$IS$2</formula>
    </cfRule>
  </conditionalFormatting>
  <conditionalFormatting sqref="D33">
    <cfRule type="expression" dxfId="13097" priority="471" stopIfTrue="1">
      <formula>$IT34&lt;$IS$2</formula>
    </cfRule>
  </conditionalFormatting>
  <conditionalFormatting sqref="D33">
    <cfRule type="expression" dxfId="13096" priority="469" stopIfTrue="1">
      <formula>$IT34&lt;$IS$2</formula>
    </cfRule>
  </conditionalFormatting>
  <conditionalFormatting sqref="D33">
    <cfRule type="expression" dxfId="13095" priority="467" stopIfTrue="1">
      <formula>$IT34&lt;$IS$2</formula>
    </cfRule>
  </conditionalFormatting>
  <conditionalFormatting sqref="A33:H33">
    <cfRule type="expression" dxfId="13094" priority="465" stopIfTrue="1">
      <formula>$IW34&lt;$IV$2</formula>
    </cfRule>
  </conditionalFormatting>
  <conditionalFormatting sqref="C15:G15">
    <cfRule type="expression" dxfId="13093" priority="463" stopIfTrue="1">
      <formula>$IT16&lt;$IS$2</formula>
    </cfRule>
  </conditionalFormatting>
  <conditionalFormatting sqref="C15:G15">
    <cfRule type="expression" dxfId="13092" priority="462" stopIfTrue="1">
      <formula>$IW16&lt;$IV$2</formula>
    </cfRule>
  </conditionalFormatting>
  <conditionalFormatting sqref="C15:G15">
    <cfRule type="expression" dxfId="13091" priority="461" stopIfTrue="1">
      <formula>$IT16&lt;$IS$2</formula>
    </cfRule>
  </conditionalFormatting>
  <conditionalFormatting sqref="C15:G15">
    <cfRule type="expression" dxfId="13090" priority="460" stopIfTrue="1">
      <formula>$IT16&lt;$IS$2</formula>
    </cfRule>
  </conditionalFormatting>
  <conditionalFormatting sqref="C15:G15">
    <cfRule type="expression" dxfId="13089" priority="459" stopIfTrue="1">
      <formula>$IT16&lt;$IS$2</formula>
    </cfRule>
  </conditionalFormatting>
  <conditionalFormatting sqref="C15:G15">
    <cfRule type="expression" dxfId="13088" priority="458" stopIfTrue="1">
      <formula>$IT16&lt;$IS$2</formula>
    </cfRule>
  </conditionalFormatting>
  <conditionalFormatting sqref="C15:G15">
    <cfRule type="expression" dxfId="13087" priority="457" stopIfTrue="1">
      <formula>$IT16&lt;$IS$2</formula>
    </cfRule>
  </conditionalFormatting>
  <conditionalFormatting sqref="C15:G15">
    <cfRule type="expression" dxfId="13086" priority="456" stopIfTrue="1">
      <formula>$IT16&lt;$IS$2</formula>
    </cfRule>
  </conditionalFormatting>
  <conditionalFormatting sqref="C15:G15">
    <cfRule type="expression" dxfId="13085" priority="455" stopIfTrue="1">
      <formula>$IT16&lt;$IS$2</formula>
    </cfRule>
  </conditionalFormatting>
  <conditionalFormatting sqref="C15:G15">
    <cfRule type="expression" dxfId="13084" priority="454" stopIfTrue="1">
      <formula>$IT16&lt;$IS$2</formula>
    </cfRule>
  </conditionalFormatting>
  <conditionalFormatting sqref="C15:G15">
    <cfRule type="expression" dxfId="13083" priority="453" stopIfTrue="1">
      <formula>$IT16&lt;$IS$2</formula>
    </cfRule>
  </conditionalFormatting>
  <conditionalFormatting sqref="C15:G15">
    <cfRule type="expression" dxfId="13082" priority="452" stopIfTrue="1">
      <formula>$IT16&lt;$IS$2</formula>
    </cfRule>
  </conditionalFormatting>
  <conditionalFormatting sqref="C15:G15">
    <cfRule type="expression" dxfId="13081" priority="451" stopIfTrue="1">
      <formula>$IW16&lt;$IV$2</formula>
    </cfRule>
  </conditionalFormatting>
  <conditionalFormatting sqref="C15:G15">
    <cfRule type="expression" dxfId="13080" priority="450" stopIfTrue="1">
      <formula>$IW16&lt;$IV$2</formula>
    </cfRule>
  </conditionalFormatting>
  <conditionalFormatting sqref="C15:G15">
    <cfRule type="expression" dxfId="13079" priority="449" stopIfTrue="1">
      <formula>$IT16&lt;$IS$2</formula>
    </cfRule>
  </conditionalFormatting>
  <conditionalFormatting sqref="C15:G15">
    <cfRule type="expression" dxfId="13078" priority="448" stopIfTrue="1">
      <formula>$IT16&lt;$IS$2</formula>
    </cfRule>
  </conditionalFormatting>
  <conditionalFormatting sqref="C15:G15">
    <cfRule type="expression" dxfId="13077" priority="447" stopIfTrue="1">
      <formula>$IT16&lt;$IS$2</formula>
    </cfRule>
  </conditionalFormatting>
  <conditionalFormatting sqref="C15">
    <cfRule type="expression" dxfId="13076" priority="446" stopIfTrue="1">
      <formula>$IT16&lt;$IS$2</formula>
    </cfRule>
  </conditionalFormatting>
  <conditionalFormatting sqref="C15">
    <cfRule type="expression" dxfId="13075" priority="445" stopIfTrue="1">
      <formula>$IT16&lt;$IS$2</formula>
    </cfRule>
  </conditionalFormatting>
  <conditionalFormatting sqref="C15">
    <cfRule type="expression" dxfId="13074" priority="444" stopIfTrue="1">
      <formula>$IT16&lt;$IS$2</formula>
    </cfRule>
  </conditionalFormatting>
  <conditionalFormatting sqref="C15">
    <cfRule type="expression" dxfId="13073" priority="443" stopIfTrue="1">
      <formula>$IT16&lt;$IS$2</formula>
    </cfRule>
  </conditionalFormatting>
  <conditionalFormatting sqref="C15">
    <cfRule type="expression" dxfId="13072" priority="442" stopIfTrue="1">
      <formula>$IT16&lt;$IS$2</formula>
    </cfRule>
  </conditionalFormatting>
  <conditionalFormatting sqref="C15">
    <cfRule type="expression" dxfId="13071" priority="441" stopIfTrue="1">
      <formula>$IT16&lt;$IS$2</formula>
    </cfRule>
  </conditionalFormatting>
  <conditionalFormatting sqref="C15">
    <cfRule type="expression" dxfId="13070" priority="440" stopIfTrue="1">
      <formula>$IT16&lt;$IS$2</formula>
    </cfRule>
  </conditionalFormatting>
  <conditionalFormatting sqref="C15">
    <cfRule type="expression" dxfId="13069" priority="439" stopIfTrue="1">
      <formula>$IT16&lt;$IS$2</formula>
    </cfRule>
  </conditionalFormatting>
  <conditionalFormatting sqref="C15">
    <cfRule type="expression" dxfId="13068" priority="438" stopIfTrue="1">
      <formula>$IT16&lt;$IS$2</formula>
    </cfRule>
  </conditionalFormatting>
  <conditionalFormatting sqref="C15">
    <cfRule type="expression" dxfId="13067" priority="437" stopIfTrue="1">
      <formula>$IT16&lt;$IS$2</formula>
    </cfRule>
  </conditionalFormatting>
  <conditionalFormatting sqref="C15">
    <cfRule type="expression" dxfId="13066" priority="436" stopIfTrue="1">
      <formula>$IT16&lt;$IS$2</formula>
    </cfRule>
  </conditionalFormatting>
  <conditionalFormatting sqref="C15">
    <cfRule type="expression" dxfId="13065" priority="435" stopIfTrue="1">
      <formula>$IT16&lt;$IS$2</formula>
    </cfRule>
  </conditionalFormatting>
  <conditionalFormatting sqref="C15">
    <cfRule type="expression" dxfId="13064" priority="434" stopIfTrue="1">
      <formula>$IT16&lt;$IS$2</formula>
    </cfRule>
  </conditionalFormatting>
  <conditionalFormatting sqref="C15">
    <cfRule type="expression" dxfId="13063" priority="433" stopIfTrue="1">
      <formula>$IT16&lt;$IS$2</formula>
    </cfRule>
  </conditionalFormatting>
  <conditionalFormatting sqref="C15">
    <cfRule type="expression" dxfId="13062" priority="432" stopIfTrue="1">
      <formula>$IT16&lt;$IS$2</formula>
    </cfRule>
  </conditionalFormatting>
  <conditionalFormatting sqref="C15">
    <cfRule type="expression" dxfId="13061" priority="431" stopIfTrue="1">
      <formula>$IW16&lt;$IV$2</formula>
    </cfRule>
  </conditionalFormatting>
  <conditionalFormatting sqref="C15">
    <cfRule type="expression" dxfId="13060" priority="430" stopIfTrue="1">
      <formula>$IT16&lt;$IS$2</formula>
    </cfRule>
  </conditionalFormatting>
  <conditionalFormatting sqref="C15">
    <cfRule type="expression" dxfId="13059" priority="429" stopIfTrue="1">
      <formula>$IT16&lt;$IS$2</formula>
    </cfRule>
  </conditionalFormatting>
  <conditionalFormatting sqref="C15">
    <cfRule type="expression" dxfId="13058" priority="428" stopIfTrue="1">
      <formula>$IT16&lt;$IS$2</formula>
    </cfRule>
  </conditionalFormatting>
  <conditionalFormatting sqref="D15">
    <cfRule type="expression" dxfId="13057" priority="427" stopIfTrue="1">
      <formula>$IT16&lt;$IS$2</formula>
    </cfRule>
  </conditionalFormatting>
  <conditionalFormatting sqref="D15">
    <cfRule type="expression" dxfId="13056" priority="426" stopIfTrue="1">
      <formula>$IT16&lt;$IS$2</formula>
    </cfRule>
  </conditionalFormatting>
  <conditionalFormatting sqref="D15">
    <cfRule type="expression" dxfId="13055" priority="425" stopIfTrue="1">
      <formula>$IT16&lt;$IS$2</formula>
    </cfRule>
  </conditionalFormatting>
  <conditionalFormatting sqref="D15">
    <cfRule type="expression" dxfId="13054" priority="424" stopIfTrue="1">
      <formula>$IT16&lt;$IS$2</formula>
    </cfRule>
  </conditionalFormatting>
  <conditionalFormatting sqref="D15">
    <cfRule type="expression" dxfId="13053" priority="423" stopIfTrue="1">
      <formula>$IT16&lt;$IS$2</formula>
    </cfRule>
  </conditionalFormatting>
  <conditionalFormatting sqref="D15">
    <cfRule type="expression" dxfId="13052" priority="422" stopIfTrue="1">
      <formula>$IT16&lt;$IS$2</formula>
    </cfRule>
  </conditionalFormatting>
  <conditionalFormatting sqref="D15">
    <cfRule type="expression" dxfId="13051" priority="421" stopIfTrue="1">
      <formula>$IT16&lt;$IS$2</formula>
    </cfRule>
  </conditionalFormatting>
  <conditionalFormatting sqref="D15">
    <cfRule type="expression" dxfId="13050" priority="420" stopIfTrue="1">
      <formula>$IT16&lt;$IS$2</formula>
    </cfRule>
  </conditionalFormatting>
  <conditionalFormatting sqref="D15">
    <cfRule type="expression" dxfId="13049" priority="419" stopIfTrue="1">
      <formula>$IT16&lt;$IS$2</formula>
    </cfRule>
  </conditionalFormatting>
  <conditionalFormatting sqref="D15">
    <cfRule type="expression" dxfId="13048" priority="418" stopIfTrue="1">
      <formula>$IT16&lt;$IS$2</formula>
    </cfRule>
  </conditionalFormatting>
  <conditionalFormatting sqref="D15">
    <cfRule type="expression" dxfId="13047" priority="417" stopIfTrue="1">
      <formula>$IT16&lt;$IS$2</formula>
    </cfRule>
  </conditionalFormatting>
  <conditionalFormatting sqref="D15">
    <cfRule type="expression" dxfId="13046" priority="416" stopIfTrue="1">
      <formula>$IT16&lt;$IS$2</formula>
    </cfRule>
  </conditionalFormatting>
  <conditionalFormatting sqref="D15">
    <cfRule type="expression" dxfId="13045" priority="415" stopIfTrue="1">
      <formula>$IT16&lt;$IS$2</formula>
    </cfRule>
  </conditionalFormatting>
  <conditionalFormatting sqref="D15">
    <cfRule type="expression" dxfId="13044" priority="414" stopIfTrue="1">
      <formula>$IT16&lt;$IS$2</formula>
    </cfRule>
  </conditionalFormatting>
  <conditionalFormatting sqref="D15">
    <cfRule type="expression" dxfId="13043" priority="413" stopIfTrue="1">
      <formula>$IT16&lt;$IS$2</formula>
    </cfRule>
  </conditionalFormatting>
  <conditionalFormatting sqref="D15">
    <cfRule type="expression" dxfId="13042" priority="412" stopIfTrue="1">
      <formula>$IW16&lt;$IV$2</formula>
    </cfRule>
  </conditionalFormatting>
  <conditionalFormatting sqref="D15">
    <cfRule type="expression" dxfId="13041" priority="411" stopIfTrue="1">
      <formula>$IT16&lt;$IS$2</formula>
    </cfRule>
  </conditionalFormatting>
  <conditionalFormatting sqref="D15">
    <cfRule type="expression" dxfId="13040" priority="410" stopIfTrue="1">
      <formula>$IT16&lt;$IS$2</formula>
    </cfRule>
  </conditionalFormatting>
  <conditionalFormatting sqref="D15">
    <cfRule type="expression" dxfId="13039" priority="409" stopIfTrue="1">
      <formula>$IT16&lt;$IS$2</formula>
    </cfRule>
  </conditionalFormatting>
  <conditionalFormatting sqref="F15">
    <cfRule type="expression" dxfId="13038" priority="408" stopIfTrue="1">
      <formula>$IT16&lt;$IS$2</formula>
    </cfRule>
  </conditionalFormatting>
  <conditionalFormatting sqref="F15">
    <cfRule type="expression" dxfId="13037" priority="407" stopIfTrue="1">
      <formula>$IT16&lt;$IS$2</formula>
    </cfRule>
  </conditionalFormatting>
  <conditionalFormatting sqref="F15">
    <cfRule type="expression" dxfId="13036" priority="406" stopIfTrue="1">
      <formula>$IT16&lt;$IS$2</formula>
    </cfRule>
  </conditionalFormatting>
  <conditionalFormatting sqref="F15">
    <cfRule type="expression" dxfId="13035" priority="405" stopIfTrue="1">
      <formula>$IT16&lt;$IS$2</formula>
    </cfRule>
  </conditionalFormatting>
  <conditionalFormatting sqref="F15">
    <cfRule type="expression" dxfId="13034" priority="404" stopIfTrue="1">
      <formula>$IT16&lt;$IS$2</formula>
    </cfRule>
  </conditionalFormatting>
  <conditionalFormatting sqref="F15">
    <cfRule type="expression" dxfId="13033" priority="403" stopIfTrue="1">
      <formula>$IT16&lt;$IS$2</formula>
    </cfRule>
  </conditionalFormatting>
  <conditionalFormatting sqref="F15">
    <cfRule type="expression" dxfId="13032" priority="402" stopIfTrue="1">
      <formula>$IT16&lt;$IS$2</formula>
    </cfRule>
  </conditionalFormatting>
  <conditionalFormatting sqref="F15">
    <cfRule type="expression" dxfId="13031" priority="401" stopIfTrue="1">
      <formula>$IT16&lt;$IS$2</formula>
    </cfRule>
  </conditionalFormatting>
  <conditionalFormatting sqref="F15">
    <cfRule type="expression" dxfId="13030" priority="400" stopIfTrue="1">
      <formula>$IT16&lt;$IS$2</formula>
    </cfRule>
  </conditionalFormatting>
  <conditionalFormatting sqref="F15">
    <cfRule type="expression" dxfId="13029" priority="399" stopIfTrue="1">
      <formula>$IT16&lt;$IS$2</formula>
    </cfRule>
  </conditionalFormatting>
  <conditionalFormatting sqref="F15">
    <cfRule type="expression" dxfId="13028" priority="398" stopIfTrue="1">
      <formula>$IT16&lt;$IS$2</formula>
    </cfRule>
  </conditionalFormatting>
  <conditionalFormatting sqref="F15">
    <cfRule type="expression" dxfId="13027" priority="397" stopIfTrue="1">
      <formula>$IT16&lt;$IS$2</formula>
    </cfRule>
  </conditionalFormatting>
  <conditionalFormatting sqref="F15">
    <cfRule type="expression" dxfId="13026" priority="396" stopIfTrue="1">
      <formula>$IT16&lt;$IS$2</formula>
    </cfRule>
  </conditionalFormatting>
  <conditionalFormatting sqref="F15">
    <cfRule type="expression" dxfId="13025" priority="395" stopIfTrue="1">
      <formula>$IT16&lt;$IS$2</formula>
    </cfRule>
  </conditionalFormatting>
  <conditionalFormatting sqref="F15">
    <cfRule type="expression" dxfId="13024" priority="394" stopIfTrue="1">
      <formula>$IT16&lt;$IS$2</formula>
    </cfRule>
  </conditionalFormatting>
  <conditionalFormatting sqref="F15">
    <cfRule type="expression" dxfId="13023" priority="393" stopIfTrue="1">
      <formula>$IW16&lt;$IV$2</formula>
    </cfRule>
  </conditionalFormatting>
  <conditionalFormatting sqref="F15">
    <cfRule type="expression" dxfId="13022" priority="392" stopIfTrue="1">
      <formula>$IT16&lt;$IS$2</formula>
    </cfRule>
  </conditionalFormatting>
  <conditionalFormatting sqref="F15">
    <cfRule type="expression" dxfId="13021" priority="391" stopIfTrue="1">
      <formula>$IT16&lt;$IS$2</formula>
    </cfRule>
  </conditionalFormatting>
  <conditionalFormatting sqref="F15">
    <cfRule type="expression" dxfId="13020" priority="390" stopIfTrue="1">
      <formula>$IT16&lt;$IS$2</formula>
    </cfRule>
  </conditionalFormatting>
  <conditionalFormatting sqref="G15">
    <cfRule type="expression" dxfId="13019" priority="389" stopIfTrue="1">
      <formula>$IT16&lt;$IS$2</formula>
    </cfRule>
  </conditionalFormatting>
  <conditionalFormatting sqref="G15">
    <cfRule type="expression" dxfId="13018" priority="388" stopIfTrue="1">
      <formula>$IT16&lt;$IS$2</formula>
    </cfRule>
  </conditionalFormatting>
  <conditionalFormatting sqref="G15">
    <cfRule type="expression" dxfId="13017" priority="387" stopIfTrue="1">
      <formula>$IT16&lt;$IS$2</formula>
    </cfRule>
  </conditionalFormatting>
  <conditionalFormatting sqref="G15">
    <cfRule type="expression" dxfId="13016" priority="386" stopIfTrue="1">
      <formula>$IT16&lt;$IS$2</formula>
    </cfRule>
  </conditionalFormatting>
  <conditionalFormatting sqref="G15">
    <cfRule type="expression" dxfId="13015" priority="385" stopIfTrue="1">
      <formula>$IT16&lt;$IS$2</formula>
    </cfRule>
  </conditionalFormatting>
  <conditionalFormatting sqref="G15">
    <cfRule type="expression" dxfId="13014" priority="384" stopIfTrue="1">
      <formula>$IT16&lt;$IS$2</formula>
    </cfRule>
  </conditionalFormatting>
  <conditionalFormatting sqref="G15">
    <cfRule type="expression" dxfId="13013" priority="383" stopIfTrue="1">
      <formula>$IT16&lt;$IS$2</formula>
    </cfRule>
  </conditionalFormatting>
  <conditionalFormatting sqref="G15">
    <cfRule type="expression" dxfId="13012" priority="382" stopIfTrue="1">
      <formula>$IT16&lt;$IS$2</formula>
    </cfRule>
  </conditionalFormatting>
  <conditionalFormatting sqref="G15">
    <cfRule type="expression" dxfId="13011" priority="381" stopIfTrue="1">
      <formula>$IT16&lt;$IS$2</formula>
    </cfRule>
  </conditionalFormatting>
  <conditionalFormatting sqref="G15">
    <cfRule type="expression" dxfId="13010" priority="380" stopIfTrue="1">
      <formula>$IT16&lt;$IS$2</formula>
    </cfRule>
  </conditionalFormatting>
  <conditionalFormatting sqref="G15">
    <cfRule type="expression" dxfId="13009" priority="379" stopIfTrue="1">
      <formula>$IT16&lt;$IS$2</formula>
    </cfRule>
  </conditionalFormatting>
  <conditionalFormatting sqref="G15">
    <cfRule type="expression" dxfId="13008" priority="378" stopIfTrue="1">
      <formula>$IT16&lt;$IS$2</formula>
    </cfRule>
  </conditionalFormatting>
  <conditionalFormatting sqref="G15">
    <cfRule type="expression" dxfId="13007" priority="377" stopIfTrue="1">
      <formula>$IT16&lt;$IS$2</formula>
    </cfRule>
  </conditionalFormatting>
  <conditionalFormatting sqref="G15">
    <cfRule type="expression" dxfId="13006" priority="376" stopIfTrue="1">
      <formula>$IT16&lt;$IS$2</formula>
    </cfRule>
  </conditionalFormatting>
  <conditionalFormatting sqref="G15">
    <cfRule type="expression" dxfId="13005" priority="375" stopIfTrue="1">
      <formula>$IT16&lt;$IS$2</formula>
    </cfRule>
  </conditionalFormatting>
  <conditionalFormatting sqref="G15">
    <cfRule type="expression" dxfId="13004" priority="374" stopIfTrue="1">
      <formula>$IW16&lt;$IV$2</formula>
    </cfRule>
  </conditionalFormatting>
  <conditionalFormatting sqref="G15">
    <cfRule type="expression" dxfId="13003" priority="373" stopIfTrue="1">
      <formula>$IT16&lt;$IS$2</formula>
    </cfRule>
  </conditionalFormatting>
  <conditionalFormatting sqref="G15">
    <cfRule type="expression" dxfId="13002" priority="372" stopIfTrue="1">
      <formula>$IT16&lt;$IS$2</formula>
    </cfRule>
  </conditionalFormatting>
  <conditionalFormatting sqref="G15">
    <cfRule type="expression" dxfId="13001" priority="371" stopIfTrue="1">
      <formula>$IT16&lt;$IS$2</formula>
    </cfRule>
  </conditionalFormatting>
  <conditionalFormatting sqref="C15:G15">
    <cfRule type="expression" dxfId="13000" priority="370" stopIfTrue="1">
      <formula>$IT16&lt;$IS$2</formula>
    </cfRule>
  </conditionalFormatting>
  <conditionalFormatting sqref="C15:G15">
    <cfRule type="expression" dxfId="12999" priority="369" stopIfTrue="1">
      <formula>$IW16&lt;$IV$2</formula>
    </cfRule>
  </conditionalFormatting>
  <conditionalFormatting sqref="C30:G30">
    <cfRule type="expression" dxfId="12998" priority="367" stopIfTrue="1">
      <formula>#REF!&lt;$IS$2</formula>
    </cfRule>
  </conditionalFormatting>
  <conditionalFormatting sqref="C30:G30">
    <cfRule type="expression" dxfId="12997" priority="366" stopIfTrue="1">
      <formula>#REF!&lt;$IV$2</formula>
    </cfRule>
  </conditionalFormatting>
  <conditionalFormatting sqref="C30:G30">
    <cfRule type="expression" dxfId="12996" priority="363" stopIfTrue="1">
      <formula>$IT31&lt;$IS$2</formula>
    </cfRule>
  </conditionalFormatting>
  <conditionalFormatting sqref="C30:G30">
    <cfRule type="expression" dxfId="12995" priority="361" stopIfTrue="1">
      <formula>$IT31&lt;$IS$2</formula>
    </cfRule>
  </conditionalFormatting>
  <conditionalFormatting sqref="C30:G30">
    <cfRule type="expression" dxfId="12994" priority="359" stopIfTrue="1">
      <formula>$IT31&lt;$IS$2</formula>
    </cfRule>
  </conditionalFormatting>
  <conditionalFormatting sqref="C30:G30">
    <cfRule type="expression" dxfId="12993" priority="357" stopIfTrue="1">
      <formula>$IT31&lt;$IS$2</formula>
    </cfRule>
  </conditionalFormatting>
  <conditionalFormatting sqref="C30:G30">
    <cfRule type="expression" dxfId="12992" priority="353" stopIfTrue="1">
      <formula>$IT31&lt;$IS$2</formula>
    </cfRule>
  </conditionalFormatting>
  <conditionalFormatting sqref="C30:G30">
    <cfRule type="expression" dxfId="12991" priority="351" stopIfTrue="1">
      <formula>$IT31&lt;$IS$2</formula>
    </cfRule>
  </conditionalFormatting>
  <conditionalFormatting sqref="C30:G30">
    <cfRule type="expression" dxfId="12990" priority="350" stopIfTrue="1">
      <formula>$IT31&lt;$IS$2</formula>
    </cfRule>
  </conditionalFormatting>
  <conditionalFormatting sqref="C30:G30">
    <cfRule type="expression" dxfId="12989" priority="348" stopIfTrue="1">
      <formula>$IT31&lt;$IS$2</formula>
    </cfRule>
  </conditionalFormatting>
  <conditionalFormatting sqref="C30:G30">
    <cfRule type="expression" dxfId="12988" priority="346" stopIfTrue="1">
      <formula>$IT31&lt;$IS$2</formula>
    </cfRule>
  </conditionalFormatting>
  <conditionalFormatting sqref="C30:G30">
    <cfRule type="expression" dxfId="12987" priority="343" stopIfTrue="1">
      <formula>$IT31&lt;$IS$2</formula>
    </cfRule>
  </conditionalFormatting>
  <conditionalFormatting sqref="C30:G30">
    <cfRule type="expression" dxfId="12986" priority="341" stopIfTrue="1">
      <formula>$IT31&lt;$IS$2</formula>
    </cfRule>
  </conditionalFormatting>
  <conditionalFormatting sqref="C30:G30">
    <cfRule type="expression" dxfId="12985" priority="339" stopIfTrue="1">
      <formula>$IT31&lt;$IS$2</formula>
    </cfRule>
  </conditionalFormatting>
  <conditionalFormatting sqref="C30:G30">
    <cfRule type="expression" dxfId="12984" priority="337" stopIfTrue="1">
      <formula>$IT31&lt;$IS$2</formula>
    </cfRule>
  </conditionalFormatting>
  <conditionalFormatting sqref="C30:G30">
    <cfRule type="expression" dxfId="12983" priority="335" stopIfTrue="1">
      <formula>$IT31&lt;$IS$2</formula>
    </cfRule>
  </conditionalFormatting>
  <conditionalFormatting sqref="C30:G30">
    <cfRule type="expression" dxfId="12982" priority="333" stopIfTrue="1">
      <formula>$IT31&lt;$IS$2</formula>
    </cfRule>
  </conditionalFormatting>
  <conditionalFormatting sqref="C30:G30">
    <cfRule type="expression" dxfId="12981" priority="331" stopIfTrue="1">
      <formula>$IT31&lt;$IS$2</formula>
    </cfRule>
  </conditionalFormatting>
  <conditionalFormatting sqref="C30:G30">
    <cfRule type="expression" dxfId="12980" priority="329" stopIfTrue="1">
      <formula>$IT31&lt;$IS$2</formula>
    </cfRule>
  </conditionalFormatting>
  <conditionalFormatting sqref="C30:G30">
    <cfRule type="expression" dxfId="12979" priority="327" stopIfTrue="1">
      <formula>$IT31&lt;$IS$2</formula>
    </cfRule>
  </conditionalFormatting>
  <conditionalFormatting sqref="C30:G30">
    <cfRule type="expression" dxfId="12978" priority="325" stopIfTrue="1">
      <formula>$IT31&lt;$IS$2</formula>
    </cfRule>
  </conditionalFormatting>
  <conditionalFormatting sqref="C30:G30">
    <cfRule type="expression" dxfId="12977" priority="323" stopIfTrue="1">
      <formula>$IT31&lt;$IS$2</formula>
    </cfRule>
  </conditionalFormatting>
  <conditionalFormatting sqref="C30:G30">
    <cfRule type="expression" dxfId="12976" priority="321" stopIfTrue="1">
      <formula>$IW31&lt;$IV$2</formula>
    </cfRule>
  </conditionalFormatting>
  <conditionalFormatting sqref="C30:G30">
    <cfRule type="expression" dxfId="12975" priority="319" stopIfTrue="1">
      <formula>$IW31&lt;$IV$2</formula>
    </cfRule>
  </conditionalFormatting>
  <conditionalFormatting sqref="C30:G30">
    <cfRule type="expression" dxfId="12974" priority="317" stopIfTrue="1">
      <formula>$IT31&lt;$IS$2</formula>
    </cfRule>
  </conditionalFormatting>
  <conditionalFormatting sqref="C30:G30">
    <cfRule type="expression" dxfId="12973" priority="315" stopIfTrue="1">
      <formula>$IT31&lt;$IS$2</formula>
    </cfRule>
  </conditionalFormatting>
  <conditionalFormatting sqref="C30:G30">
    <cfRule type="expression" dxfId="12972" priority="313" stopIfTrue="1">
      <formula>$IT31&lt;$IS$2</formula>
    </cfRule>
  </conditionalFormatting>
  <conditionalFormatting sqref="D30:G30">
    <cfRule type="expression" dxfId="12971" priority="309" stopIfTrue="1">
      <formula>$IT31&lt;$IS$2</formula>
    </cfRule>
  </conditionalFormatting>
  <conditionalFormatting sqref="D30:G30">
    <cfRule type="expression" dxfId="12970" priority="307" stopIfTrue="1">
      <formula>$IT31&lt;$IS$2</formula>
    </cfRule>
  </conditionalFormatting>
  <conditionalFormatting sqref="D30:G30">
    <cfRule type="expression" dxfId="12969" priority="306" stopIfTrue="1">
      <formula>$IT31&lt;$IS$2</formula>
    </cfRule>
  </conditionalFormatting>
  <conditionalFormatting sqref="D30:G30">
    <cfRule type="expression" dxfId="12968" priority="304" stopIfTrue="1">
      <formula>$IT31&lt;$IS$2</formula>
    </cfRule>
  </conditionalFormatting>
  <conditionalFormatting sqref="D30:G30">
    <cfRule type="expression" dxfId="12967" priority="302" stopIfTrue="1">
      <formula>$IT31&lt;$IS$2</formula>
    </cfRule>
  </conditionalFormatting>
  <conditionalFormatting sqref="D30:G30">
    <cfRule type="expression" dxfId="12966" priority="299" stopIfTrue="1">
      <formula>$IT31&lt;$IS$2</formula>
    </cfRule>
  </conditionalFormatting>
  <conditionalFormatting sqref="D30:G30">
    <cfRule type="expression" dxfId="12965" priority="297" stopIfTrue="1">
      <formula>$IT31&lt;$IS$2</formula>
    </cfRule>
  </conditionalFormatting>
  <conditionalFormatting sqref="D30:G30">
    <cfRule type="expression" dxfId="12964" priority="295" stopIfTrue="1">
      <formula>$IT31&lt;$IS$2</formula>
    </cfRule>
  </conditionalFormatting>
  <conditionalFormatting sqref="D30:G30">
    <cfRule type="expression" dxfId="12963" priority="293" stopIfTrue="1">
      <formula>$IT31&lt;$IS$2</formula>
    </cfRule>
  </conditionalFormatting>
  <conditionalFormatting sqref="D30:G30">
    <cfRule type="expression" dxfId="12962" priority="291" stopIfTrue="1">
      <formula>$IT31&lt;$IS$2</formula>
    </cfRule>
  </conditionalFormatting>
  <conditionalFormatting sqref="D30:G30">
    <cfRule type="expression" dxfId="12961" priority="289" stopIfTrue="1">
      <formula>$IT31&lt;$IS$2</formula>
    </cfRule>
  </conditionalFormatting>
  <conditionalFormatting sqref="D30:G30">
    <cfRule type="expression" dxfId="12960" priority="287" stopIfTrue="1">
      <formula>$IW31&lt;$IV$2</formula>
    </cfRule>
  </conditionalFormatting>
  <conditionalFormatting sqref="D30:G30">
    <cfRule type="expression" dxfId="12959" priority="285" stopIfTrue="1">
      <formula>$IW31&lt;$IV$2</formula>
    </cfRule>
  </conditionalFormatting>
  <conditionalFormatting sqref="D30:G30">
    <cfRule type="expression" dxfId="12958" priority="283" stopIfTrue="1">
      <formula>$IT31&lt;$IS$2</formula>
    </cfRule>
  </conditionalFormatting>
  <conditionalFormatting sqref="D30:G30">
    <cfRule type="expression" dxfId="12957" priority="281" stopIfTrue="1">
      <formula>$IT31&lt;$IS$2</formula>
    </cfRule>
  </conditionalFormatting>
  <conditionalFormatting sqref="D30:G30">
    <cfRule type="expression" dxfId="12956" priority="279" stopIfTrue="1">
      <formula>$IT31&lt;$IS$2</formula>
    </cfRule>
  </conditionalFormatting>
  <conditionalFormatting sqref="D30:G30">
    <cfRule type="expression" dxfId="12955" priority="276" stopIfTrue="1">
      <formula>$IT31&lt;$IS$2</formula>
    </cfRule>
  </conditionalFormatting>
  <conditionalFormatting sqref="D30:G30">
    <cfRule type="expression" dxfId="12954" priority="274" stopIfTrue="1">
      <formula>$IT31&lt;$IS$2</formula>
    </cfRule>
  </conditionalFormatting>
  <conditionalFormatting sqref="D30:G30">
    <cfRule type="expression" dxfId="12953" priority="272" stopIfTrue="1">
      <formula>$IT31&lt;$IS$2</formula>
    </cfRule>
  </conditionalFormatting>
  <conditionalFormatting sqref="D30:G30">
    <cfRule type="expression" dxfId="12952" priority="270" stopIfTrue="1">
      <formula>$IT31&lt;$IS$2</formula>
    </cfRule>
  </conditionalFormatting>
  <conditionalFormatting sqref="D30:G30">
    <cfRule type="expression" dxfId="12951" priority="266" stopIfTrue="1">
      <formula>$IT31&lt;$IS$2</formula>
    </cfRule>
  </conditionalFormatting>
  <conditionalFormatting sqref="D30:G30">
    <cfRule type="expression" dxfId="12950" priority="264" stopIfTrue="1">
      <formula>$IT31&lt;$IS$2</formula>
    </cfRule>
  </conditionalFormatting>
  <conditionalFormatting sqref="D30:G30">
    <cfRule type="expression" dxfId="12949" priority="262" stopIfTrue="1">
      <formula>$IT31&lt;$IS$2</formula>
    </cfRule>
  </conditionalFormatting>
  <conditionalFormatting sqref="D30:G30">
    <cfRule type="expression" dxfId="12948" priority="260" stopIfTrue="1">
      <formula>$IT31&lt;$IS$2</formula>
    </cfRule>
  </conditionalFormatting>
  <conditionalFormatting sqref="D30:G30">
    <cfRule type="expression" dxfId="12947" priority="257" stopIfTrue="1">
      <formula>$IT31&lt;$IS$2</formula>
    </cfRule>
  </conditionalFormatting>
  <conditionalFormatting sqref="D30:G30">
    <cfRule type="expression" dxfId="12946" priority="255" stopIfTrue="1">
      <formula>$IT31&lt;$IS$2</formula>
    </cfRule>
  </conditionalFormatting>
  <conditionalFormatting sqref="D30:G30">
    <cfRule type="expression" dxfId="12945" priority="253" stopIfTrue="1">
      <formula>$IT31&lt;$IS$2</formula>
    </cfRule>
  </conditionalFormatting>
  <conditionalFormatting sqref="D30:G30">
    <cfRule type="expression" dxfId="12944" priority="251" stopIfTrue="1">
      <formula>$IT31&lt;$IS$2</formula>
    </cfRule>
  </conditionalFormatting>
  <conditionalFormatting sqref="D30:G30">
    <cfRule type="expression" dxfId="12943" priority="249" stopIfTrue="1">
      <formula>$IT31&lt;$IS$2</formula>
    </cfRule>
  </conditionalFormatting>
  <conditionalFormatting sqref="D30:G30">
    <cfRule type="expression" dxfId="12942" priority="247" stopIfTrue="1">
      <formula>$IT31&lt;$IS$2</formula>
    </cfRule>
  </conditionalFormatting>
  <conditionalFormatting sqref="D30:G30">
    <cfRule type="expression" dxfId="12941" priority="245" stopIfTrue="1">
      <formula>$IT31&lt;$IS$2</formula>
    </cfRule>
  </conditionalFormatting>
  <conditionalFormatting sqref="D30:G30">
    <cfRule type="expression" dxfId="12940" priority="243" stopIfTrue="1">
      <formula>$IT31&lt;$IS$2</formula>
    </cfRule>
  </conditionalFormatting>
  <conditionalFormatting sqref="D30:G30">
    <cfRule type="expression" dxfId="12939" priority="241" stopIfTrue="1">
      <formula>$IT31&lt;$IS$2</formula>
    </cfRule>
  </conditionalFormatting>
  <conditionalFormatting sqref="D30:G30">
    <cfRule type="expression" dxfId="12938" priority="239" stopIfTrue="1">
      <formula>$IT31&lt;$IS$2</formula>
    </cfRule>
  </conditionalFormatting>
  <conditionalFormatting sqref="D30:G30">
    <cfRule type="expression" dxfId="12937" priority="237" stopIfTrue="1">
      <formula>$IT31&lt;$IS$2</formula>
    </cfRule>
  </conditionalFormatting>
  <conditionalFormatting sqref="D30">
    <cfRule type="expression" dxfId="12936" priority="233" stopIfTrue="1">
      <formula>$IT31&lt;$IS$2</formula>
    </cfRule>
  </conditionalFormatting>
  <conditionalFormatting sqref="D30">
    <cfRule type="expression" dxfId="12935" priority="231" stopIfTrue="1">
      <formula>$IT31&lt;$IS$2</formula>
    </cfRule>
  </conditionalFormatting>
  <conditionalFormatting sqref="D30">
    <cfRule type="expression" dxfId="12934" priority="229" stopIfTrue="1">
      <formula>$IT31&lt;$IS$2</formula>
    </cfRule>
  </conditionalFormatting>
  <conditionalFormatting sqref="D30">
    <cfRule type="expression" dxfId="12933" priority="227" stopIfTrue="1">
      <formula>$IT31&lt;$IS$2</formula>
    </cfRule>
  </conditionalFormatting>
  <conditionalFormatting sqref="D30">
    <cfRule type="expression" dxfId="12932" priority="224" stopIfTrue="1">
      <formula>$IT31&lt;$IS$2</formula>
    </cfRule>
  </conditionalFormatting>
  <conditionalFormatting sqref="D30">
    <cfRule type="expression" dxfId="12931" priority="222" stopIfTrue="1">
      <formula>$IT31&lt;$IS$2</formula>
    </cfRule>
  </conditionalFormatting>
  <conditionalFormatting sqref="D30">
    <cfRule type="expression" dxfId="12930" priority="220" stopIfTrue="1">
      <formula>$IT31&lt;$IS$2</formula>
    </cfRule>
  </conditionalFormatting>
  <conditionalFormatting sqref="D30:G30">
    <cfRule type="expression" dxfId="12929" priority="218" stopIfTrue="1">
      <formula>$IW31&lt;$IV$2</formula>
    </cfRule>
  </conditionalFormatting>
  <conditionalFormatting sqref="C30:G30">
    <cfRule type="expression" dxfId="12928" priority="216" stopIfTrue="1">
      <formula>$IT31&lt;$IS$2</formula>
    </cfRule>
  </conditionalFormatting>
  <conditionalFormatting sqref="C30:G30">
    <cfRule type="expression" dxfId="12927" priority="215" stopIfTrue="1">
      <formula>$IT31&lt;$IS$2</formula>
    </cfRule>
  </conditionalFormatting>
  <conditionalFormatting sqref="C30:G30">
    <cfRule type="expression" dxfId="12926" priority="214" stopIfTrue="1">
      <formula>$IT31&lt;$IS$2</formula>
    </cfRule>
  </conditionalFormatting>
  <conditionalFormatting sqref="C30:G30">
    <cfRule type="expression" dxfId="12925" priority="213" stopIfTrue="1">
      <formula>$IT31&lt;$IS$2</formula>
    </cfRule>
  </conditionalFormatting>
  <conditionalFormatting sqref="C30:G30">
    <cfRule type="expression" dxfId="12924" priority="212" stopIfTrue="1">
      <formula>$IT31&lt;$IS$2</formula>
    </cfRule>
  </conditionalFormatting>
  <conditionalFormatting sqref="C30:G30">
    <cfRule type="expression" dxfId="12923" priority="211" stopIfTrue="1">
      <formula>$IT31&lt;$IS$2</formula>
    </cfRule>
  </conditionalFormatting>
  <conditionalFormatting sqref="C30:G30">
    <cfRule type="expression" dxfId="12922" priority="210" stopIfTrue="1">
      <formula>$IT31&lt;$IS$2</formula>
    </cfRule>
  </conditionalFormatting>
  <conditionalFormatting sqref="C30:G30">
    <cfRule type="expression" dxfId="12921" priority="209" stopIfTrue="1">
      <formula>$IT31&lt;$IS$2</formula>
    </cfRule>
  </conditionalFormatting>
  <conditionalFormatting sqref="C30:G30">
    <cfRule type="expression" dxfId="12920" priority="208" stopIfTrue="1">
      <formula>$IT31&lt;$IS$2</formula>
    </cfRule>
  </conditionalFormatting>
  <conditionalFormatting sqref="C30:G30">
    <cfRule type="expression" dxfId="12919" priority="207" stopIfTrue="1">
      <formula>$IT31&lt;$IS$2</formula>
    </cfRule>
  </conditionalFormatting>
  <conditionalFormatting sqref="C30:G30">
    <cfRule type="expression" dxfId="12918" priority="206" stopIfTrue="1">
      <formula>$IT31&lt;$IS$2</formula>
    </cfRule>
  </conditionalFormatting>
  <conditionalFormatting sqref="C30:G30">
    <cfRule type="expression" dxfId="12917" priority="205" stopIfTrue="1">
      <formula>$IT31&lt;$IS$2</formula>
    </cfRule>
  </conditionalFormatting>
  <conditionalFormatting sqref="C30:G30">
    <cfRule type="expression" dxfId="12916" priority="204" stopIfTrue="1">
      <formula>$IT31&lt;$IS$2</formula>
    </cfRule>
  </conditionalFormatting>
  <conditionalFormatting sqref="C30:G30">
    <cfRule type="expression" dxfId="12915" priority="203" stopIfTrue="1">
      <formula>$IT31&lt;$IS$2</formula>
    </cfRule>
  </conditionalFormatting>
  <conditionalFormatting sqref="C30:G30">
    <cfRule type="expression" dxfId="12914" priority="202" stopIfTrue="1">
      <formula>$IT31&lt;$IS$2</formula>
    </cfRule>
  </conditionalFormatting>
  <conditionalFormatting sqref="C30:G30">
    <cfRule type="expression" dxfId="12913" priority="201" stopIfTrue="1">
      <formula>$IT31&lt;$IS$2</formula>
    </cfRule>
  </conditionalFormatting>
  <conditionalFormatting sqref="C30:G30">
    <cfRule type="expression" dxfId="12912" priority="200" stopIfTrue="1">
      <formula>$IT31&lt;$IS$2</formula>
    </cfRule>
  </conditionalFormatting>
  <conditionalFormatting sqref="C30:G30">
    <cfRule type="expression" dxfId="12911" priority="199" stopIfTrue="1">
      <formula>$IW31&lt;$IV$2</formula>
    </cfRule>
  </conditionalFormatting>
  <conditionalFormatting sqref="C30:G30">
    <cfRule type="expression" dxfId="12910" priority="198" stopIfTrue="1">
      <formula>$IT31&lt;$IS$2</formula>
    </cfRule>
  </conditionalFormatting>
  <conditionalFormatting sqref="C30:G30">
    <cfRule type="expression" dxfId="12909" priority="197" stopIfTrue="1">
      <formula>$IT31&lt;$IS$2</formula>
    </cfRule>
  </conditionalFormatting>
  <conditionalFormatting sqref="C30:G30">
    <cfRule type="expression" dxfId="12908" priority="196" stopIfTrue="1">
      <formula>$IT31&lt;$IS$2</formula>
    </cfRule>
  </conditionalFormatting>
  <conditionalFormatting sqref="A34:H34">
    <cfRule type="expression" dxfId="12907" priority="1102" stopIfTrue="1">
      <formula>#REF!&lt;$IS$2</formula>
    </cfRule>
  </conditionalFormatting>
  <conditionalFormatting sqref="A32">
    <cfRule type="expression" dxfId="12906" priority="195" stopIfTrue="1">
      <formula>$IT33&lt;$IS$2</formula>
    </cfRule>
  </conditionalFormatting>
  <conditionalFormatting sqref="A32">
    <cfRule type="expression" dxfId="12905" priority="194" stopIfTrue="1">
      <formula>$IW33&lt;$IV$2</formula>
    </cfRule>
  </conditionalFormatting>
  <conditionalFormatting sqref="A32">
    <cfRule type="expression" dxfId="12904" priority="193" stopIfTrue="1">
      <formula>$IW33&lt;$IV$2</formula>
    </cfRule>
  </conditionalFormatting>
  <conditionalFormatting sqref="C32:G32">
    <cfRule type="expression" dxfId="12903" priority="192" stopIfTrue="1">
      <formula>$IT33&lt;$IS$2</formula>
    </cfRule>
  </conditionalFormatting>
  <conditionalFormatting sqref="C32:G32">
    <cfRule type="expression" dxfId="12902" priority="191" stopIfTrue="1">
      <formula>$IW33&lt;$IV$2</formula>
    </cfRule>
  </conditionalFormatting>
  <conditionalFormatting sqref="C32:G32">
    <cfRule type="expression" dxfId="12901" priority="190" stopIfTrue="1">
      <formula>$IW33&lt;$IV$2</formula>
    </cfRule>
  </conditionalFormatting>
  <conditionalFormatting sqref="C32:G32">
    <cfRule type="expression" dxfId="12900" priority="189" stopIfTrue="1">
      <formula>$IT33&lt;$IS$2</formula>
    </cfRule>
  </conditionalFormatting>
  <conditionalFormatting sqref="C32:G32">
    <cfRule type="expression" dxfId="12899" priority="188" stopIfTrue="1">
      <formula>$IW33&lt;$IV$2</formula>
    </cfRule>
  </conditionalFormatting>
  <conditionalFormatting sqref="C32:G32">
    <cfRule type="expression" dxfId="12898" priority="187" stopIfTrue="1">
      <formula>$IT33&lt;$IS$2</formula>
    </cfRule>
  </conditionalFormatting>
  <conditionalFormatting sqref="C32:G32">
    <cfRule type="expression" dxfId="12897" priority="186" stopIfTrue="1">
      <formula>$IT33&lt;$IS$2</formula>
    </cfRule>
  </conditionalFormatting>
  <conditionalFormatting sqref="C32:G32">
    <cfRule type="expression" dxfId="12896" priority="185" stopIfTrue="1">
      <formula>$IT33&lt;$IS$2</formula>
    </cfRule>
  </conditionalFormatting>
  <conditionalFormatting sqref="C32:G32">
    <cfRule type="expression" dxfId="12895" priority="184" stopIfTrue="1">
      <formula>$IT33&lt;$IS$2</formula>
    </cfRule>
  </conditionalFormatting>
  <conditionalFormatting sqref="C32:G32">
    <cfRule type="expression" dxfId="12894" priority="183" stopIfTrue="1">
      <formula>$IT33&lt;$IS$2</formula>
    </cfRule>
  </conditionalFormatting>
  <conditionalFormatting sqref="C32:G32">
    <cfRule type="expression" dxfId="12893" priority="182" stopIfTrue="1">
      <formula>$IT33&lt;$IS$2</formula>
    </cfRule>
  </conditionalFormatting>
  <conditionalFormatting sqref="C32:G32">
    <cfRule type="expression" dxfId="12892" priority="181" stopIfTrue="1">
      <formula>$IT33&lt;$IS$2</formula>
    </cfRule>
  </conditionalFormatting>
  <conditionalFormatting sqref="C32:G32">
    <cfRule type="expression" dxfId="12891" priority="180" stopIfTrue="1">
      <formula>$IT33&lt;$IS$2</formula>
    </cfRule>
  </conditionalFormatting>
  <conditionalFormatting sqref="C32:G32">
    <cfRule type="expression" dxfId="12890" priority="179" stopIfTrue="1">
      <formula>$IT33&lt;$IS$2</formula>
    </cfRule>
  </conditionalFormatting>
  <conditionalFormatting sqref="C32:G32">
    <cfRule type="expression" dxfId="12889" priority="178" stopIfTrue="1">
      <formula>$IT33&lt;$IS$2</formula>
    </cfRule>
  </conditionalFormatting>
  <conditionalFormatting sqref="C32:G32">
    <cfRule type="expression" dxfId="12888" priority="177" stopIfTrue="1">
      <formula>$IW33&lt;$IV$2</formula>
    </cfRule>
  </conditionalFormatting>
  <conditionalFormatting sqref="C32:G32">
    <cfRule type="expression" dxfId="12887" priority="176" stopIfTrue="1">
      <formula>$IW33&lt;$IV$2</formula>
    </cfRule>
  </conditionalFormatting>
  <conditionalFormatting sqref="C32:G32">
    <cfRule type="expression" dxfId="12886" priority="175" stopIfTrue="1">
      <formula>$IT33&lt;$IS$2</formula>
    </cfRule>
  </conditionalFormatting>
  <conditionalFormatting sqref="C32:G32">
    <cfRule type="expression" dxfId="12885" priority="174" stopIfTrue="1">
      <formula>$IT33&lt;$IS$2</formula>
    </cfRule>
  </conditionalFormatting>
  <conditionalFormatting sqref="C32:G32">
    <cfRule type="expression" dxfId="12884" priority="173" stopIfTrue="1">
      <formula>$IT33&lt;$IS$2</formula>
    </cfRule>
  </conditionalFormatting>
  <conditionalFormatting sqref="C32">
    <cfRule type="expression" dxfId="12883" priority="172" stopIfTrue="1">
      <formula>$IT33&lt;$IS$2</formula>
    </cfRule>
  </conditionalFormatting>
  <conditionalFormatting sqref="C32">
    <cfRule type="expression" dxfId="12882" priority="171" stopIfTrue="1">
      <formula>$IT33&lt;$IS$2</formula>
    </cfRule>
  </conditionalFormatting>
  <conditionalFormatting sqref="C32">
    <cfRule type="expression" dxfId="12881" priority="170" stopIfTrue="1">
      <formula>$IT33&lt;$IS$2</formula>
    </cfRule>
  </conditionalFormatting>
  <conditionalFormatting sqref="C32">
    <cfRule type="expression" dxfId="12880" priority="169" stopIfTrue="1">
      <formula>$IT33&lt;$IS$2</formula>
    </cfRule>
  </conditionalFormatting>
  <conditionalFormatting sqref="C32">
    <cfRule type="expression" dxfId="12879" priority="168" stopIfTrue="1">
      <formula>$IT33&lt;$IS$2</formula>
    </cfRule>
  </conditionalFormatting>
  <conditionalFormatting sqref="C32">
    <cfRule type="expression" dxfId="12878" priority="167" stopIfTrue="1">
      <formula>$IT33&lt;$IS$2</formula>
    </cfRule>
  </conditionalFormatting>
  <conditionalFormatting sqref="C32">
    <cfRule type="expression" dxfId="12877" priority="166" stopIfTrue="1">
      <formula>$IT33&lt;$IS$2</formula>
    </cfRule>
  </conditionalFormatting>
  <conditionalFormatting sqref="C32">
    <cfRule type="expression" dxfId="12876" priority="165" stopIfTrue="1">
      <formula>$IT33&lt;$IS$2</formula>
    </cfRule>
  </conditionalFormatting>
  <conditionalFormatting sqref="C32">
    <cfRule type="expression" dxfId="12875" priority="164" stopIfTrue="1">
      <formula>$IT33&lt;$IS$2</formula>
    </cfRule>
  </conditionalFormatting>
  <conditionalFormatting sqref="C32">
    <cfRule type="expression" dxfId="12874" priority="163" stopIfTrue="1">
      <formula>$IT33&lt;$IS$2</formula>
    </cfRule>
  </conditionalFormatting>
  <conditionalFormatting sqref="C32">
    <cfRule type="expression" dxfId="12873" priority="162" stopIfTrue="1">
      <formula>$IT33&lt;$IS$2</formula>
    </cfRule>
  </conditionalFormatting>
  <conditionalFormatting sqref="C32">
    <cfRule type="expression" dxfId="12872" priority="161" stopIfTrue="1">
      <formula>$IT33&lt;$IS$2</formula>
    </cfRule>
  </conditionalFormatting>
  <conditionalFormatting sqref="C32">
    <cfRule type="expression" dxfId="12871" priority="160" stopIfTrue="1">
      <formula>$IT33&lt;$IS$2</formula>
    </cfRule>
  </conditionalFormatting>
  <conditionalFormatting sqref="C32">
    <cfRule type="expression" dxfId="12870" priority="159" stopIfTrue="1">
      <formula>$IT33&lt;$IS$2</formula>
    </cfRule>
  </conditionalFormatting>
  <conditionalFormatting sqref="C32">
    <cfRule type="expression" dxfId="12869" priority="158" stopIfTrue="1">
      <formula>$IT33&lt;$IS$2</formula>
    </cfRule>
  </conditionalFormatting>
  <conditionalFormatting sqref="C32">
    <cfRule type="expression" dxfId="12868" priority="157" stopIfTrue="1">
      <formula>$IW33&lt;$IV$2</formula>
    </cfRule>
  </conditionalFormatting>
  <conditionalFormatting sqref="C32">
    <cfRule type="expression" dxfId="12867" priority="156" stopIfTrue="1">
      <formula>$IT33&lt;$IS$2</formula>
    </cfRule>
  </conditionalFormatting>
  <conditionalFormatting sqref="C32">
    <cfRule type="expression" dxfId="12866" priority="155" stopIfTrue="1">
      <formula>$IT33&lt;$IS$2</formula>
    </cfRule>
  </conditionalFormatting>
  <conditionalFormatting sqref="C32">
    <cfRule type="expression" dxfId="12865" priority="154" stopIfTrue="1">
      <formula>$IT33&lt;$IS$2</formula>
    </cfRule>
  </conditionalFormatting>
  <conditionalFormatting sqref="D32">
    <cfRule type="expression" dxfId="12864" priority="153" stopIfTrue="1">
      <formula>$IT33&lt;$IS$2</formula>
    </cfRule>
  </conditionalFormatting>
  <conditionalFormatting sqref="D32">
    <cfRule type="expression" dxfId="12863" priority="152" stopIfTrue="1">
      <formula>$IT33&lt;$IS$2</formula>
    </cfRule>
  </conditionalFormatting>
  <conditionalFormatting sqref="D32">
    <cfRule type="expression" dxfId="12862" priority="151" stopIfTrue="1">
      <formula>$IT33&lt;$IS$2</formula>
    </cfRule>
  </conditionalFormatting>
  <conditionalFormatting sqref="D32">
    <cfRule type="expression" dxfId="12861" priority="150" stopIfTrue="1">
      <formula>$IT33&lt;$IS$2</formula>
    </cfRule>
  </conditionalFormatting>
  <conditionalFormatting sqref="D32">
    <cfRule type="expression" dxfId="12860" priority="149" stopIfTrue="1">
      <formula>$IT33&lt;$IS$2</formula>
    </cfRule>
  </conditionalFormatting>
  <conditionalFormatting sqref="D32">
    <cfRule type="expression" dxfId="12859" priority="148" stopIfTrue="1">
      <formula>$IT33&lt;$IS$2</formula>
    </cfRule>
  </conditionalFormatting>
  <conditionalFormatting sqref="D32">
    <cfRule type="expression" dxfId="12858" priority="147" stopIfTrue="1">
      <formula>$IT33&lt;$IS$2</formula>
    </cfRule>
  </conditionalFormatting>
  <conditionalFormatting sqref="D32">
    <cfRule type="expression" dxfId="12857" priority="146" stopIfTrue="1">
      <formula>$IT33&lt;$IS$2</formula>
    </cfRule>
  </conditionalFormatting>
  <conditionalFormatting sqref="D32">
    <cfRule type="expression" dxfId="12856" priority="145" stopIfTrue="1">
      <formula>$IT33&lt;$IS$2</formula>
    </cfRule>
  </conditionalFormatting>
  <conditionalFormatting sqref="D32">
    <cfRule type="expression" dxfId="12855" priority="144" stopIfTrue="1">
      <formula>$IT33&lt;$IS$2</formula>
    </cfRule>
  </conditionalFormatting>
  <conditionalFormatting sqref="D32">
    <cfRule type="expression" dxfId="12854" priority="143" stopIfTrue="1">
      <formula>$IT33&lt;$IS$2</formula>
    </cfRule>
  </conditionalFormatting>
  <conditionalFormatting sqref="D32">
    <cfRule type="expression" dxfId="12853" priority="142" stopIfTrue="1">
      <formula>$IT33&lt;$IS$2</formula>
    </cfRule>
  </conditionalFormatting>
  <conditionalFormatting sqref="D32">
    <cfRule type="expression" dxfId="12852" priority="141" stopIfTrue="1">
      <formula>$IT33&lt;$IS$2</formula>
    </cfRule>
  </conditionalFormatting>
  <conditionalFormatting sqref="D32">
    <cfRule type="expression" dxfId="12851" priority="140" stopIfTrue="1">
      <formula>$IT33&lt;$IS$2</formula>
    </cfRule>
  </conditionalFormatting>
  <conditionalFormatting sqref="D32">
    <cfRule type="expression" dxfId="12850" priority="139" stopIfTrue="1">
      <formula>$IT33&lt;$IS$2</formula>
    </cfRule>
  </conditionalFormatting>
  <conditionalFormatting sqref="D32">
    <cfRule type="expression" dxfId="12849" priority="138" stopIfTrue="1">
      <formula>$IW33&lt;$IV$2</formula>
    </cfRule>
  </conditionalFormatting>
  <conditionalFormatting sqref="D32">
    <cfRule type="expression" dxfId="12848" priority="137" stopIfTrue="1">
      <formula>$IT33&lt;$IS$2</formula>
    </cfRule>
  </conditionalFormatting>
  <conditionalFormatting sqref="D32">
    <cfRule type="expression" dxfId="12847" priority="136" stopIfTrue="1">
      <formula>$IT33&lt;$IS$2</formula>
    </cfRule>
  </conditionalFormatting>
  <conditionalFormatting sqref="D32">
    <cfRule type="expression" dxfId="12846" priority="135" stopIfTrue="1">
      <formula>$IT33&lt;$IS$2</formula>
    </cfRule>
  </conditionalFormatting>
  <conditionalFormatting sqref="F32">
    <cfRule type="expression" dxfId="12845" priority="134" stopIfTrue="1">
      <formula>$IT33&lt;$IS$2</formula>
    </cfRule>
  </conditionalFormatting>
  <conditionalFormatting sqref="F32">
    <cfRule type="expression" dxfId="12844" priority="133" stopIfTrue="1">
      <formula>$IT33&lt;$IS$2</formula>
    </cfRule>
  </conditionalFormatting>
  <conditionalFormatting sqref="F32">
    <cfRule type="expression" dxfId="12843" priority="132" stopIfTrue="1">
      <formula>$IT33&lt;$IS$2</formula>
    </cfRule>
  </conditionalFormatting>
  <conditionalFormatting sqref="F32">
    <cfRule type="expression" dxfId="12842" priority="131" stopIfTrue="1">
      <formula>$IT33&lt;$IS$2</formula>
    </cfRule>
  </conditionalFormatting>
  <conditionalFormatting sqref="F32">
    <cfRule type="expression" dxfId="12841" priority="130" stopIfTrue="1">
      <formula>$IT33&lt;$IS$2</formula>
    </cfRule>
  </conditionalFormatting>
  <conditionalFormatting sqref="F32">
    <cfRule type="expression" dxfId="12840" priority="129" stopIfTrue="1">
      <formula>$IT33&lt;$IS$2</formula>
    </cfRule>
  </conditionalFormatting>
  <conditionalFormatting sqref="F32">
    <cfRule type="expression" dxfId="12839" priority="128" stopIfTrue="1">
      <formula>$IT33&lt;$IS$2</formula>
    </cfRule>
  </conditionalFormatting>
  <conditionalFormatting sqref="F32">
    <cfRule type="expression" dxfId="12838" priority="127" stopIfTrue="1">
      <formula>$IT33&lt;$IS$2</formula>
    </cfRule>
  </conditionalFormatting>
  <conditionalFormatting sqref="F32">
    <cfRule type="expression" dxfId="12837" priority="126" stopIfTrue="1">
      <formula>$IT33&lt;$IS$2</formula>
    </cfRule>
  </conditionalFormatting>
  <conditionalFormatting sqref="F32">
    <cfRule type="expression" dxfId="12836" priority="125" stopIfTrue="1">
      <formula>$IT33&lt;$IS$2</formula>
    </cfRule>
  </conditionalFormatting>
  <conditionalFormatting sqref="F32">
    <cfRule type="expression" dxfId="12835" priority="124" stopIfTrue="1">
      <formula>$IT33&lt;$IS$2</formula>
    </cfRule>
  </conditionalFormatting>
  <conditionalFormatting sqref="F32">
    <cfRule type="expression" dxfId="12834" priority="123" stopIfTrue="1">
      <formula>$IT33&lt;$IS$2</formula>
    </cfRule>
  </conditionalFormatting>
  <conditionalFormatting sqref="F32">
    <cfRule type="expression" dxfId="12833" priority="122" stopIfTrue="1">
      <formula>$IT33&lt;$IS$2</formula>
    </cfRule>
  </conditionalFormatting>
  <conditionalFormatting sqref="F32">
    <cfRule type="expression" dxfId="12832" priority="121" stopIfTrue="1">
      <formula>$IT33&lt;$IS$2</formula>
    </cfRule>
  </conditionalFormatting>
  <conditionalFormatting sqref="F32">
    <cfRule type="expression" dxfId="12831" priority="120" stopIfTrue="1">
      <formula>$IT33&lt;$IS$2</formula>
    </cfRule>
  </conditionalFormatting>
  <conditionalFormatting sqref="F32">
    <cfRule type="expression" dxfId="12830" priority="119" stopIfTrue="1">
      <formula>$IW33&lt;$IV$2</formula>
    </cfRule>
  </conditionalFormatting>
  <conditionalFormatting sqref="F32">
    <cfRule type="expression" dxfId="12829" priority="118" stopIfTrue="1">
      <formula>$IT33&lt;$IS$2</formula>
    </cfRule>
  </conditionalFormatting>
  <conditionalFormatting sqref="F32">
    <cfRule type="expression" dxfId="12828" priority="117" stopIfTrue="1">
      <formula>$IT33&lt;$IS$2</formula>
    </cfRule>
  </conditionalFormatting>
  <conditionalFormatting sqref="F32">
    <cfRule type="expression" dxfId="12827" priority="116" stopIfTrue="1">
      <formula>$IT33&lt;$IS$2</formula>
    </cfRule>
  </conditionalFormatting>
  <conditionalFormatting sqref="G32">
    <cfRule type="expression" dxfId="12826" priority="115" stopIfTrue="1">
      <formula>$IT33&lt;$IS$2</formula>
    </cfRule>
  </conditionalFormatting>
  <conditionalFormatting sqref="G32">
    <cfRule type="expression" dxfId="12825" priority="114" stopIfTrue="1">
      <formula>$IT33&lt;$IS$2</formula>
    </cfRule>
  </conditionalFormatting>
  <conditionalFormatting sqref="G32">
    <cfRule type="expression" dxfId="12824" priority="113" stopIfTrue="1">
      <formula>$IT33&lt;$IS$2</formula>
    </cfRule>
  </conditionalFormatting>
  <conditionalFormatting sqref="G32">
    <cfRule type="expression" dxfId="12823" priority="112" stopIfTrue="1">
      <formula>$IT33&lt;$IS$2</formula>
    </cfRule>
  </conditionalFormatting>
  <conditionalFormatting sqref="G32">
    <cfRule type="expression" dxfId="12822" priority="111" stopIfTrue="1">
      <formula>$IT33&lt;$IS$2</formula>
    </cfRule>
  </conditionalFormatting>
  <conditionalFormatting sqref="G32">
    <cfRule type="expression" dxfId="12821" priority="110" stopIfTrue="1">
      <formula>$IT33&lt;$IS$2</formula>
    </cfRule>
  </conditionalFormatting>
  <conditionalFormatting sqref="G32">
    <cfRule type="expression" dxfId="12820" priority="109" stopIfTrue="1">
      <formula>$IT33&lt;$IS$2</formula>
    </cfRule>
  </conditionalFormatting>
  <conditionalFormatting sqref="G32">
    <cfRule type="expression" dxfId="12819" priority="108" stopIfTrue="1">
      <formula>$IT33&lt;$IS$2</formula>
    </cfRule>
  </conditionalFormatting>
  <conditionalFormatting sqref="G32">
    <cfRule type="expression" dxfId="12818" priority="107" stopIfTrue="1">
      <formula>$IT33&lt;$IS$2</formula>
    </cfRule>
  </conditionalFormatting>
  <conditionalFormatting sqref="G32">
    <cfRule type="expression" dxfId="12817" priority="106" stopIfTrue="1">
      <formula>$IT33&lt;$IS$2</formula>
    </cfRule>
  </conditionalFormatting>
  <conditionalFormatting sqref="G32">
    <cfRule type="expression" dxfId="12816" priority="105" stopIfTrue="1">
      <formula>$IT33&lt;$IS$2</formula>
    </cfRule>
  </conditionalFormatting>
  <conditionalFormatting sqref="G32">
    <cfRule type="expression" dxfId="12815" priority="104" stopIfTrue="1">
      <formula>$IT33&lt;$IS$2</formula>
    </cfRule>
  </conditionalFormatting>
  <conditionalFormatting sqref="G32">
    <cfRule type="expression" dxfId="12814" priority="103" stopIfTrue="1">
      <formula>$IT33&lt;$IS$2</formula>
    </cfRule>
  </conditionalFormatting>
  <conditionalFormatting sqref="G32">
    <cfRule type="expression" dxfId="12813" priority="102" stopIfTrue="1">
      <formula>$IT33&lt;$IS$2</formula>
    </cfRule>
  </conditionalFormatting>
  <conditionalFormatting sqref="G32">
    <cfRule type="expression" dxfId="12812" priority="101" stopIfTrue="1">
      <formula>$IT33&lt;$IS$2</formula>
    </cfRule>
  </conditionalFormatting>
  <conditionalFormatting sqref="G32">
    <cfRule type="expression" dxfId="12811" priority="100" stopIfTrue="1">
      <formula>$IW33&lt;$IV$2</formula>
    </cfRule>
  </conditionalFormatting>
  <conditionalFormatting sqref="G32">
    <cfRule type="expression" dxfId="12810" priority="99" stopIfTrue="1">
      <formula>$IT33&lt;$IS$2</formula>
    </cfRule>
  </conditionalFormatting>
  <conditionalFormatting sqref="G32">
    <cfRule type="expression" dxfId="12809" priority="98" stopIfTrue="1">
      <formula>$IT33&lt;$IS$2</formula>
    </cfRule>
  </conditionalFormatting>
  <conditionalFormatting sqref="G32">
    <cfRule type="expression" dxfId="12808" priority="97" stopIfTrue="1">
      <formula>$IT33&lt;$IS$2</formula>
    </cfRule>
  </conditionalFormatting>
  <conditionalFormatting sqref="C32:G32">
    <cfRule type="expression" dxfId="12807" priority="96" stopIfTrue="1">
      <formula>$IT33&lt;$IS$2</formula>
    </cfRule>
  </conditionalFormatting>
  <conditionalFormatting sqref="C32:G32">
    <cfRule type="expression" dxfId="12806" priority="95" stopIfTrue="1">
      <formula>$IW33&lt;$IV$2</formula>
    </cfRule>
  </conditionalFormatting>
  <conditionalFormatting sqref="D33:G33">
    <cfRule type="cellIs" dxfId="12805" priority="94" operator="equal">
      <formula>0</formula>
    </cfRule>
  </conditionalFormatting>
  <conditionalFormatting sqref="D33:G33">
    <cfRule type="cellIs" dxfId="12804" priority="93" operator="equal">
      <formula>0</formula>
    </cfRule>
  </conditionalFormatting>
  <conditionalFormatting sqref="D33:G33">
    <cfRule type="cellIs" dxfId="12803" priority="92" stopIfTrue="1" operator="equal">
      <formula>0</formula>
    </cfRule>
  </conditionalFormatting>
  <conditionalFormatting sqref="D33:G33">
    <cfRule type="expression" dxfId="12802" priority="91" stopIfTrue="1">
      <formula>$IT34&lt;$IS$2</formula>
    </cfRule>
  </conditionalFormatting>
  <conditionalFormatting sqref="D33:G33">
    <cfRule type="cellIs" dxfId="12801" priority="90" stopIfTrue="1" operator="equal">
      <formula>0</formula>
    </cfRule>
  </conditionalFormatting>
  <conditionalFormatting sqref="D33:G33">
    <cfRule type="expression" dxfId="12800" priority="89" stopIfTrue="1">
      <formula>$IT34&lt;$IS$2</formula>
    </cfRule>
  </conditionalFormatting>
  <conditionalFormatting sqref="D33:G33">
    <cfRule type="cellIs" dxfId="12799" priority="88" stopIfTrue="1" operator="equal">
      <formula>0</formula>
    </cfRule>
  </conditionalFormatting>
  <conditionalFormatting sqref="D33:G33">
    <cfRule type="expression" dxfId="12798" priority="87" stopIfTrue="1">
      <formula>$IT34&lt;$IS$2</formula>
    </cfRule>
  </conditionalFormatting>
  <conditionalFormatting sqref="D33:G33">
    <cfRule type="cellIs" dxfId="12797" priority="86" stopIfTrue="1" operator="equal">
      <formula>0</formula>
    </cfRule>
  </conditionalFormatting>
  <conditionalFormatting sqref="D33:G33">
    <cfRule type="expression" dxfId="12796" priority="85" stopIfTrue="1">
      <formula>$IT34&lt;$IS$2</formula>
    </cfRule>
  </conditionalFormatting>
  <conditionalFormatting sqref="D33:G33">
    <cfRule type="cellIs" dxfId="12795" priority="84" operator="equal">
      <formula>0</formula>
    </cfRule>
  </conditionalFormatting>
  <conditionalFormatting sqref="D33:G33">
    <cfRule type="cellIs" dxfId="12794" priority="83" stopIfTrue="1" operator="equal">
      <formula>0</formula>
    </cfRule>
  </conditionalFormatting>
  <conditionalFormatting sqref="D33:G33">
    <cfRule type="expression" dxfId="12793" priority="82" stopIfTrue="1">
      <formula>$IT34&lt;$IS$2</formula>
    </cfRule>
  </conditionalFormatting>
  <conditionalFormatting sqref="D33:G33">
    <cfRule type="cellIs" dxfId="12792" priority="81" stopIfTrue="1" operator="equal">
      <formula>0</formula>
    </cfRule>
  </conditionalFormatting>
  <conditionalFormatting sqref="D33:G33">
    <cfRule type="expression" dxfId="12791" priority="80" stopIfTrue="1">
      <formula>$IT34&lt;$IS$2</formula>
    </cfRule>
  </conditionalFormatting>
  <conditionalFormatting sqref="D33:G33">
    <cfRule type="cellIs" dxfId="12790" priority="79" stopIfTrue="1" operator="equal">
      <formula>0</formula>
    </cfRule>
  </conditionalFormatting>
  <conditionalFormatting sqref="D33:G33">
    <cfRule type="expression" dxfId="12789" priority="78" stopIfTrue="1">
      <formula>$IT34&lt;$IS$2</formula>
    </cfRule>
  </conditionalFormatting>
  <conditionalFormatting sqref="D33:G33">
    <cfRule type="cellIs" dxfId="12788" priority="77" stopIfTrue="1" operator="equal">
      <formula>0</formula>
    </cfRule>
  </conditionalFormatting>
  <conditionalFormatting sqref="D33:G33">
    <cfRule type="expression" dxfId="12787" priority="76" stopIfTrue="1">
      <formula>$IT34&lt;$IS$2</formula>
    </cfRule>
  </conditionalFormatting>
  <conditionalFormatting sqref="D33:G33">
    <cfRule type="cellIs" dxfId="12786" priority="75" stopIfTrue="1" operator="equal">
      <formula>0</formula>
    </cfRule>
  </conditionalFormatting>
  <conditionalFormatting sqref="D33:G33">
    <cfRule type="expression" dxfId="12785" priority="74" stopIfTrue="1">
      <formula>$IT34&lt;$IS$2</formula>
    </cfRule>
  </conditionalFormatting>
  <conditionalFormatting sqref="D33:G33">
    <cfRule type="cellIs" dxfId="12784" priority="73" stopIfTrue="1" operator="equal">
      <formula>0</formula>
    </cfRule>
  </conditionalFormatting>
  <conditionalFormatting sqref="D33:G33">
    <cfRule type="expression" dxfId="12783" priority="72" stopIfTrue="1">
      <formula>$IT34&lt;$IS$2</formula>
    </cfRule>
  </conditionalFormatting>
  <conditionalFormatting sqref="D33:G33">
    <cfRule type="cellIs" dxfId="12782" priority="71" stopIfTrue="1" operator="equal">
      <formula>0</formula>
    </cfRule>
  </conditionalFormatting>
  <conditionalFormatting sqref="D33:G33">
    <cfRule type="expression" dxfId="12781" priority="70" stopIfTrue="1">
      <formula>$IT34&lt;$IS$2</formula>
    </cfRule>
  </conditionalFormatting>
  <conditionalFormatting sqref="D33:G33">
    <cfRule type="cellIs" dxfId="12780" priority="69" stopIfTrue="1" operator="equal">
      <formula>0</formula>
    </cfRule>
  </conditionalFormatting>
  <conditionalFormatting sqref="D33:G33">
    <cfRule type="expression" dxfId="12779" priority="68" stopIfTrue="1">
      <formula>$IT34&lt;$IS$2</formula>
    </cfRule>
  </conditionalFormatting>
  <conditionalFormatting sqref="D33:G33">
    <cfRule type="cellIs" dxfId="12778" priority="67" stopIfTrue="1" operator="equal">
      <formula>0</formula>
    </cfRule>
  </conditionalFormatting>
  <conditionalFormatting sqref="D33:G33">
    <cfRule type="expression" dxfId="12777" priority="66" stopIfTrue="1">
      <formula>$IT34&lt;$IS$2</formula>
    </cfRule>
  </conditionalFormatting>
  <conditionalFormatting sqref="D33:G33">
    <cfRule type="cellIs" dxfId="12776" priority="65" operator="equal">
      <formula>0</formula>
    </cfRule>
  </conditionalFormatting>
  <conditionalFormatting sqref="D33:G33">
    <cfRule type="expression" dxfId="12775" priority="64" stopIfTrue="1">
      <formula>$IT34&lt;$IS$2</formula>
    </cfRule>
  </conditionalFormatting>
  <conditionalFormatting sqref="D33">
    <cfRule type="cellIs" dxfId="12774" priority="63" operator="equal">
      <formula>0</formula>
    </cfRule>
  </conditionalFormatting>
  <conditionalFormatting sqref="D33">
    <cfRule type="cellIs" dxfId="12773" priority="62" operator="equal">
      <formula>0</formula>
    </cfRule>
  </conditionalFormatting>
  <conditionalFormatting sqref="D33">
    <cfRule type="cellIs" dxfId="12772" priority="61" stopIfTrue="1" operator="equal">
      <formula>0</formula>
    </cfRule>
  </conditionalFormatting>
  <conditionalFormatting sqref="D33">
    <cfRule type="cellIs" dxfId="12771" priority="60" stopIfTrue="1" operator="equal">
      <formula>0</formula>
    </cfRule>
  </conditionalFormatting>
  <conditionalFormatting sqref="D33">
    <cfRule type="cellIs" dxfId="12770" priority="59" stopIfTrue="1" operator="equal">
      <formula>0</formula>
    </cfRule>
  </conditionalFormatting>
  <conditionalFormatting sqref="D33">
    <cfRule type="cellIs" dxfId="12769" priority="58" stopIfTrue="1" operator="equal">
      <formula>0</formula>
    </cfRule>
  </conditionalFormatting>
  <conditionalFormatting sqref="D33">
    <cfRule type="cellIs" dxfId="12768" priority="57" operator="equal">
      <formula>0</formula>
    </cfRule>
  </conditionalFormatting>
  <conditionalFormatting sqref="D33">
    <cfRule type="cellIs" dxfId="12767" priority="56" stopIfTrue="1" operator="equal">
      <formula>0</formula>
    </cfRule>
  </conditionalFormatting>
  <conditionalFormatting sqref="D33">
    <cfRule type="cellIs" dxfId="12766" priority="55" stopIfTrue="1" operator="equal">
      <formula>0</formula>
    </cfRule>
  </conditionalFormatting>
  <conditionalFormatting sqref="D33">
    <cfRule type="cellIs" dxfId="12765" priority="54" stopIfTrue="1" operator="equal">
      <formula>0</formula>
    </cfRule>
  </conditionalFormatting>
  <conditionalFormatting sqref="D33:G33">
    <cfRule type="expression" dxfId="12764" priority="53" stopIfTrue="1">
      <formula>$IW34&lt;$IV$2</formula>
    </cfRule>
  </conditionalFormatting>
  <conditionalFormatting sqref="D33:G33">
    <cfRule type="cellIs" dxfId="12763" priority="52" stopIfTrue="1" operator="equal">
      <formula>0</formula>
    </cfRule>
  </conditionalFormatting>
  <conditionalFormatting sqref="D33:G33">
    <cfRule type="cellIs" dxfId="12762" priority="51" operator="equal">
      <formula>0</formula>
    </cfRule>
  </conditionalFormatting>
  <conditionalFormatting sqref="D33:G33">
    <cfRule type="cellIs" dxfId="12761" priority="50" operator="equal">
      <formula>0</formula>
    </cfRule>
  </conditionalFormatting>
  <conditionalFormatting sqref="D33:G33">
    <cfRule type="cellIs" dxfId="12760" priority="49" stopIfTrue="1" operator="equal">
      <formula>0</formula>
    </cfRule>
  </conditionalFormatting>
  <conditionalFormatting sqref="D33:G33">
    <cfRule type="expression" dxfId="12759" priority="48" stopIfTrue="1">
      <formula>$IT34&lt;$IS$2</formula>
    </cfRule>
  </conditionalFormatting>
  <conditionalFormatting sqref="D33:G33">
    <cfRule type="cellIs" dxfId="12758" priority="47" stopIfTrue="1" operator="equal">
      <formula>0</formula>
    </cfRule>
  </conditionalFormatting>
  <conditionalFormatting sqref="D33:G33">
    <cfRule type="expression" dxfId="12757" priority="46" stopIfTrue="1">
      <formula>$IT34&lt;$IS$2</formula>
    </cfRule>
  </conditionalFormatting>
  <conditionalFormatting sqref="D33:G33">
    <cfRule type="cellIs" dxfId="12756" priority="45" stopIfTrue="1" operator="equal">
      <formula>0</formula>
    </cfRule>
  </conditionalFormatting>
  <conditionalFormatting sqref="D33:G33">
    <cfRule type="expression" dxfId="12755" priority="44" stopIfTrue="1">
      <formula>$IT34&lt;$IS$2</formula>
    </cfRule>
  </conditionalFormatting>
  <conditionalFormatting sqref="D33:G33">
    <cfRule type="cellIs" dxfId="12754" priority="43" stopIfTrue="1" operator="equal">
      <formula>0</formula>
    </cfRule>
  </conditionalFormatting>
  <conditionalFormatting sqref="D33:G33">
    <cfRule type="expression" dxfId="12753" priority="42" stopIfTrue="1">
      <formula>$IT34&lt;$IS$2</formula>
    </cfRule>
  </conditionalFormatting>
  <conditionalFormatting sqref="D33:G33">
    <cfRule type="cellIs" dxfId="12752" priority="41" operator="equal">
      <formula>0</formula>
    </cfRule>
  </conditionalFormatting>
  <conditionalFormatting sqref="D33:G33">
    <cfRule type="cellIs" dxfId="12751" priority="40" stopIfTrue="1" operator="equal">
      <formula>0</formula>
    </cfRule>
  </conditionalFormatting>
  <conditionalFormatting sqref="D33:G33">
    <cfRule type="expression" dxfId="12750" priority="39" stopIfTrue="1">
      <formula>$IT34&lt;$IS$2</formula>
    </cfRule>
  </conditionalFormatting>
  <conditionalFormatting sqref="D33:G33">
    <cfRule type="cellIs" dxfId="12749" priority="38" stopIfTrue="1" operator="equal">
      <formula>0</formula>
    </cfRule>
  </conditionalFormatting>
  <conditionalFormatting sqref="D33:G33">
    <cfRule type="expression" dxfId="12748" priority="37" stopIfTrue="1">
      <formula>$IT34&lt;$IS$2</formula>
    </cfRule>
  </conditionalFormatting>
  <conditionalFormatting sqref="D33:G33">
    <cfRule type="cellIs" dxfId="12747" priority="36" stopIfTrue="1" operator="equal">
      <formula>0</formula>
    </cfRule>
  </conditionalFormatting>
  <conditionalFormatting sqref="D33:G33">
    <cfRule type="expression" dxfId="12746" priority="35" stopIfTrue="1">
      <formula>$IT34&lt;$IS$2</formula>
    </cfRule>
  </conditionalFormatting>
  <conditionalFormatting sqref="D33">
    <cfRule type="cellIs" dxfId="12745" priority="34" operator="equal">
      <formula>0</formula>
    </cfRule>
  </conditionalFormatting>
  <conditionalFormatting sqref="D33">
    <cfRule type="cellIs" dxfId="12744" priority="33" operator="equal">
      <formula>0</formula>
    </cfRule>
  </conditionalFormatting>
  <conditionalFormatting sqref="D33">
    <cfRule type="cellIs" dxfId="12743" priority="32" stopIfTrue="1" operator="equal">
      <formula>0</formula>
    </cfRule>
  </conditionalFormatting>
  <conditionalFormatting sqref="D33">
    <cfRule type="expression" dxfId="12742" priority="31" stopIfTrue="1">
      <formula>$IT34&lt;$IS$2</formula>
    </cfRule>
  </conditionalFormatting>
  <conditionalFormatting sqref="D33">
    <cfRule type="cellIs" dxfId="12741" priority="30" stopIfTrue="1" operator="equal">
      <formula>0</formula>
    </cfRule>
  </conditionalFormatting>
  <conditionalFormatting sqref="D33">
    <cfRule type="expression" dxfId="12740" priority="29" stopIfTrue="1">
      <formula>$IT34&lt;$IS$2</formula>
    </cfRule>
  </conditionalFormatting>
  <conditionalFormatting sqref="D33">
    <cfRule type="cellIs" dxfId="12739" priority="28" stopIfTrue="1" operator="equal">
      <formula>0</formula>
    </cfRule>
  </conditionalFormatting>
  <conditionalFormatting sqref="D33">
    <cfRule type="expression" dxfId="12738" priority="27" stopIfTrue="1">
      <formula>$IT34&lt;$IS$2</formula>
    </cfRule>
  </conditionalFormatting>
  <conditionalFormatting sqref="D33">
    <cfRule type="cellIs" dxfId="12737" priority="26" stopIfTrue="1" operator="equal">
      <formula>0</formula>
    </cfRule>
  </conditionalFormatting>
  <conditionalFormatting sqref="D33">
    <cfRule type="expression" dxfId="12736" priority="25" stopIfTrue="1">
      <formula>$IT34&lt;$IS$2</formula>
    </cfRule>
  </conditionalFormatting>
  <conditionalFormatting sqref="D33">
    <cfRule type="cellIs" dxfId="12735" priority="24" operator="equal">
      <formula>0</formula>
    </cfRule>
  </conditionalFormatting>
  <conditionalFormatting sqref="D33">
    <cfRule type="cellIs" dxfId="12734" priority="23" stopIfTrue="1" operator="equal">
      <formula>0</formula>
    </cfRule>
  </conditionalFormatting>
  <conditionalFormatting sqref="D33">
    <cfRule type="expression" dxfId="12733" priority="22" stopIfTrue="1">
      <formula>$IT34&lt;$IS$2</formula>
    </cfRule>
  </conditionalFormatting>
  <conditionalFormatting sqref="D33">
    <cfRule type="cellIs" dxfId="12732" priority="21" stopIfTrue="1" operator="equal">
      <formula>0</formula>
    </cfRule>
  </conditionalFormatting>
  <conditionalFormatting sqref="D33">
    <cfRule type="expression" dxfId="12731" priority="20" stopIfTrue="1">
      <formula>$IT34&lt;$IS$2</formula>
    </cfRule>
  </conditionalFormatting>
  <conditionalFormatting sqref="D33">
    <cfRule type="cellIs" dxfId="12730" priority="19" stopIfTrue="1" operator="equal">
      <formula>0</formula>
    </cfRule>
  </conditionalFormatting>
  <conditionalFormatting sqref="D33">
    <cfRule type="expression" dxfId="12729" priority="18" stopIfTrue="1">
      <formula>$IT34&lt;$IS$2</formula>
    </cfRule>
  </conditionalFormatting>
  <conditionalFormatting sqref="D33:G33">
    <cfRule type="cellIs" dxfId="12728" priority="17" stopIfTrue="1" operator="equal">
      <formula>0</formula>
    </cfRule>
  </conditionalFormatting>
  <conditionalFormatting sqref="D33:G33">
    <cfRule type="expression" dxfId="12727" priority="16" stopIfTrue="1">
      <formula>$IT34&lt;$IS$2</formula>
    </cfRule>
  </conditionalFormatting>
  <conditionalFormatting sqref="D33:G33">
    <cfRule type="cellIs" dxfId="12726" priority="15" stopIfTrue="1" operator="equal">
      <formula>0</formula>
    </cfRule>
  </conditionalFormatting>
  <conditionalFormatting sqref="D33:G33">
    <cfRule type="expression" dxfId="12725" priority="14" stopIfTrue="1">
      <formula>$IT34&lt;$IS$2</formula>
    </cfRule>
  </conditionalFormatting>
  <conditionalFormatting sqref="D33:G33">
    <cfRule type="cellIs" dxfId="12724" priority="13" stopIfTrue="1" operator="equal">
      <formula>0</formula>
    </cfRule>
  </conditionalFormatting>
  <conditionalFormatting sqref="D33:G33">
    <cfRule type="expression" dxfId="12723" priority="12" stopIfTrue="1">
      <formula>$IT34&lt;$IS$2</formula>
    </cfRule>
  </conditionalFormatting>
  <conditionalFormatting sqref="D33:G33">
    <cfRule type="cellIs" dxfId="12722" priority="11" stopIfTrue="1" operator="equal">
      <formula>0</formula>
    </cfRule>
  </conditionalFormatting>
  <conditionalFormatting sqref="D33:G33">
    <cfRule type="expression" dxfId="12721" priority="10" stopIfTrue="1">
      <formula>$IW34&lt;$IV$2</formula>
    </cfRule>
  </conditionalFormatting>
  <conditionalFormatting sqref="D33:G33">
    <cfRule type="cellIs" dxfId="12720" priority="9" stopIfTrue="1" operator="equal">
      <formula>0</formula>
    </cfRule>
  </conditionalFormatting>
  <conditionalFormatting sqref="D33:G33">
    <cfRule type="expression" dxfId="12719" priority="8" stopIfTrue="1">
      <formula>$IT34&lt;$IS$2</formula>
    </cfRule>
  </conditionalFormatting>
  <conditionalFormatting sqref="D33:G33">
    <cfRule type="cellIs" dxfId="12718" priority="7" stopIfTrue="1" operator="equal">
      <formula>0</formula>
    </cfRule>
  </conditionalFormatting>
  <conditionalFormatting sqref="D33:G33">
    <cfRule type="expression" dxfId="12717" priority="6" stopIfTrue="1">
      <formula>$IT34&lt;$IS$2</formula>
    </cfRule>
  </conditionalFormatting>
  <conditionalFormatting sqref="D33:G33">
    <cfRule type="cellIs" dxfId="12716" priority="5" stopIfTrue="1" operator="equal">
      <formula>0</formula>
    </cfRule>
  </conditionalFormatting>
  <conditionalFormatting sqref="D33:G33">
    <cfRule type="expression" dxfId="12715" priority="4" stopIfTrue="1">
      <formula>$IT34&lt;$IS$2</formula>
    </cfRule>
  </conditionalFormatting>
  <conditionalFormatting sqref="D33:G33">
    <cfRule type="cellIs" dxfId="12714" priority="3" operator="equal">
      <formula>0</formula>
    </cfRule>
  </conditionalFormatting>
  <conditionalFormatting sqref="D33:G33">
    <cfRule type="expression" dxfId="12713" priority="2" stopIfTrue="1">
      <formula>#REF!&lt;$IS$2</formula>
    </cfRule>
  </conditionalFormatting>
  <conditionalFormatting sqref="D33:G33">
    <cfRule type="expression" dxfId="12712" priority="1" stopIfTrue="1">
      <formula>#REF!&lt;$IV$2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A12" sqref="A12:H62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55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56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61" t="s">
        <v>175</v>
      </c>
      <c r="B6" s="159"/>
      <c r="C6" s="40"/>
      <c r="D6" s="44" t="str">
        <f>х!A1</f>
        <v>01.01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174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2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4" si="3">D13</f>
        <v>0</v>
      </c>
      <c r="N13" s="24">
        <f t="shared" ref="N13:N14" si="4">E13</f>
        <v>0</v>
      </c>
      <c r="O13" s="24">
        <f t="shared" ref="O13:O14" si="5">F13</f>
        <v>0</v>
      </c>
      <c r="P13" s="24">
        <f t="shared" ref="P13:P14" si="6">G13</f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4"/>
        <v>0</v>
      </c>
      <c r="O14" s="24">
        <f t="shared" si="5"/>
        <v>0</v>
      </c>
      <c r="P14" s="24">
        <f t="shared" si="6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ref="M15:M18" si="7">D15</f>
        <v>0</v>
      </c>
      <c r="N15" s="24">
        <f t="shared" ref="N15:N18" si="8">E15</f>
        <v>0</v>
      </c>
      <c r="O15" s="24">
        <f t="shared" ref="O15:O18" si="9">F15</f>
        <v>0</v>
      </c>
      <c r="P15" s="24">
        <f t="shared" ref="P15:P18" si="10">G15</f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7"/>
        <v>0</v>
      </c>
      <c r="N16" s="24">
        <f t="shared" si="8"/>
        <v>0</v>
      </c>
      <c r="O16" s="24">
        <f t="shared" si="9"/>
        <v>0</v>
      </c>
      <c r="P16" s="24">
        <f t="shared" si="1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7"/>
        <v>0</v>
      </c>
      <c r="N17" s="24">
        <f t="shared" si="8"/>
        <v>0</v>
      </c>
      <c r="O17" s="24">
        <f t="shared" si="9"/>
        <v>0</v>
      </c>
      <c r="P17" s="24">
        <f t="shared" si="1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7"/>
        <v>0</v>
      </c>
      <c r="N18" s="24">
        <f t="shared" si="8"/>
        <v>0</v>
      </c>
      <c r="O18" s="24">
        <f t="shared" si="9"/>
        <v>0</v>
      </c>
      <c r="P18" s="24">
        <f t="shared" si="1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/>
      <c r="E19" s="28"/>
      <c r="F19" s="28"/>
      <c r="G19" s="28"/>
      <c r="H19" s="29"/>
      <c r="I19" s="29">
        <f>I18+I17+I16+I15+I14+I13+I12</f>
        <v>0</v>
      </c>
      <c r="J19" s="11"/>
      <c r="K19" s="38">
        <f>х!E12</f>
        <v>1</v>
      </c>
      <c r="M19" s="28">
        <f>SUM(M12:M18)</f>
        <v>0</v>
      </c>
      <c r="N19" s="28">
        <f t="shared" ref="N19:P19" si="11">SUM(N12:N18)</f>
        <v>0</v>
      </c>
      <c r="O19" s="28">
        <f t="shared" si="11"/>
        <v>0</v>
      </c>
      <c r="P19" s="28">
        <f t="shared" si="11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2" si="12">E22</f>
        <v>0</v>
      </c>
      <c r="O22" s="24">
        <f t="shared" si="12"/>
        <v>0</v>
      </c>
      <c r="P22" s="24">
        <f t="shared" si="12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13">H23</f>
        <v>0</v>
      </c>
      <c r="J23" s="11"/>
      <c r="K23" s="37">
        <f t="shared" si="2"/>
        <v>0</v>
      </c>
      <c r="M23" s="24">
        <f t="shared" ref="M23:M24" si="14">D23</f>
        <v>0</v>
      </c>
      <c r="N23" s="24">
        <f t="shared" ref="N23:N24" si="15">E23</f>
        <v>0</v>
      </c>
      <c r="O23" s="24">
        <f t="shared" ref="O23:O24" si="16">F23</f>
        <v>0</v>
      </c>
      <c r="P23" s="24">
        <f t="shared" ref="P23:P24" si="17">G23</f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13"/>
        <v>0</v>
      </c>
      <c r="J24" s="11"/>
      <c r="K24" s="37">
        <f t="shared" si="2"/>
        <v>0</v>
      </c>
      <c r="M24" s="24">
        <f t="shared" si="14"/>
        <v>0</v>
      </c>
      <c r="N24" s="24">
        <f t="shared" si="15"/>
        <v>0</v>
      </c>
      <c r="O24" s="24">
        <f t="shared" si="16"/>
        <v>0</v>
      </c>
      <c r="P24" s="24">
        <f t="shared" si="17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/>
      <c r="E25" s="28"/>
      <c r="F25" s="28"/>
      <c r="G25" s="28"/>
      <c r="H25" s="29"/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18">SUM(N22:N24)</f>
        <v>0</v>
      </c>
      <c r="O25" s="28">
        <f t="shared" si="18"/>
        <v>0</v>
      </c>
      <c r="P25" s="28">
        <f t="shared" si="1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28" si="19">E28</f>
        <v>0</v>
      </c>
      <c r="O28" s="24">
        <f t="shared" si="19"/>
        <v>0</v>
      </c>
      <c r="P28" s="24">
        <f t="shared" si="1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20">H29</f>
        <v>0</v>
      </c>
      <c r="J29" s="11"/>
      <c r="K29" s="37">
        <f t="shared" si="2"/>
        <v>0</v>
      </c>
      <c r="M29" s="24">
        <f t="shared" ref="M29:M35" si="21">D29</f>
        <v>0</v>
      </c>
      <c r="N29" s="24">
        <f t="shared" ref="N29:N35" si="22">E29</f>
        <v>0</v>
      </c>
      <c r="O29" s="24">
        <f t="shared" ref="O29:O35" si="23">F29</f>
        <v>0</v>
      </c>
      <c r="P29" s="24">
        <f t="shared" ref="P29:P35" si="24">G29</f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20"/>
        <v>0</v>
      </c>
      <c r="J30" s="11"/>
      <c r="K30" s="37">
        <f t="shared" si="2"/>
        <v>0</v>
      </c>
      <c r="M30" s="24">
        <f t="shared" si="21"/>
        <v>0</v>
      </c>
      <c r="N30" s="24">
        <f t="shared" si="22"/>
        <v>0</v>
      </c>
      <c r="O30" s="24">
        <f t="shared" si="23"/>
        <v>0</v>
      </c>
      <c r="P30" s="24">
        <f t="shared" si="24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20"/>
        <v>0</v>
      </c>
      <c r="J31" s="11"/>
      <c r="K31" s="37">
        <f t="shared" si="2"/>
        <v>0</v>
      </c>
      <c r="M31" s="24">
        <f t="shared" si="21"/>
        <v>0</v>
      </c>
      <c r="N31" s="24">
        <f t="shared" si="22"/>
        <v>0</v>
      </c>
      <c r="O31" s="24">
        <f t="shared" si="23"/>
        <v>0</v>
      </c>
      <c r="P31" s="24">
        <f t="shared" si="24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20"/>
        <v>0</v>
      </c>
      <c r="J32" s="11"/>
      <c r="K32" s="37">
        <f t="shared" si="2"/>
        <v>0</v>
      </c>
      <c r="M32" s="24">
        <f t="shared" si="21"/>
        <v>0</v>
      </c>
      <c r="N32" s="24">
        <f t="shared" si="22"/>
        <v>0</v>
      </c>
      <c r="O32" s="24">
        <f t="shared" si="23"/>
        <v>0</v>
      </c>
      <c r="P32" s="24">
        <f t="shared" si="24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20"/>
        <v>0</v>
      </c>
      <c r="J33" s="11"/>
      <c r="K33" s="37">
        <f t="shared" si="2"/>
        <v>0</v>
      </c>
      <c r="M33" s="24">
        <f t="shared" si="21"/>
        <v>0</v>
      </c>
      <c r="N33" s="24">
        <f t="shared" si="22"/>
        <v>0</v>
      </c>
      <c r="O33" s="24">
        <f t="shared" si="23"/>
        <v>0</v>
      </c>
      <c r="P33" s="24">
        <f t="shared" si="24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20"/>
        <v>0</v>
      </c>
      <c r="J34" s="11"/>
      <c r="K34" s="37">
        <f t="shared" si="2"/>
        <v>0</v>
      </c>
      <c r="M34" s="24">
        <f t="shared" si="21"/>
        <v>0</v>
      </c>
      <c r="N34" s="24">
        <f t="shared" si="22"/>
        <v>0</v>
      </c>
      <c r="O34" s="24">
        <f t="shared" si="23"/>
        <v>0</v>
      </c>
      <c r="P34" s="24">
        <f t="shared" si="24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20"/>
        <v>0</v>
      </c>
      <c r="J35" s="11"/>
      <c r="K35" s="37">
        <f t="shared" si="2"/>
        <v>0</v>
      </c>
      <c r="M35" s="24">
        <f t="shared" si="21"/>
        <v>0</v>
      </c>
      <c r="N35" s="24">
        <f t="shared" si="22"/>
        <v>0</v>
      </c>
      <c r="O35" s="24">
        <f t="shared" si="23"/>
        <v>0</v>
      </c>
      <c r="P35" s="24">
        <f t="shared" si="24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/>
      <c r="E36" s="28"/>
      <c r="F36" s="28"/>
      <c r="G36" s="28"/>
      <c r="H36" s="29">
        <f>H28+H29+H30+H31+H32+H33+H34+H35</f>
        <v>0</v>
      </c>
      <c r="I36" s="29">
        <f>I28+I29+I30+I31+I32+I33+I34+I35</f>
        <v>0</v>
      </c>
      <c r="J36" s="11"/>
      <c r="K36" s="38">
        <f>х!E29</f>
        <v>1</v>
      </c>
      <c r="M36" s="28">
        <f>SUM(M28:M35)</f>
        <v>0</v>
      </c>
      <c r="N36" s="28">
        <f t="shared" ref="N36:P36" si="25">SUM(N28:N35)</f>
        <v>0</v>
      </c>
      <c r="O36" s="28">
        <f t="shared" si="25"/>
        <v>0</v>
      </c>
      <c r="P36" s="28">
        <f t="shared" si="25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39" si="26">E39</f>
        <v>0</v>
      </c>
      <c r="O39" s="24">
        <f t="shared" si="26"/>
        <v>0</v>
      </c>
      <c r="P39" s="24">
        <f t="shared" si="26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27">H40</f>
        <v>0</v>
      </c>
      <c r="J40" s="11"/>
      <c r="K40" s="37">
        <f t="shared" si="2"/>
        <v>0</v>
      </c>
      <c r="M40" s="24">
        <f t="shared" ref="M40:M43" si="28">D40</f>
        <v>0</v>
      </c>
      <c r="N40" s="24">
        <f t="shared" ref="N40:N43" si="29">E40</f>
        <v>0</v>
      </c>
      <c r="O40" s="24">
        <f t="shared" ref="O40:O43" si="30">F40</f>
        <v>0</v>
      </c>
      <c r="P40" s="24">
        <f t="shared" ref="P40:P43" si="31">G40</f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27"/>
        <v>0</v>
      </c>
      <c r="J41" s="11"/>
      <c r="K41" s="37">
        <f t="shared" si="2"/>
        <v>0</v>
      </c>
      <c r="M41" s="24">
        <f t="shared" si="28"/>
        <v>0</v>
      </c>
      <c r="N41" s="24">
        <f t="shared" si="29"/>
        <v>0</v>
      </c>
      <c r="O41" s="24">
        <f t="shared" si="30"/>
        <v>0</v>
      </c>
      <c r="P41" s="24">
        <f t="shared" si="31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27"/>
        <v>0</v>
      </c>
      <c r="J42" s="11"/>
      <c r="K42" s="37">
        <f t="shared" si="2"/>
        <v>0</v>
      </c>
      <c r="M42" s="24">
        <f t="shared" si="28"/>
        <v>0</v>
      </c>
      <c r="N42" s="24">
        <f t="shared" si="29"/>
        <v>0</v>
      </c>
      <c r="O42" s="24">
        <f t="shared" si="30"/>
        <v>0</v>
      </c>
      <c r="P42" s="24">
        <f t="shared" si="31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27"/>
        <v>0</v>
      </c>
      <c r="J43" s="11"/>
      <c r="K43" s="37">
        <f t="shared" si="2"/>
        <v>0</v>
      </c>
      <c r="M43" s="24">
        <f t="shared" si="28"/>
        <v>0</v>
      </c>
      <c r="N43" s="24">
        <f t="shared" si="29"/>
        <v>0</v>
      </c>
      <c r="O43" s="24">
        <f t="shared" si="30"/>
        <v>0</v>
      </c>
      <c r="P43" s="24">
        <f t="shared" si="31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/>
      <c r="E44" s="28"/>
      <c r="F44" s="28"/>
      <c r="G44" s="28"/>
      <c r="H44" s="29">
        <f>H43+H42+H41+H40+H39</f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32">SUM(N39:N43)</f>
        <v>0</v>
      </c>
      <c r="O44" s="28">
        <f t="shared" si="32"/>
        <v>0</v>
      </c>
      <c r="P44" s="28">
        <f t="shared" si="32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47" si="33">E47</f>
        <v>0</v>
      </c>
      <c r="O47" s="24">
        <f t="shared" si="33"/>
        <v>0</v>
      </c>
      <c r="P47" s="24">
        <f t="shared" si="33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34">H48</f>
        <v>0</v>
      </c>
      <c r="J48" s="11"/>
      <c r="K48" s="37">
        <f t="shared" si="2"/>
        <v>0</v>
      </c>
      <c r="M48" s="24">
        <f t="shared" ref="M48:M53" si="35">D48</f>
        <v>0</v>
      </c>
      <c r="N48" s="24">
        <f t="shared" ref="N48:N53" si="36">E48</f>
        <v>0</v>
      </c>
      <c r="O48" s="24">
        <f t="shared" ref="O48:O53" si="37">F48</f>
        <v>0</v>
      </c>
      <c r="P48" s="24">
        <f t="shared" ref="P48:P53" si="38">G48</f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34"/>
        <v>0</v>
      </c>
      <c r="J49" s="11"/>
      <c r="K49" s="37">
        <f t="shared" si="2"/>
        <v>0</v>
      </c>
      <c r="M49" s="24">
        <f t="shared" si="35"/>
        <v>0</v>
      </c>
      <c r="N49" s="24">
        <f t="shared" si="36"/>
        <v>0</v>
      </c>
      <c r="O49" s="24">
        <f t="shared" si="37"/>
        <v>0</v>
      </c>
      <c r="P49" s="24">
        <f t="shared" si="38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34"/>
        <v>0</v>
      </c>
      <c r="J50" s="11"/>
      <c r="K50" s="37">
        <f t="shared" si="2"/>
        <v>0</v>
      </c>
      <c r="M50" s="24">
        <f t="shared" si="35"/>
        <v>0</v>
      </c>
      <c r="N50" s="24">
        <f t="shared" si="36"/>
        <v>0</v>
      </c>
      <c r="O50" s="24">
        <f t="shared" si="37"/>
        <v>0</v>
      </c>
      <c r="P50" s="24">
        <f t="shared" si="38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34"/>
        <v>0</v>
      </c>
      <c r="J51" s="11"/>
      <c r="K51" s="37">
        <f t="shared" si="2"/>
        <v>0</v>
      </c>
      <c r="M51" s="24">
        <f t="shared" si="35"/>
        <v>0</v>
      </c>
      <c r="N51" s="24">
        <f t="shared" si="36"/>
        <v>0</v>
      </c>
      <c r="O51" s="24">
        <f t="shared" si="37"/>
        <v>0</v>
      </c>
      <c r="P51" s="24">
        <f t="shared" si="38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34"/>
        <v>0</v>
      </c>
      <c r="J52" s="11"/>
      <c r="K52" s="37">
        <f t="shared" si="2"/>
        <v>0</v>
      </c>
      <c r="M52" s="24">
        <f t="shared" si="35"/>
        <v>0</v>
      </c>
      <c r="N52" s="24">
        <f t="shared" si="36"/>
        <v>0</v>
      </c>
      <c r="O52" s="24">
        <f t="shared" si="37"/>
        <v>0</v>
      </c>
      <c r="P52" s="24">
        <f t="shared" si="38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34"/>
        <v>0</v>
      </c>
      <c r="J53" s="11"/>
      <c r="K53" s="37">
        <f t="shared" si="2"/>
        <v>0</v>
      </c>
      <c r="M53" s="24">
        <f t="shared" si="35"/>
        <v>0</v>
      </c>
      <c r="N53" s="24">
        <f t="shared" si="36"/>
        <v>0</v>
      </c>
      <c r="O53" s="24">
        <f t="shared" si="37"/>
        <v>0</v>
      </c>
      <c r="P53" s="24">
        <f t="shared" si="38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/>
      <c r="E54" s="28"/>
      <c r="F54" s="28"/>
      <c r="G54" s="28"/>
      <c r="H54" s="29"/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39">SUM(N47:N53)</f>
        <v>0</v>
      </c>
      <c r="O54" s="28">
        <f t="shared" si="39"/>
        <v>0</v>
      </c>
      <c r="P54" s="28">
        <f t="shared" si="39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7" si="40">E57</f>
        <v>0</v>
      </c>
      <c r="O57" s="24">
        <f t="shared" si="40"/>
        <v>0</v>
      </c>
      <c r="P57" s="24">
        <f t="shared" si="40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41">H58</f>
        <v>0</v>
      </c>
      <c r="J58" s="11"/>
      <c r="K58" s="37">
        <f t="shared" si="2"/>
        <v>0</v>
      </c>
      <c r="M58" s="24">
        <f t="shared" ref="M58:M59" si="42">D58</f>
        <v>0</v>
      </c>
      <c r="N58" s="24">
        <f t="shared" ref="N58:N59" si="43">E58</f>
        <v>0</v>
      </c>
      <c r="O58" s="24">
        <f t="shared" ref="O58:O59" si="44">F58</f>
        <v>0</v>
      </c>
      <c r="P58" s="24">
        <f t="shared" ref="P58:P59" si="45">G58</f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41"/>
        <v>0</v>
      </c>
      <c r="J59" s="11"/>
      <c r="K59" s="37">
        <f t="shared" si="2"/>
        <v>0</v>
      </c>
      <c r="M59" s="24">
        <f t="shared" si="42"/>
        <v>0</v>
      </c>
      <c r="N59" s="24">
        <f t="shared" si="43"/>
        <v>0</v>
      </c>
      <c r="O59" s="24">
        <f t="shared" si="44"/>
        <v>0</v>
      </c>
      <c r="P59" s="24">
        <f t="shared" si="45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46">SUM(N57:N59)</f>
        <v>0</v>
      </c>
      <c r="O60" s="28">
        <f t="shared" si="46"/>
        <v>0</v>
      </c>
      <c r="P60" s="28">
        <f t="shared" si="46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/>
      <c r="E62" s="28"/>
      <c r="F62" s="28"/>
      <c r="G62" s="28"/>
      <c r="H62" s="32">
        <f>H54+H44+H36+H25+H19</f>
        <v>0</v>
      </c>
      <c r="I62" s="32">
        <f>I54+I44+I36+I25+I19+I60</f>
        <v>0</v>
      </c>
      <c r="J62" s="11"/>
      <c r="K62" s="38">
        <f>х!E55</f>
        <v>1</v>
      </c>
      <c r="M62" s="28">
        <f>M60+M54+M44+M36+M25+M19</f>
        <v>0</v>
      </c>
      <c r="N62" s="28">
        <f t="shared" ref="N62:P62" si="47">N60+N54+N44+N36+N25+N19</f>
        <v>0</v>
      </c>
      <c r="O62" s="28">
        <f t="shared" si="47"/>
        <v>0</v>
      </c>
      <c r="P62" s="28">
        <f t="shared" si="47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x14ac:dyDescent="0.2">
      <c r="K68" s="38">
        <f>х!E61</f>
        <v>0</v>
      </c>
      <c r="IA68" s="12"/>
      <c r="IB68" s="6">
        <f>[1]основа!AM73</f>
        <v>42551</v>
      </c>
    </row>
    <row r="69" spans="1:236" x14ac:dyDescent="0.2">
      <c r="K69" s="38">
        <f>х!E62</f>
        <v>0</v>
      </c>
      <c r="IA69" s="12"/>
      <c r="IB69" s="6">
        <f>[1]основа!AM74</f>
        <v>42551</v>
      </c>
    </row>
    <row r="70" spans="1:236" ht="18.75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7:G7"/>
    <mergeCell ref="A6:B6"/>
  </mergeCells>
  <conditionalFormatting sqref="A2:P70">
    <cfRule type="cellIs" dxfId="25219" priority="80" operator="equal">
      <formula>0</formula>
    </cfRule>
  </conditionalFormatting>
  <conditionalFormatting sqref="A6 C6:H6">
    <cfRule type="cellIs" dxfId="25218" priority="79" operator="equal">
      <formula>0</formula>
    </cfRule>
  </conditionalFormatting>
  <conditionalFormatting sqref="A2:A4">
    <cfRule type="cellIs" dxfId="25217" priority="78" operator="equal">
      <formula>0</formula>
    </cfRule>
  </conditionalFormatting>
  <conditionalFormatting sqref="A65:A67">
    <cfRule type="cellIs" dxfId="25216" priority="77" operator="equal">
      <formula>0</formula>
    </cfRule>
  </conditionalFormatting>
  <conditionalFormatting sqref="K8:K70">
    <cfRule type="cellIs" dxfId="25215" priority="76" operator="equal">
      <formula>0</formula>
    </cfRule>
  </conditionalFormatting>
  <conditionalFormatting sqref="K8:K70">
    <cfRule type="cellIs" dxfId="25214" priority="75" operator="equal">
      <formula>0</formula>
    </cfRule>
  </conditionalFormatting>
  <conditionalFormatting sqref="A12:H62">
    <cfRule type="cellIs" dxfId="25213" priority="74" operator="equal">
      <formula>0</formula>
    </cfRule>
  </conditionalFormatting>
  <conditionalFormatting sqref="A12:H62">
    <cfRule type="cellIs" dxfId="25212" priority="73" operator="equal">
      <formula>0</formula>
    </cfRule>
  </conditionalFormatting>
  <conditionalFormatting sqref="A12:H59">
    <cfRule type="cellIs" dxfId="25211" priority="72" stopIfTrue="1" operator="equal">
      <formula>0</formula>
    </cfRule>
  </conditionalFormatting>
  <conditionalFormatting sqref="A19:C21">
    <cfRule type="cellIs" dxfId="25210" priority="71" stopIfTrue="1" operator="equal">
      <formula>0</formula>
    </cfRule>
  </conditionalFormatting>
  <conditionalFormatting sqref="A19:H21">
    <cfRule type="cellIs" dxfId="25209" priority="70" stopIfTrue="1" operator="equal">
      <formula>0</formula>
    </cfRule>
  </conditionalFormatting>
  <conditionalFormatting sqref="A25:H27">
    <cfRule type="cellIs" dxfId="25208" priority="69" stopIfTrue="1" operator="equal">
      <formula>0</formula>
    </cfRule>
  </conditionalFormatting>
  <conditionalFormatting sqref="A36:H38">
    <cfRule type="cellIs" dxfId="25207" priority="68" stopIfTrue="1" operator="equal">
      <formula>0</formula>
    </cfRule>
  </conditionalFormatting>
  <conditionalFormatting sqref="A44:H46">
    <cfRule type="cellIs" dxfId="25206" priority="67" stopIfTrue="1" operator="equal">
      <formula>0</formula>
    </cfRule>
  </conditionalFormatting>
  <conditionalFormatting sqref="A54:H56">
    <cfRule type="cellIs" dxfId="25205" priority="66" stopIfTrue="1" operator="equal">
      <formula>0</formula>
    </cfRule>
  </conditionalFormatting>
  <conditionalFormatting sqref="A12:H62">
    <cfRule type="expression" dxfId="25204" priority="65" stopIfTrue="1">
      <formula>$IT13&lt;$IS$2</formula>
    </cfRule>
  </conditionalFormatting>
  <conditionalFormatting sqref="A12:H59">
    <cfRule type="cellIs" dxfId="25203" priority="64" stopIfTrue="1" operator="equal">
      <formula>0</formula>
    </cfRule>
  </conditionalFormatting>
  <conditionalFormatting sqref="A19:C21">
    <cfRule type="cellIs" dxfId="25202" priority="63" stopIfTrue="1" operator="equal">
      <formula>0</formula>
    </cfRule>
  </conditionalFormatting>
  <conditionalFormatting sqref="A19:H21">
    <cfRule type="cellIs" dxfId="25201" priority="62" stopIfTrue="1" operator="equal">
      <formula>0</formula>
    </cfRule>
  </conditionalFormatting>
  <conditionalFormatting sqref="A25:H27">
    <cfRule type="cellIs" dxfId="25200" priority="61" stopIfTrue="1" operator="equal">
      <formula>0</formula>
    </cfRule>
  </conditionalFormatting>
  <conditionalFormatting sqref="A36:H38">
    <cfRule type="cellIs" dxfId="25199" priority="60" stopIfTrue="1" operator="equal">
      <formula>0</formula>
    </cfRule>
  </conditionalFormatting>
  <conditionalFormatting sqref="A44:H46">
    <cfRule type="cellIs" dxfId="25198" priority="59" stopIfTrue="1" operator="equal">
      <formula>0</formula>
    </cfRule>
  </conditionalFormatting>
  <conditionalFormatting sqref="A54:H56">
    <cfRule type="cellIs" dxfId="25197" priority="58" stopIfTrue="1" operator="equal">
      <formula>0</formula>
    </cfRule>
  </conditionalFormatting>
  <conditionalFormatting sqref="A12:H62">
    <cfRule type="expression" dxfId="25196" priority="57" stopIfTrue="1">
      <formula>$IT13&lt;$IS$2</formula>
    </cfRule>
  </conditionalFormatting>
  <conditionalFormatting sqref="A12:G29">
    <cfRule type="cellIs" dxfId="25195" priority="56" stopIfTrue="1" operator="equal">
      <formula>0</formula>
    </cfRule>
  </conditionalFormatting>
  <conditionalFormatting sqref="A12:G31">
    <cfRule type="expression" dxfId="25194" priority="55" stopIfTrue="1">
      <formula>$IT13&lt;$IS$2</formula>
    </cfRule>
  </conditionalFormatting>
  <conditionalFormatting sqref="A17:G18">
    <cfRule type="cellIs" dxfId="25193" priority="54" stopIfTrue="1" operator="equal">
      <formula>0</formula>
    </cfRule>
  </conditionalFormatting>
  <conditionalFormatting sqref="A17:G18">
    <cfRule type="cellIs" dxfId="25192" priority="53" stopIfTrue="1" operator="equal">
      <formula>0</formula>
    </cfRule>
  </conditionalFormatting>
  <conditionalFormatting sqref="A19:G19">
    <cfRule type="cellIs" dxfId="25191" priority="52" stopIfTrue="1" operator="equal">
      <formula>0</formula>
    </cfRule>
  </conditionalFormatting>
  <conditionalFormatting sqref="A19:G19">
    <cfRule type="cellIs" dxfId="25190" priority="51" stopIfTrue="1" operator="equal">
      <formula>0</formula>
    </cfRule>
  </conditionalFormatting>
  <conditionalFormatting sqref="A27:G29">
    <cfRule type="cellIs" dxfId="25189" priority="50" stopIfTrue="1" operator="equal">
      <formula>0</formula>
    </cfRule>
  </conditionalFormatting>
  <conditionalFormatting sqref="A12:G59">
    <cfRule type="cellIs" dxfId="25188" priority="49" stopIfTrue="1" operator="equal">
      <formula>0</formula>
    </cfRule>
  </conditionalFormatting>
  <conditionalFormatting sqref="A19:G21">
    <cfRule type="cellIs" dxfId="25187" priority="48" stopIfTrue="1" operator="equal">
      <formula>0</formula>
    </cfRule>
  </conditionalFormatting>
  <conditionalFormatting sqref="A19:G21">
    <cfRule type="cellIs" dxfId="25186" priority="47" stopIfTrue="1" operator="equal">
      <formula>0</formula>
    </cfRule>
  </conditionalFormatting>
  <conditionalFormatting sqref="A25:G27">
    <cfRule type="cellIs" dxfId="25185" priority="46" stopIfTrue="1" operator="equal">
      <formula>0</formula>
    </cfRule>
  </conditionalFormatting>
  <conditionalFormatting sqref="A25:G27">
    <cfRule type="cellIs" dxfId="25184" priority="45" stopIfTrue="1" operator="equal">
      <formula>0</formula>
    </cfRule>
  </conditionalFormatting>
  <conditionalFormatting sqref="A36:G38">
    <cfRule type="cellIs" dxfId="25183" priority="44" stopIfTrue="1" operator="equal">
      <formula>0</formula>
    </cfRule>
  </conditionalFormatting>
  <conditionalFormatting sqref="A44:G46">
    <cfRule type="cellIs" dxfId="25182" priority="43" stopIfTrue="1" operator="equal">
      <formula>0</formula>
    </cfRule>
  </conditionalFormatting>
  <conditionalFormatting sqref="A44:G46">
    <cfRule type="cellIs" dxfId="25181" priority="42" stopIfTrue="1" operator="equal">
      <formula>0</formula>
    </cfRule>
  </conditionalFormatting>
  <conditionalFormatting sqref="A54:G56">
    <cfRule type="cellIs" dxfId="25180" priority="41" stopIfTrue="1" operator="equal">
      <formula>0</formula>
    </cfRule>
  </conditionalFormatting>
  <conditionalFormatting sqref="A12:G62">
    <cfRule type="expression" dxfId="25179" priority="40" stopIfTrue="1">
      <formula>$IT13&lt;$IS$2</formula>
    </cfRule>
  </conditionalFormatting>
  <conditionalFormatting sqref="A28:G28">
    <cfRule type="cellIs" dxfId="25178" priority="39" stopIfTrue="1" operator="equal">
      <formula>0</formula>
    </cfRule>
  </conditionalFormatting>
  <conditionalFormatting sqref="A28:G28">
    <cfRule type="expression" dxfId="25177" priority="38" stopIfTrue="1">
      <formula>$IT29&lt;$IS$2</formula>
    </cfRule>
  </conditionalFormatting>
  <conditionalFormatting sqref="A36:G36">
    <cfRule type="cellIs" dxfId="25176" priority="37" stopIfTrue="1" operator="equal">
      <formula>0</formula>
    </cfRule>
  </conditionalFormatting>
  <conditionalFormatting sqref="A36:G36">
    <cfRule type="cellIs" dxfId="25175" priority="36" stopIfTrue="1" operator="equal">
      <formula>0</formula>
    </cfRule>
  </conditionalFormatting>
  <conditionalFormatting sqref="A36:G36">
    <cfRule type="expression" dxfId="25174" priority="35" stopIfTrue="1">
      <formula>$IT37&lt;$IS$2</formula>
    </cfRule>
  </conditionalFormatting>
  <conditionalFormatting sqref="A62:G62">
    <cfRule type="expression" dxfId="25173" priority="34" stopIfTrue="1">
      <formula>$IT63&lt;$IS$2</formula>
    </cfRule>
  </conditionalFormatting>
  <conditionalFormatting sqref="H12:H36">
    <cfRule type="cellIs" dxfId="25172" priority="33" stopIfTrue="1" operator="equal">
      <formula>0</formula>
    </cfRule>
  </conditionalFormatting>
  <conditionalFormatting sqref="H19:H21">
    <cfRule type="cellIs" dxfId="25171" priority="32" stopIfTrue="1" operator="equal">
      <formula>0</formula>
    </cfRule>
  </conditionalFormatting>
  <conditionalFormatting sqref="H19:H21">
    <cfRule type="cellIs" dxfId="25170" priority="31" stopIfTrue="1" operator="equal">
      <formula>0</formula>
    </cfRule>
  </conditionalFormatting>
  <conditionalFormatting sqref="H25:H27">
    <cfRule type="cellIs" dxfId="25169" priority="30" stopIfTrue="1" operator="equal">
      <formula>0</formula>
    </cfRule>
  </conditionalFormatting>
  <conditionalFormatting sqref="H25:H27">
    <cfRule type="cellIs" dxfId="25168" priority="29" stopIfTrue="1" operator="equal">
      <formula>0</formula>
    </cfRule>
  </conditionalFormatting>
  <conditionalFormatting sqref="H36">
    <cfRule type="cellIs" dxfId="25167" priority="28" stopIfTrue="1" operator="equal">
      <formula>0</formula>
    </cfRule>
  </conditionalFormatting>
  <conditionalFormatting sqref="H12:H36">
    <cfRule type="expression" dxfId="25166" priority="27" stopIfTrue="1">
      <formula>$IT13&lt;$IS$2</formula>
    </cfRule>
  </conditionalFormatting>
  <conditionalFormatting sqref="A39:H40">
    <cfRule type="cellIs" dxfId="25165" priority="26" stopIfTrue="1" operator="equal">
      <formula>0</formula>
    </cfRule>
  </conditionalFormatting>
  <conditionalFormatting sqref="A39:H40">
    <cfRule type="expression" dxfId="25164" priority="25" stopIfTrue="1">
      <formula>$IT40&lt;$IS$2</formula>
    </cfRule>
  </conditionalFormatting>
  <conditionalFormatting sqref="H12:H59">
    <cfRule type="cellIs" dxfId="25163" priority="24" stopIfTrue="1" operator="equal">
      <formula>0</formula>
    </cfRule>
  </conditionalFormatting>
  <conditionalFormatting sqref="H19:H21">
    <cfRule type="cellIs" dxfId="25162" priority="23" stopIfTrue="1" operator="equal">
      <formula>0</formula>
    </cfRule>
  </conditionalFormatting>
  <conditionalFormatting sqref="H19:H21">
    <cfRule type="cellIs" dxfId="25161" priority="22" stopIfTrue="1" operator="equal">
      <formula>0</formula>
    </cfRule>
  </conditionalFormatting>
  <conditionalFormatting sqref="H25:H27">
    <cfRule type="cellIs" dxfId="25160" priority="21" stopIfTrue="1" operator="equal">
      <formula>0</formula>
    </cfRule>
  </conditionalFormatting>
  <conditionalFormatting sqref="H25:H27">
    <cfRule type="cellIs" dxfId="25159" priority="20" stopIfTrue="1" operator="equal">
      <formula>0</formula>
    </cfRule>
  </conditionalFormatting>
  <conditionalFormatting sqref="H36:H38">
    <cfRule type="cellIs" dxfId="25158" priority="19" stopIfTrue="1" operator="equal">
      <formula>0</formula>
    </cfRule>
  </conditionalFormatting>
  <conditionalFormatting sqref="H44:H46">
    <cfRule type="cellIs" dxfId="25157" priority="18" stopIfTrue="1" operator="equal">
      <formula>0</formula>
    </cfRule>
  </conditionalFormatting>
  <conditionalFormatting sqref="H44:H46">
    <cfRule type="cellIs" dxfId="25156" priority="17" stopIfTrue="1" operator="equal">
      <formula>0</formula>
    </cfRule>
  </conditionalFormatting>
  <conditionalFormatting sqref="H54:H56">
    <cfRule type="cellIs" dxfId="25155" priority="16" stopIfTrue="1" operator="equal">
      <formula>0</formula>
    </cfRule>
  </conditionalFormatting>
  <conditionalFormatting sqref="H12:H62">
    <cfRule type="expression" dxfId="25154" priority="15" stopIfTrue="1">
      <formula>$IT13&lt;$IS$2</formula>
    </cfRule>
  </conditionalFormatting>
  <conditionalFormatting sqref="A44:G44">
    <cfRule type="cellIs" dxfId="25153" priority="14" stopIfTrue="1" operator="equal">
      <formula>0</formula>
    </cfRule>
  </conditionalFormatting>
  <conditionalFormatting sqref="A44:G44">
    <cfRule type="cellIs" dxfId="25152" priority="13" stopIfTrue="1" operator="equal">
      <formula>0</formula>
    </cfRule>
  </conditionalFormatting>
  <conditionalFormatting sqref="A44:G44">
    <cfRule type="cellIs" dxfId="25151" priority="12" stopIfTrue="1" operator="equal">
      <formula>0</formula>
    </cfRule>
  </conditionalFormatting>
  <conditionalFormatting sqref="A44:G44">
    <cfRule type="expression" dxfId="25150" priority="11" stopIfTrue="1">
      <formula>$IT45&lt;$IS$2</formula>
    </cfRule>
  </conditionalFormatting>
  <conditionalFormatting sqref="A62:G62">
    <cfRule type="expression" dxfId="25149" priority="10" stopIfTrue="1">
      <formula>$IT63&lt;$IS$2</formula>
    </cfRule>
  </conditionalFormatting>
  <conditionalFormatting sqref="A12:G40">
    <cfRule type="cellIs" dxfId="25148" priority="9" stopIfTrue="1" operator="equal">
      <formula>0</formula>
    </cfRule>
  </conditionalFormatting>
  <conditionalFormatting sqref="A19:G21">
    <cfRule type="cellIs" dxfId="25147" priority="8" stopIfTrue="1" operator="equal">
      <formula>0</formula>
    </cfRule>
  </conditionalFormatting>
  <conditionalFormatting sqref="A19:G21">
    <cfRule type="cellIs" dxfId="25146" priority="7" stopIfTrue="1" operator="equal">
      <formula>0</formula>
    </cfRule>
  </conditionalFormatting>
  <conditionalFormatting sqref="A25:G27">
    <cfRule type="cellIs" dxfId="25145" priority="6" stopIfTrue="1" operator="equal">
      <formula>0</formula>
    </cfRule>
  </conditionalFormatting>
  <conditionalFormatting sqref="A25:G27">
    <cfRule type="cellIs" dxfId="25144" priority="5" stopIfTrue="1" operator="equal">
      <formula>0</formula>
    </cfRule>
  </conditionalFormatting>
  <conditionalFormatting sqref="A36:G38">
    <cfRule type="cellIs" dxfId="25143" priority="4" stopIfTrue="1" operator="equal">
      <formula>0</formula>
    </cfRule>
  </conditionalFormatting>
  <conditionalFormatting sqref="A12:G40">
    <cfRule type="expression" dxfId="25142" priority="3" stopIfTrue="1">
      <formula>$IT13&lt;$IS$2</formula>
    </cfRule>
  </conditionalFormatting>
  <conditionalFormatting sqref="A62:G62">
    <cfRule type="expression" dxfId="25141" priority="2" stopIfTrue="1">
      <formula>$IT63&lt;$IS$2</formula>
    </cfRule>
  </conditionalFormatting>
  <conditionalFormatting sqref="A12:H62">
    <cfRule type="cellIs" dxfId="25140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1"/>
  <sheetViews>
    <sheetView zoomScale="60" zoomScaleNormal="6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18" sqref="N18"/>
    </sheetView>
  </sheetViews>
  <sheetFormatPr defaultRowHeight="15" x14ac:dyDescent="0.25"/>
  <cols>
    <col min="1" max="1" width="51.7109375" customWidth="1"/>
    <col min="2" max="9" width="12.7109375" customWidth="1"/>
  </cols>
  <sheetData>
    <row r="2" spans="1:11" x14ac:dyDescent="0.25">
      <c r="A2" s="96" t="s">
        <v>332</v>
      </c>
      <c r="B2" s="96" t="s">
        <v>333</v>
      </c>
      <c r="C2" s="96" t="s">
        <v>334</v>
      </c>
      <c r="D2" s="96"/>
      <c r="E2" s="96"/>
      <c r="F2" s="96"/>
      <c r="G2" s="96"/>
      <c r="H2" s="96"/>
      <c r="I2" s="96"/>
      <c r="J2" s="96" t="s">
        <v>335</v>
      </c>
      <c r="K2" s="96" t="s">
        <v>336</v>
      </c>
    </row>
    <row r="3" spans="1:11" ht="36" x14ac:dyDescent="0.25">
      <c r="A3" s="103" t="s">
        <v>315</v>
      </c>
      <c r="B3" s="104" t="s">
        <v>341</v>
      </c>
      <c r="C3" s="105" t="s">
        <v>196</v>
      </c>
      <c r="D3" s="106">
        <v>5.6999999999999993</v>
      </c>
      <c r="E3" s="106">
        <v>10.4</v>
      </c>
      <c r="F3" s="106">
        <v>26.4</v>
      </c>
      <c r="G3" s="106">
        <v>230</v>
      </c>
      <c r="H3" s="107">
        <v>10.019</v>
      </c>
      <c r="I3" s="123">
        <v>18.5</v>
      </c>
      <c r="J3" s="96"/>
      <c r="K3" s="122">
        <v>1</v>
      </c>
    </row>
    <row r="4" spans="1:11" ht="18" x14ac:dyDescent="0.25">
      <c r="A4" s="103" t="s">
        <v>186</v>
      </c>
      <c r="B4" s="104" t="s">
        <v>197</v>
      </c>
      <c r="C4" s="105" t="s">
        <v>205</v>
      </c>
      <c r="D4" s="106">
        <v>4.9000000000000004</v>
      </c>
      <c r="E4" s="106">
        <v>5</v>
      </c>
      <c r="F4" s="106">
        <v>32.5</v>
      </c>
      <c r="G4" s="106">
        <v>190</v>
      </c>
      <c r="H4" s="107">
        <v>6.3369999999999997</v>
      </c>
      <c r="I4" s="123">
        <v>9</v>
      </c>
      <c r="J4" s="96"/>
      <c r="K4" s="122">
        <v>1</v>
      </c>
    </row>
    <row r="5" spans="1:11" ht="18" x14ac:dyDescent="0.25">
      <c r="A5" s="103" t="s">
        <v>74</v>
      </c>
      <c r="B5" s="104">
        <v>42</v>
      </c>
      <c r="C5" s="105">
        <v>0</v>
      </c>
      <c r="D5" s="106">
        <v>2</v>
      </c>
      <c r="E5" s="106">
        <v>0.75</v>
      </c>
      <c r="F5" s="106">
        <v>13</v>
      </c>
      <c r="G5" s="106">
        <v>67.5</v>
      </c>
      <c r="H5" s="107">
        <v>1.1000000000000001</v>
      </c>
      <c r="I5" s="124">
        <v>2.5</v>
      </c>
      <c r="J5" s="96"/>
      <c r="K5" s="122">
        <v>1</v>
      </c>
    </row>
    <row r="6" spans="1:11" ht="18" x14ac:dyDescent="0.25">
      <c r="A6" s="103" t="s">
        <v>299</v>
      </c>
      <c r="B6" s="104" t="s">
        <v>211</v>
      </c>
      <c r="C6" s="105" t="s">
        <v>230</v>
      </c>
      <c r="D6" s="106">
        <v>20.249999999999996</v>
      </c>
      <c r="E6" s="106">
        <v>19.750000000000004</v>
      </c>
      <c r="F6" s="106">
        <v>45.250000000000007</v>
      </c>
      <c r="G6" s="106">
        <v>447.5</v>
      </c>
      <c r="H6" s="107">
        <v>20.572526241134753</v>
      </c>
      <c r="I6" s="123">
        <v>43</v>
      </c>
      <c r="J6" s="96"/>
      <c r="K6" s="122">
        <v>1</v>
      </c>
    </row>
    <row r="7" spans="1:11" ht="18" x14ac:dyDescent="0.25">
      <c r="A7" s="103" t="s">
        <v>247</v>
      </c>
      <c r="B7" s="104" t="s">
        <v>248</v>
      </c>
      <c r="C7" s="105" t="s">
        <v>249</v>
      </c>
      <c r="D7" s="106">
        <v>0.3</v>
      </c>
      <c r="E7" s="106">
        <v>0</v>
      </c>
      <c r="F7" s="106">
        <v>15.2</v>
      </c>
      <c r="G7" s="106">
        <v>60</v>
      </c>
      <c r="H7" s="107">
        <v>1.7919999999999998</v>
      </c>
      <c r="I7" s="123">
        <v>3</v>
      </c>
      <c r="J7" s="96"/>
      <c r="K7" s="122">
        <v>1</v>
      </c>
    </row>
    <row r="8" spans="1:11" ht="18" x14ac:dyDescent="0.25">
      <c r="A8" s="103" t="s">
        <v>74</v>
      </c>
      <c r="B8" s="104" t="s">
        <v>198</v>
      </c>
      <c r="C8" s="105">
        <v>0</v>
      </c>
      <c r="D8" s="106">
        <v>4</v>
      </c>
      <c r="E8" s="106">
        <v>1.5</v>
      </c>
      <c r="F8" s="106">
        <v>26</v>
      </c>
      <c r="G8" s="106">
        <v>135</v>
      </c>
      <c r="H8" s="107">
        <v>2.2000000000000002</v>
      </c>
      <c r="I8" s="124">
        <v>4</v>
      </c>
      <c r="J8" s="96"/>
      <c r="K8" s="122">
        <v>1</v>
      </c>
    </row>
    <row r="9" spans="1:11" ht="18" x14ac:dyDescent="0.25">
      <c r="A9" s="103" t="s">
        <v>216</v>
      </c>
      <c r="B9" s="104" t="s">
        <v>191</v>
      </c>
      <c r="C9" s="105" t="s">
        <v>185</v>
      </c>
      <c r="D9" s="106">
        <v>18.540000000000003</v>
      </c>
      <c r="E9" s="106">
        <v>13.899999999999999</v>
      </c>
      <c r="F9" s="106">
        <v>26.5</v>
      </c>
      <c r="G9" s="106">
        <v>309.60000000000002</v>
      </c>
      <c r="H9" s="107">
        <v>16.57</v>
      </c>
      <c r="I9" s="123">
        <v>26.5</v>
      </c>
      <c r="J9" s="96"/>
      <c r="K9" s="122">
        <v>2</v>
      </c>
    </row>
    <row r="10" spans="1:11" ht="18" x14ac:dyDescent="0.25">
      <c r="A10" s="103" t="s">
        <v>257</v>
      </c>
      <c r="B10" s="104" t="s">
        <v>197</v>
      </c>
      <c r="C10" s="105" t="s">
        <v>258</v>
      </c>
      <c r="D10" s="106">
        <v>0.2</v>
      </c>
      <c r="E10" s="106">
        <v>0</v>
      </c>
      <c r="F10" s="106">
        <v>15</v>
      </c>
      <c r="G10" s="106">
        <v>58</v>
      </c>
      <c r="H10" s="107">
        <v>0.91200000000000003</v>
      </c>
      <c r="I10" s="123">
        <v>2</v>
      </c>
      <c r="J10" s="96"/>
      <c r="K10" s="122">
        <v>2</v>
      </c>
    </row>
    <row r="11" spans="1:11" ht="18" x14ac:dyDescent="0.25">
      <c r="A11" s="103" t="s">
        <v>74</v>
      </c>
      <c r="B11" s="104" t="s">
        <v>226</v>
      </c>
      <c r="C11" s="105">
        <v>0</v>
      </c>
      <c r="D11" s="106">
        <v>2</v>
      </c>
      <c r="E11" s="106">
        <v>0.75</v>
      </c>
      <c r="F11" s="106">
        <v>13</v>
      </c>
      <c r="G11" s="106">
        <v>67.5</v>
      </c>
      <c r="H11" s="107">
        <v>1.1000000000000001</v>
      </c>
      <c r="I11" s="123">
        <v>1.5</v>
      </c>
      <c r="J11" s="96"/>
      <c r="K11" s="122">
        <v>2</v>
      </c>
    </row>
    <row r="12" spans="1:11" ht="18" x14ac:dyDescent="0.25">
      <c r="A12" s="103" t="s">
        <v>338</v>
      </c>
      <c r="B12" s="104" t="s">
        <v>265</v>
      </c>
      <c r="C12" s="105" t="s">
        <v>284</v>
      </c>
      <c r="D12" s="106">
        <v>15.27</v>
      </c>
      <c r="E12" s="106">
        <v>7.3125</v>
      </c>
      <c r="F12" s="106">
        <v>29.7</v>
      </c>
      <c r="G12" s="106">
        <v>245.69249999999997</v>
      </c>
      <c r="H12" s="107">
        <v>19.569876595744681</v>
      </c>
      <c r="I12" s="123">
        <v>35.5</v>
      </c>
      <c r="J12" s="96"/>
      <c r="K12" s="122">
        <v>2</v>
      </c>
    </row>
    <row r="13" spans="1:11" ht="18" x14ac:dyDescent="0.25">
      <c r="A13" s="103" t="s">
        <v>207</v>
      </c>
      <c r="B13" s="104" t="s">
        <v>197</v>
      </c>
      <c r="C13" s="105" t="s">
        <v>208</v>
      </c>
      <c r="D13" s="106">
        <v>6</v>
      </c>
      <c r="E13" s="106">
        <v>9</v>
      </c>
      <c r="F13" s="106">
        <v>29.8</v>
      </c>
      <c r="G13" s="106">
        <v>228</v>
      </c>
      <c r="H13" s="107">
        <v>4.1957999999999993</v>
      </c>
      <c r="I13" s="123">
        <v>8</v>
      </c>
      <c r="J13" s="96"/>
      <c r="K13" s="122">
        <v>2</v>
      </c>
    </row>
    <row r="14" spans="1:11" ht="18" x14ac:dyDescent="0.25">
      <c r="A14" s="103" t="s">
        <v>209</v>
      </c>
      <c r="B14" s="104" t="s">
        <v>197</v>
      </c>
      <c r="C14" s="105" t="s">
        <v>210</v>
      </c>
      <c r="D14" s="106">
        <v>0.6</v>
      </c>
      <c r="E14" s="106">
        <v>0</v>
      </c>
      <c r="F14" s="106">
        <v>31.4</v>
      </c>
      <c r="G14" s="106">
        <v>124</v>
      </c>
      <c r="H14" s="107">
        <v>1.8149999999999999</v>
      </c>
      <c r="I14" s="123">
        <v>3.5</v>
      </c>
      <c r="J14" s="96"/>
      <c r="K14" s="122">
        <v>2</v>
      </c>
    </row>
    <row r="15" spans="1:11" ht="18" x14ac:dyDescent="0.25">
      <c r="A15" s="103" t="s">
        <v>74</v>
      </c>
      <c r="B15" s="104" t="s">
        <v>198</v>
      </c>
      <c r="C15" s="105">
        <v>0</v>
      </c>
      <c r="D15" s="106">
        <v>4</v>
      </c>
      <c r="E15" s="106">
        <v>1.5</v>
      </c>
      <c r="F15" s="106">
        <v>26</v>
      </c>
      <c r="G15" s="106">
        <v>135</v>
      </c>
      <c r="H15" s="107">
        <v>2.2000000000000002</v>
      </c>
      <c r="I15" s="123">
        <v>3</v>
      </c>
      <c r="J15" s="96"/>
      <c r="K15" s="122">
        <v>2</v>
      </c>
    </row>
    <row r="16" spans="1:11" ht="36" x14ac:dyDescent="0.25">
      <c r="A16" s="103" t="s">
        <v>316</v>
      </c>
      <c r="B16" s="104" t="s">
        <v>291</v>
      </c>
      <c r="C16" s="105" t="s">
        <v>196</v>
      </c>
      <c r="D16" s="106">
        <v>5.2</v>
      </c>
      <c r="E16" s="106">
        <v>11.8</v>
      </c>
      <c r="F16" s="106">
        <v>24.1</v>
      </c>
      <c r="G16" s="106">
        <v>238</v>
      </c>
      <c r="H16" s="107">
        <v>9.2951999999999995</v>
      </c>
      <c r="I16" s="123">
        <v>16.5</v>
      </c>
      <c r="J16" s="96"/>
      <c r="K16" s="122">
        <v>3</v>
      </c>
    </row>
    <row r="17" spans="1:11" ht="18" x14ac:dyDescent="0.25">
      <c r="A17" s="103" t="s">
        <v>254</v>
      </c>
      <c r="B17" s="104" t="s">
        <v>197</v>
      </c>
      <c r="C17" s="105" t="s">
        <v>255</v>
      </c>
      <c r="D17" s="106">
        <v>3.08</v>
      </c>
      <c r="E17" s="106">
        <v>3.3</v>
      </c>
      <c r="F17" s="106">
        <v>19.78</v>
      </c>
      <c r="G17" s="106">
        <v>117.75</v>
      </c>
      <c r="H17" s="107">
        <v>3.3620000000000001</v>
      </c>
      <c r="I17" s="123">
        <v>5</v>
      </c>
      <c r="J17" s="96"/>
      <c r="K17" s="122">
        <v>3</v>
      </c>
    </row>
    <row r="18" spans="1:11" ht="18" x14ac:dyDescent="0.25">
      <c r="A18" s="103" t="s">
        <v>74</v>
      </c>
      <c r="B18" s="104">
        <v>42</v>
      </c>
      <c r="C18" s="105">
        <v>0</v>
      </c>
      <c r="D18" s="106">
        <v>2</v>
      </c>
      <c r="E18" s="106">
        <v>0.75</v>
      </c>
      <c r="F18" s="106">
        <v>13</v>
      </c>
      <c r="G18" s="106">
        <v>67.5</v>
      </c>
      <c r="H18" s="107">
        <v>1.1000000000000001</v>
      </c>
      <c r="I18" s="124">
        <v>2.5</v>
      </c>
      <c r="J18" s="96"/>
      <c r="K18" s="122">
        <v>3</v>
      </c>
    </row>
    <row r="19" spans="1:11" ht="18" x14ac:dyDescent="0.25">
      <c r="A19" s="103" t="s">
        <v>314</v>
      </c>
      <c r="B19" s="104" t="s">
        <v>295</v>
      </c>
      <c r="C19" s="105">
        <v>0</v>
      </c>
      <c r="D19" s="106">
        <v>1.68</v>
      </c>
      <c r="E19" s="106">
        <v>0.88</v>
      </c>
      <c r="F19" s="106">
        <v>19.36</v>
      </c>
      <c r="G19" s="106">
        <v>92.4</v>
      </c>
      <c r="H19" s="107">
        <v>4</v>
      </c>
      <c r="I19" s="124">
        <v>6</v>
      </c>
      <c r="J19" s="96"/>
      <c r="K19" s="122">
        <v>3</v>
      </c>
    </row>
    <row r="20" spans="1:11" ht="36" x14ac:dyDescent="0.25">
      <c r="A20" s="103" t="s">
        <v>264</v>
      </c>
      <c r="B20" s="104" t="s">
        <v>188</v>
      </c>
      <c r="C20" s="105" t="s">
        <v>206</v>
      </c>
      <c r="D20" s="106">
        <v>2.29</v>
      </c>
      <c r="E20" s="106">
        <v>6.7</v>
      </c>
      <c r="F20" s="106">
        <v>13.4</v>
      </c>
      <c r="G20" s="106">
        <v>122</v>
      </c>
      <c r="H20" s="107">
        <v>4.0351702127659577</v>
      </c>
      <c r="I20" s="123">
        <v>13</v>
      </c>
      <c r="J20" s="96"/>
      <c r="K20" s="122">
        <v>3</v>
      </c>
    </row>
    <row r="21" spans="1:11" ht="18" x14ac:dyDescent="0.25">
      <c r="A21" s="103" t="s">
        <v>287</v>
      </c>
      <c r="B21" s="104" t="s">
        <v>339</v>
      </c>
      <c r="C21" s="105" t="s">
        <v>202</v>
      </c>
      <c r="D21" s="106">
        <v>6.1050000000000004</v>
      </c>
      <c r="E21" s="106">
        <v>13.145</v>
      </c>
      <c r="F21" s="106">
        <v>0.88</v>
      </c>
      <c r="G21" s="106">
        <v>146.30000000000001</v>
      </c>
      <c r="H21" s="107">
        <v>16.829999999999998</v>
      </c>
      <c r="I21" s="123">
        <v>27</v>
      </c>
      <c r="J21" s="96"/>
      <c r="K21" s="122">
        <v>3</v>
      </c>
    </row>
    <row r="22" spans="1:11" ht="18" x14ac:dyDescent="0.25">
      <c r="A22" s="103" t="s">
        <v>224</v>
      </c>
      <c r="B22" s="104" t="s">
        <v>197</v>
      </c>
      <c r="C22" s="105" t="s">
        <v>225</v>
      </c>
      <c r="D22" s="106">
        <v>0.2</v>
      </c>
      <c r="E22" s="106">
        <v>0</v>
      </c>
      <c r="F22" s="106">
        <v>27.52</v>
      </c>
      <c r="G22" s="106">
        <v>111.25</v>
      </c>
      <c r="H22" s="107">
        <v>4.3600000000000003</v>
      </c>
      <c r="I22" s="123">
        <v>7</v>
      </c>
      <c r="J22" s="96"/>
      <c r="K22" s="122">
        <v>3</v>
      </c>
    </row>
    <row r="23" spans="1:11" ht="18" x14ac:dyDescent="0.25">
      <c r="A23" s="103" t="s">
        <v>74</v>
      </c>
      <c r="B23" s="104" t="s">
        <v>198</v>
      </c>
      <c r="C23" s="105">
        <v>0</v>
      </c>
      <c r="D23" s="106">
        <v>4</v>
      </c>
      <c r="E23" s="106">
        <v>1.5</v>
      </c>
      <c r="F23" s="106">
        <v>26</v>
      </c>
      <c r="G23" s="106">
        <v>135</v>
      </c>
      <c r="H23" s="107">
        <v>2.2000000000000002</v>
      </c>
      <c r="I23" s="123">
        <v>3</v>
      </c>
      <c r="J23" s="96"/>
      <c r="K23" s="122">
        <v>3</v>
      </c>
    </row>
    <row r="24" spans="1:11" ht="36" x14ac:dyDescent="0.25">
      <c r="A24" s="103" t="s">
        <v>292</v>
      </c>
      <c r="B24" s="104" t="s">
        <v>293</v>
      </c>
      <c r="C24" s="105" t="s">
        <v>294</v>
      </c>
      <c r="D24" s="106">
        <v>11.49</v>
      </c>
      <c r="E24" s="106">
        <v>16.71</v>
      </c>
      <c r="F24" s="106">
        <v>15.96</v>
      </c>
      <c r="G24" s="106">
        <v>261.33999999999997</v>
      </c>
      <c r="H24" s="107">
        <v>14.57</v>
      </c>
      <c r="I24" s="123">
        <v>21</v>
      </c>
      <c r="J24" s="96"/>
      <c r="K24" s="122">
        <v>4</v>
      </c>
    </row>
    <row r="25" spans="1:11" ht="18" x14ac:dyDescent="0.25">
      <c r="A25" s="103" t="s">
        <v>186</v>
      </c>
      <c r="B25" s="104" t="s">
        <v>197</v>
      </c>
      <c r="C25" s="105" t="s">
        <v>205</v>
      </c>
      <c r="D25" s="106">
        <v>4.9000000000000004</v>
      </c>
      <c r="E25" s="106">
        <v>5</v>
      </c>
      <c r="F25" s="106">
        <v>32.5</v>
      </c>
      <c r="G25" s="106">
        <v>190</v>
      </c>
      <c r="H25" s="107">
        <v>6.3369999999999997</v>
      </c>
      <c r="I25" s="123">
        <v>9</v>
      </c>
      <c r="J25" s="96"/>
      <c r="K25" s="122">
        <v>4</v>
      </c>
    </row>
    <row r="26" spans="1:11" ht="36" x14ac:dyDescent="0.25">
      <c r="A26" s="103" t="s">
        <v>317</v>
      </c>
      <c r="B26" s="104" t="s">
        <v>198</v>
      </c>
      <c r="C26" s="105" t="s">
        <v>228</v>
      </c>
      <c r="D26" s="106">
        <v>0.7</v>
      </c>
      <c r="E26" s="106">
        <v>2.5499999999999998</v>
      </c>
      <c r="F26" s="106">
        <v>4.45</v>
      </c>
      <c r="G26" s="106">
        <v>44</v>
      </c>
      <c r="H26" s="107">
        <v>1.4190978723404255</v>
      </c>
      <c r="I26" s="123">
        <v>3</v>
      </c>
      <c r="J26" s="96"/>
      <c r="K26" s="122">
        <v>4</v>
      </c>
    </row>
    <row r="27" spans="1:11" ht="18" x14ac:dyDescent="0.25">
      <c r="A27" s="103" t="s">
        <v>318</v>
      </c>
      <c r="B27" s="104" t="s">
        <v>265</v>
      </c>
      <c r="C27" s="105" t="s">
        <v>253</v>
      </c>
      <c r="D27" s="106">
        <v>9.56</v>
      </c>
      <c r="E27" s="106">
        <v>14.58</v>
      </c>
      <c r="F27" s="106">
        <v>10.73</v>
      </c>
      <c r="G27" s="106">
        <v>214.43</v>
      </c>
      <c r="H27" s="107">
        <v>19.446886170212764</v>
      </c>
      <c r="I27" s="123">
        <v>34.5</v>
      </c>
      <c r="J27" s="96"/>
      <c r="K27" s="122">
        <v>4</v>
      </c>
    </row>
    <row r="28" spans="1:11" ht="18" x14ac:dyDescent="0.25">
      <c r="A28" s="103" t="s">
        <v>187</v>
      </c>
      <c r="B28" s="104" t="s">
        <v>197</v>
      </c>
      <c r="C28" s="105" t="s">
        <v>203</v>
      </c>
      <c r="D28" s="106">
        <v>7</v>
      </c>
      <c r="E28" s="106">
        <v>8.1999999999999993</v>
      </c>
      <c r="F28" s="106">
        <v>47</v>
      </c>
      <c r="G28" s="106">
        <v>294</v>
      </c>
      <c r="H28" s="107">
        <v>3.6474000000000002</v>
      </c>
      <c r="I28" s="123">
        <v>7.5</v>
      </c>
      <c r="J28" s="96"/>
      <c r="K28" s="122">
        <v>4</v>
      </c>
    </row>
    <row r="29" spans="1:11" ht="18" x14ac:dyDescent="0.25">
      <c r="A29" s="103" t="s">
        <v>257</v>
      </c>
      <c r="B29" s="104" t="s">
        <v>197</v>
      </c>
      <c r="C29" s="105" t="s">
        <v>258</v>
      </c>
      <c r="D29" s="106">
        <v>0.2</v>
      </c>
      <c r="E29" s="106">
        <v>0</v>
      </c>
      <c r="F29" s="106">
        <v>15</v>
      </c>
      <c r="G29" s="106">
        <v>58</v>
      </c>
      <c r="H29" s="107">
        <v>0.91200000000000003</v>
      </c>
      <c r="I29" s="123">
        <v>2</v>
      </c>
      <c r="J29" s="96"/>
      <c r="K29" s="122">
        <v>4</v>
      </c>
    </row>
    <row r="30" spans="1:11" ht="18" x14ac:dyDescent="0.25">
      <c r="A30" s="103" t="s">
        <v>74</v>
      </c>
      <c r="B30" s="104" t="s">
        <v>198</v>
      </c>
      <c r="C30" s="105">
        <v>0</v>
      </c>
      <c r="D30" s="106">
        <v>4</v>
      </c>
      <c r="E30" s="106">
        <v>1.5</v>
      </c>
      <c r="F30" s="106">
        <v>26</v>
      </c>
      <c r="G30" s="106">
        <v>135</v>
      </c>
      <c r="H30" s="107">
        <v>2.2000000000000002</v>
      </c>
      <c r="I30" s="123">
        <v>3</v>
      </c>
      <c r="J30" s="96"/>
      <c r="K30" s="122">
        <v>4</v>
      </c>
    </row>
    <row r="31" spans="1:11" ht="36" x14ac:dyDescent="0.25">
      <c r="A31" s="103" t="s">
        <v>286</v>
      </c>
      <c r="B31" s="104" t="s">
        <v>319</v>
      </c>
      <c r="C31" s="105" t="s">
        <v>204</v>
      </c>
      <c r="D31" s="106">
        <v>7.9333333333333336</v>
      </c>
      <c r="E31" s="106">
        <v>9.0666666666666664</v>
      </c>
      <c r="F31" s="106">
        <v>2.2666666666666666</v>
      </c>
      <c r="G31" s="106">
        <v>125.33333333333333</v>
      </c>
      <c r="H31" s="107">
        <v>12.213799999999999</v>
      </c>
      <c r="I31" s="123">
        <v>23.5</v>
      </c>
      <c r="J31" s="96"/>
      <c r="K31" s="122">
        <v>5</v>
      </c>
    </row>
    <row r="32" spans="1:11" ht="18" x14ac:dyDescent="0.25">
      <c r="A32" s="103" t="s">
        <v>254</v>
      </c>
      <c r="B32" s="104" t="s">
        <v>197</v>
      </c>
      <c r="C32" s="105" t="s">
        <v>255</v>
      </c>
      <c r="D32" s="106">
        <v>3.08</v>
      </c>
      <c r="E32" s="106">
        <v>3.3</v>
      </c>
      <c r="F32" s="106">
        <v>19.78</v>
      </c>
      <c r="G32" s="106">
        <v>117.75</v>
      </c>
      <c r="H32" s="107">
        <v>3.3620000000000001</v>
      </c>
      <c r="I32" s="123">
        <v>5</v>
      </c>
      <c r="J32" s="96"/>
      <c r="K32" s="122">
        <v>5</v>
      </c>
    </row>
    <row r="33" spans="1:11" ht="18" x14ac:dyDescent="0.25">
      <c r="A33" s="103" t="s">
        <v>74</v>
      </c>
      <c r="B33" s="104" t="s">
        <v>226</v>
      </c>
      <c r="C33" s="105">
        <v>0</v>
      </c>
      <c r="D33" s="106">
        <v>2</v>
      </c>
      <c r="E33" s="106">
        <v>0.75</v>
      </c>
      <c r="F33" s="106">
        <v>13</v>
      </c>
      <c r="G33" s="106">
        <v>67.5</v>
      </c>
      <c r="H33" s="107">
        <v>1.1000000000000001</v>
      </c>
      <c r="I33" s="123">
        <v>1.5</v>
      </c>
      <c r="J33" s="96"/>
      <c r="K33" s="122">
        <v>5</v>
      </c>
    </row>
    <row r="34" spans="1:11" ht="18" x14ac:dyDescent="0.25">
      <c r="A34" s="103" t="s">
        <v>302</v>
      </c>
      <c r="B34" s="104" t="s">
        <v>211</v>
      </c>
      <c r="C34" s="105" t="s">
        <v>303</v>
      </c>
      <c r="D34" s="106">
        <v>17.82</v>
      </c>
      <c r="E34" s="106">
        <v>21.28</v>
      </c>
      <c r="F34" s="106">
        <v>23.18</v>
      </c>
      <c r="G34" s="106">
        <v>355.62</v>
      </c>
      <c r="H34" s="107">
        <v>22.4389</v>
      </c>
      <c r="I34" s="123">
        <v>43</v>
      </c>
      <c r="J34" s="96"/>
      <c r="K34" s="122">
        <v>5</v>
      </c>
    </row>
    <row r="35" spans="1:11" ht="18" x14ac:dyDescent="0.25">
      <c r="A35" s="103" t="s">
        <v>217</v>
      </c>
      <c r="B35" s="104" t="s">
        <v>197</v>
      </c>
      <c r="C35" s="105" t="s">
        <v>218</v>
      </c>
      <c r="D35" s="106">
        <v>0.4</v>
      </c>
      <c r="E35" s="106">
        <v>0</v>
      </c>
      <c r="F35" s="106">
        <v>23.6</v>
      </c>
      <c r="G35" s="106">
        <v>94</v>
      </c>
      <c r="H35" s="107">
        <v>3</v>
      </c>
      <c r="I35" s="123">
        <v>5</v>
      </c>
      <c r="J35" s="96"/>
      <c r="K35" s="122">
        <v>5</v>
      </c>
    </row>
    <row r="36" spans="1:11" ht="18" x14ac:dyDescent="0.25">
      <c r="A36" s="103" t="s">
        <v>74</v>
      </c>
      <c r="B36" s="104">
        <v>35</v>
      </c>
      <c r="C36" s="105">
        <v>0</v>
      </c>
      <c r="D36" s="106">
        <v>4</v>
      </c>
      <c r="E36" s="106">
        <v>1.5</v>
      </c>
      <c r="F36" s="106">
        <v>26</v>
      </c>
      <c r="G36" s="106">
        <v>135</v>
      </c>
      <c r="H36" s="107">
        <v>2.2000000000000002</v>
      </c>
      <c r="I36" s="124">
        <v>2</v>
      </c>
      <c r="J36" s="96"/>
      <c r="K36" s="122">
        <v>5</v>
      </c>
    </row>
    <row r="37" spans="1:11" ht="36" x14ac:dyDescent="0.25">
      <c r="A37" s="103" t="s">
        <v>320</v>
      </c>
      <c r="B37" s="104" t="s">
        <v>291</v>
      </c>
      <c r="C37" s="105" t="s">
        <v>260</v>
      </c>
      <c r="D37" s="106">
        <v>7</v>
      </c>
      <c r="E37" s="106">
        <v>4</v>
      </c>
      <c r="F37" s="106">
        <v>25</v>
      </c>
      <c r="G37" s="106">
        <v>254</v>
      </c>
      <c r="H37" s="107">
        <v>8.8583999999999996</v>
      </c>
      <c r="I37" s="123">
        <v>19.5</v>
      </c>
      <c r="J37" s="96"/>
      <c r="K37" s="122">
        <v>6</v>
      </c>
    </row>
    <row r="38" spans="1:11" ht="18" x14ac:dyDescent="0.25">
      <c r="A38" s="103" t="s">
        <v>186</v>
      </c>
      <c r="B38" s="104" t="s">
        <v>197</v>
      </c>
      <c r="C38" s="105" t="s">
        <v>205</v>
      </c>
      <c r="D38" s="106">
        <v>4.9000000000000004</v>
      </c>
      <c r="E38" s="106">
        <v>5</v>
      </c>
      <c r="F38" s="106">
        <v>32.5</v>
      </c>
      <c r="G38" s="106">
        <v>190</v>
      </c>
      <c r="H38" s="107">
        <v>6.3369999999999997</v>
      </c>
      <c r="I38" s="123">
        <v>9</v>
      </c>
      <c r="J38" s="96"/>
      <c r="K38" s="122">
        <v>6</v>
      </c>
    </row>
    <row r="39" spans="1:11" ht="18" x14ac:dyDescent="0.25">
      <c r="A39" s="103" t="s">
        <v>74</v>
      </c>
      <c r="B39" s="104" t="s">
        <v>226</v>
      </c>
      <c r="C39" s="105">
        <v>0</v>
      </c>
      <c r="D39" s="106">
        <v>2</v>
      </c>
      <c r="E39" s="106">
        <v>0.75</v>
      </c>
      <c r="F39" s="106">
        <v>13</v>
      </c>
      <c r="G39" s="106">
        <v>67.5</v>
      </c>
      <c r="H39" s="107">
        <v>1.1000000000000001</v>
      </c>
      <c r="I39" s="123">
        <v>1.5</v>
      </c>
      <c r="J39" s="96"/>
      <c r="K39" s="122">
        <v>6</v>
      </c>
    </row>
    <row r="40" spans="1:11" ht="18" x14ac:dyDescent="0.25">
      <c r="A40" s="103" t="s">
        <v>241</v>
      </c>
      <c r="B40" s="104" t="s">
        <v>211</v>
      </c>
      <c r="C40" s="105" t="s">
        <v>242</v>
      </c>
      <c r="D40" s="106">
        <v>22.250000000000004</v>
      </c>
      <c r="E40" s="106">
        <v>12.250000000000002</v>
      </c>
      <c r="F40" s="106">
        <v>27.000000000000007</v>
      </c>
      <c r="G40" s="106">
        <v>312.5</v>
      </c>
      <c r="H40" s="107">
        <v>25.833829787234045</v>
      </c>
      <c r="I40" s="123">
        <v>45</v>
      </c>
      <c r="J40" s="96"/>
      <c r="K40" s="122">
        <v>6</v>
      </c>
    </row>
    <row r="41" spans="1:11" ht="18" x14ac:dyDescent="0.25">
      <c r="A41" s="103" t="s">
        <v>257</v>
      </c>
      <c r="B41" s="104" t="s">
        <v>197</v>
      </c>
      <c r="C41" s="105" t="s">
        <v>258</v>
      </c>
      <c r="D41" s="106">
        <v>0.2</v>
      </c>
      <c r="E41" s="106">
        <v>0</v>
      </c>
      <c r="F41" s="106">
        <v>15</v>
      </c>
      <c r="G41" s="106">
        <v>58</v>
      </c>
      <c r="H41" s="107">
        <v>0.91200000000000003</v>
      </c>
      <c r="I41" s="123">
        <v>2</v>
      </c>
      <c r="J41" s="96"/>
      <c r="K41" s="122">
        <v>6</v>
      </c>
    </row>
    <row r="42" spans="1:11" ht="18" x14ac:dyDescent="0.25">
      <c r="A42" s="103" t="s">
        <v>74</v>
      </c>
      <c r="B42" s="104" t="s">
        <v>198</v>
      </c>
      <c r="C42" s="105">
        <v>0</v>
      </c>
      <c r="D42" s="106">
        <v>4</v>
      </c>
      <c r="E42" s="106">
        <v>1.5</v>
      </c>
      <c r="F42" s="106">
        <v>26</v>
      </c>
      <c r="G42" s="106">
        <v>135</v>
      </c>
      <c r="H42" s="107">
        <v>2.2000000000000002</v>
      </c>
      <c r="I42" s="123">
        <v>3</v>
      </c>
      <c r="J42" s="96"/>
      <c r="K42" s="122">
        <v>6</v>
      </c>
    </row>
    <row r="43" spans="1:11" ht="18" x14ac:dyDescent="0.25">
      <c r="A43" s="103" t="s">
        <v>290</v>
      </c>
      <c r="B43" s="104" t="s">
        <v>191</v>
      </c>
      <c r="C43" s="105" t="s">
        <v>229</v>
      </c>
      <c r="D43" s="106">
        <v>12.96</v>
      </c>
      <c r="E43" s="106">
        <v>8.879999999999999</v>
      </c>
      <c r="F43" s="106">
        <v>41.019999999999996</v>
      </c>
      <c r="G43" s="106">
        <v>294.95999999999998</v>
      </c>
      <c r="H43" s="107">
        <v>15.24</v>
      </c>
      <c r="I43" s="123">
        <v>25.5</v>
      </c>
      <c r="J43" s="96"/>
      <c r="K43" s="122">
        <v>7</v>
      </c>
    </row>
    <row r="44" spans="1:11" ht="18" x14ac:dyDescent="0.25">
      <c r="A44" s="103" t="s">
        <v>247</v>
      </c>
      <c r="B44" s="104" t="s">
        <v>248</v>
      </c>
      <c r="C44" s="105" t="s">
        <v>249</v>
      </c>
      <c r="D44" s="106">
        <v>0.3</v>
      </c>
      <c r="E44" s="106">
        <v>0</v>
      </c>
      <c r="F44" s="106">
        <v>15.2</v>
      </c>
      <c r="G44" s="106">
        <v>60</v>
      </c>
      <c r="H44" s="107">
        <v>1.7919999999999998</v>
      </c>
      <c r="I44" s="123">
        <v>3</v>
      </c>
      <c r="J44" s="96"/>
      <c r="K44" s="122">
        <v>7</v>
      </c>
    </row>
    <row r="45" spans="1:11" ht="18" x14ac:dyDescent="0.25">
      <c r="A45" s="103" t="s">
        <v>74</v>
      </c>
      <c r="B45" s="104" t="s">
        <v>226</v>
      </c>
      <c r="C45" s="105">
        <v>0</v>
      </c>
      <c r="D45" s="106">
        <v>2</v>
      </c>
      <c r="E45" s="106">
        <v>0.75</v>
      </c>
      <c r="F45" s="106">
        <v>13</v>
      </c>
      <c r="G45" s="106">
        <v>67.5</v>
      </c>
      <c r="H45" s="107">
        <v>1.1000000000000001</v>
      </c>
      <c r="I45" s="123">
        <v>1.5</v>
      </c>
      <c r="J45" s="96"/>
      <c r="K45" s="122">
        <v>7</v>
      </c>
    </row>
    <row r="46" spans="1:11" ht="18" x14ac:dyDescent="0.25">
      <c r="A46" s="103" t="s">
        <v>306</v>
      </c>
      <c r="B46" s="104" t="s">
        <v>265</v>
      </c>
      <c r="C46" s="105" t="s">
        <v>256</v>
      </c>
      <c r="D46" s="106">
        <v>7.93</v>
      </c>
      <c r="E46" s="106">
        <v>9.2200000000000006</v>
      </c>
      <c r="F46" s="106">
        <v>9.86</v>
      </c>
      <c r="G46" s="106">
        <v>161.76</v>
      </c>
      <c r="H46" s="107">
        <v>17.01805638297872</v>
      </c>
      <c r="I46" s="123">
        <v>30.5</v>
      </c>
      <c r="J46" s="96"/>
      <c r="K46" s="122">
        <v>7</v>
      </c>
    </row>
    <row r="47" spans="1:11" ht="18" x14ac:dyDescent="0.25">
      <c r="A47" s="103" t="s">
        <v>304</v>
      </c>
      <c r="B47" s="104" t="s">
        <v>197</v>
      </c>
      <c r="C47" s="105" t="s">
        <v>305</v>
      </c>
      <c r="D47" s="106">
        <v>5.4</v>
      </c>
      <c r="E47" s="106">
        <v>11</v>
      </c>
      <c r="F47" s="106">
        <v>40.4</v>
      </c>
      <c r="G47" s="106">
        <v>264.8</v>
      </c>
      <c r="H47" s="107">
        <v>8.4793574468085104</v>
      </c>
      <c r="I47" s="123">
        <v>13</v>
      </c>
      <c r="J47" s="96"/>
      <c r="K47" s="122">
        <v>7</v>
      </c>
    </row>
    <row r="48" spans="1:11" ht="18" x14ac:dyDescent="0.25">
      <c r="A48" s="103" t="s">
        <v>209</v>
      </c>
      <c r="B48" s="104" t="s">
        <v>197</v>
      </c>
      <c r="C48" s="105" t="s">
        <v>210</v>
      </c>
      <c r="D48" s="106">
        <v>0.6</v>
      </c>
      <c r="E48" s="106">
        <v>0</v>
      </c>
      <c r="F48" s="106">
        <v>31.4</v>
      </c>
      <c r="G48" s="106">
        <v>124</v>
      </c>
      <c r="H48" s="107">
        <v>1.8149999999999999</v>
      </c>
      <c r="I48" s="123">
        <v>3.5</v>
      </c>
      <c r="J48" s="96"/>
      <c r="K48" s="122">
        <v>7</v>
      </c>
    </row>
    <row r="49" spans="1:11" ht="18" x14ac:dyDescent="0.25">
      <c r="A49" s="103" t="s">
        <v>74</v>
      </c>
      <c r="B49" s="104" t="s">
        <v>198</v>
      </c>
      <c r="C49" s="105">
        <v>0</v>
      </c>
      <c r="D49" s="106">
        <v>4</v>
      </c>
      <c r="E49" s="106">
        <v>1.5</v>
      </c>
      <c r="F49" s="106">
        <v>26</v>
      </c>
      <c r="G49" s="106">
        <v>135</v>
      </c>
      <c r="H49" s="107">
        <v>2.2000000000000002</v>
      </c>
      <c r="I49" s="123">
        <v>3</v>
      </c>
      <c r="J49" s="96"/>
      <c r="K49" s="122">
        <v>7</v>
      </c>
    </row>
    <row r="50" spans="1:11" ht="18" x14ac:dyDescent="0.25">
      <c r="A50" s="103" t="s">
        <v>184</v>
      </c>
      <c r="B50" s="104" t="s">
        <v>285</v>
      </c>
      <c r="C50" s="105" t="s">
        <v>195</v>
      </c>
      <c r="D50" s="106">
        <v>3.8</v>
      </c>
      <c r="E50" s="106">
        <v>3.8</v>
      </c>
      <c r="F50" s="106">
        <v>4.8499999999999996</v>
      </c>
      <c r="G50" s="106">
        <v>60</v>
      </c>
      <c r="H50" s="107">
        <v>4.95</v>
      </c>
      <c r="I50" s="123">
        <v>6.5</v>
      </c>
      <c r="J50" s="96"/>
      <c r="K50" s="122">
        <v>8</v>
      </c>
    </row>
    <row r="51" spans="1:11" ht="36" x14ac:dyDescent="0.25">
      <c r="A51" s="103" t="s">
        <v>315</v>
      </c>
      <c r="B51" s="104" t="s">
        <v>291</v>
      </c>
      <c r="C51" s="105" t="s">
        <v>196</v>
      </c>
      <c r="D51" s="106">
        <v>5.6999999999999993</v>
      </c>
      <c r="E51" s="106">
        <v>10.4</v>
      </c>
      <c r="F51" s="106">
        <v>26.4</v>
      </c>
      <c r="G51" s="106">
        <v>230</v>
      </c>
      <c r="H51" s="107">
        <v>10.019</v>
      </c>
      <c r="I51" s="123">
        <v>17</v>
      </c>
      <c r="J51" s="96"/>
      <c r="K51" s="122">
        <v>8</v>
      </c>
    </row>
    <row r="52" spans="1:11" ht="18" x14ac:dyDescent="0.25">
      <c r="A52" s="103" t="s">
        <v>254</v>
      </c>
      <c r="B52" s="104" t="s">
        <v>197</v>
      </c>
      <c r="C52" s="105" t="s">
        <v>255</v>
      </c>
      <c r="D52" s="106">
        <v>3.08</v>
      </c>
      <c r="E52" s="106">
        <v>3.3</v>
      </c>
      <c r="F52" s="106">
        <v>19.78</v>
      </c>
      <c r="G52" s="106">
        <v>117.75</v>
      </c>
      <c r="H52" s="107">
        <v>3.3620000000000001</v>
      </c>
      <c r="I52" s="123">
        <v>5</v>
      </c>
      <c r="J52" s="96"/>
      <c r="K52" s="122">
        <v>8</v>
      </c>
    </row>
    <row r="53" spans="1:11" ht="18" x14ac:dyDescent="0.25">
      <c r="A53" s="103" t="s">
        <v>74</v>
      </c>
      <c r="B53" s="104" t="s">
        <v>226</v>
      </c>
      <c r="C53" s="105">
        <v>0</v>
      </c>
      <c r="D53" s="106">
        <v>2</v>
      </c>
      <c r="E53" s="106">
        <v>0.75</v>
      </c>
      <c r="F53" s="106">
        <v>13</v>
      </c>
      <c r="G53" s="106">
        <v>67.5</v>
      </c>
      <c r="H53" s="107">
        <v>1.1000000000000001</v>
      </c>
      <c r="I53" s="123">
        <v>1.5</v>
      </c>
      <c r="J53" s="96"/>
      <c r="K53" s="122">
        <v>8</v>
      </c>
    </row>
    <row r="54" spans="1:11" ht="18" x14ac:dyDescent="0.25">
      <c r="A54" s="103" t="s">
        <v>321</v>
      </c>
      <c r="B54" s="104" t="s">
        <v>322</v>
      </c>
      <c r="C54" s="105" t="s">
        <v>323</v>
      </c>
      <c r="D54" s="106">
        <v>8.3666666666666671</v>
      </c>
      <c r="E54" s="106">
        <v>8.85</v>
      </c>
      <c r="F54" s="106">
        <v>18.580000000000002</v>
      </c>
      <c r="G54" s="106">
        <v>191.18</v>
      </c>
      <c r="H54" s="107">
        <v>13.26834</v>
      </c>
      <c r="I54" s="123">
        <v>31</v>
      </c>
      <c r="J54" s="96"/>
      <c r="K54" s="122">
        <v>8</v>
      </c>
    </row>
    <row r="55" spans="1:11" ht="18" x14ac:dyDescent="0.25">
      <c r="A55" s="103" t="s">
        <v>298</v>
      </c>
      <c r="B55" s="104" t="s">
        <v>198</v>
      </c>
      <c r="C55" s="105">
        <v>0</v>
      </c>
      <c r="D55" s="106">
        <v>3.8</v>
      </c>
      <c r="E55" s="106">
        <v>3.1</v>
      </c>
      <c r="F55" s="106">
        <v>28.2</v>
      </c>
      <c r="G55" s="106">
        <v>157</v>
      </c>
      <c r="H55" s="107">
        <v>7</v>
      </c>
      <c r="I55" s="123">
        <v>9</v>
      </c>
      <c r="J55" s="96"/>
      <c r="K55" s="122">
        <v>8</v>
      </c>
    </row>
    <row r="56" spans="1:11" ht="18" x14ac:dyDescent="0.25">
      <c r="A56" s="103" t="s">
        <v>236</v>
      </c>
      <c r="B56" s="104" t="s">
        <v>197</v>
      </c>
      <c r="C56" s="105" t="s">
        <v>225</v>
      </c>
      <c r="D56" s="106">
        <v>0.25</v>
      </c>
      <c r="E56" s="106">
        <v>0.1</v>
      </c>
      <c r="F56" s="106">
        <v>26.77</v>
      </c>
      <c r="G56" s="106">
        <v>110.75</v>
      </c>
      <c r="H56" s="107">
        <v>4.76</v>
      </c>
      <c r="I56" s="123">
        <v>7</v>
      </c>
      <c r="J56" s="96"/>
      <c r="K56" s="122">
        <v>8</v>
      </c>
    </row>
    <row r="57" spans="1:11" ht="18" x14ac:dyDescent="0.25">
      <c r="A57" s="103" t="s">
        <v>74</v>
      </c>
      <c r="B57" s="104" t="s">
        <v>198</v>
      </c>
      <c r="C57" s="105">
        <v>0</v>
      </c>
      <c r="D57" s="106">
        <v>4</v>
      </c>
      <c r="E57" s="106">
        <v>1.5</v>
      </c>
      <c r="F57" s="106">
        <v>26</v>
      </c>
      <c r="G57" s="106">
        <v>135</v>
      </c>
      <c r="H57" s="107">
        <v>2.2000000000000002</v>
      </c>
      <c r="I57" s="123">
        <v>3</v>
      </c>
      <c r="J57" s="96"/>
      <c r="K57" s="122">
        <v>8</v>
      </c>
    </row>
    <row r="58" spans="1:11" ht="36" x14ac:dyDescent="0.25">
      <c r="A58" s="103" t="s">
        <v>292</v>
      </c>
      <c r="B58" s="104" t="s">
        <v>293</v>
      </c>
      <c r="C58" s="105" t="s">
        <v>294</v>
      </c>
      <c r="D58" s="106">
        <v>11.49</v>
      </c>
      <c r="E58" s="106">
        <v>16.71</v>
      </c>
      <c r="F58" s="106">
        <v>15.96</v>
      </c>
      <c r="G58" s="106">
        <v>261.33999999999997</v>
      </c>
      <c r="H58" s="107">
        <v>14.57</v>
      </c>
      <c r="I58" s="123">
        <v>21</v>
      </c>
      <c r="J58" s="96"/>
      <c r="K58" s="96">
        <v>9</v>
      </c>
    </row>
    <row r="59" spans="1:11" ht="18" x14ac:dyDescent="0.25">
      <c r="A59" s="103" t="s">
        <v>186</v>
      </c>
      <c r="B59" s="104" t="s">
        <v>197</v>
      </c>
      <c r="C59" s="105" t="s">
        <v>205</v>
      </c>
      <c r="D59" s="106">
        <v>4.9000000000000004</v>
      </c>
      <c r="E59" s="106">
        <v>5</v>
      </c>
      <c r="F59" s="106">
        <v>32.5</v>
      </c>
      <c r="G59" s="106">
        <v>190</v>
      </c>
      <c r="H59" s="107">
        <v>6.3369999999999997</v>
      </c>
      <c r="I59" s="123">
        <v>9</v>
      </c>
      <c r="J59" s="96"/>
      <c r="K59" s="96">
        <v>9</v>
      </c>
    </row>
    <row r="60" spans="1:11" ht="18" x14ac:dyDescent="0.25">
      <c r="A60" s="103" t="s">
        <v>259</v>
      </c>
      <c r="B60" s="104" t="s">
        <v>295</v>
      </c>
      <c r="C60" s="105" t="s">
        <v>324</v>
      </c>
      <c r="D60" s="106">
        <v>0.3</v>
      </c>
      <c r="E60" s="106">
        <v>2.1</v>
      </c>
      <c r="F60" s="106">
        <v>2.1</v>
      </c>
      <c r="G60" s="106">
        <v>29.1</v>
      </c>
      <c r="H60" s="107">
        <v>2.9076923076923076</v>
      </c>
      <c r="I60" s="123">
        <v>3.8</v>
      </c>
      <c r="J60" s="96"/>
      <c r="K60" s="96">
        <v>9</v>
      </c>
    </row>
    <row r="61" spans="1:11" ht="18" x14ac:dyDescent="0.25">
      <c r="A61" s="103" t="s">
        <v>325</v>
      </c>
      <c r="B61" s="104" t="s">
        <v>265</v>
      </c>
      <c r="C61" s="105" t="s">
        <v>311</v>
      </c>
      <c r="D61" s="106">
        <v>10.44</v>
      </c>
      <c r="E61" s="106">
        <v>15.413333333333334</v>
      </c>
      <c r="F61" s="106">
        <v>10.76</v>
      </c>
      <c r="G61" s="106">
        <v>223.51999999999998</v>
      </c>
      <c r="H61" s="107">
        <v>20.376386170212768</v>
      </c>
      <c r="I61" s="123">
        <v>31.2</v>
      </c>
      <c r="J61" s="96"/>
      <c r="K61" s="96">
        <v>9</v>
      </c>
    </row>
    <row r="62" spans="1:11" ht="18" x14ac:dyDescent="0.25">
      <c r="A62" s="103" t="s">
        <v>231</v>
      </c>
      <c r="B62" s="104" t="s">
        <v>337</v>
      </c>
      <c r="C62" s="105" t="s">
        <v>189</v>
      </c>
      <c r="D62" s="106">
        <v>3.15</v>
      </c>
      <c r="E62" s="106">
        <v>6.75</v>
      </c>
      <c r="F62" s="106">
        <v>21.9</v>
      </c>
      <c r="G62" s="106">
        <v>163.5</v>
      </c>
      <c r="H62" s="107">
        <v>6.6697500000000005</v>
      </c>
      <c r="I62" s="123">
        <v>10</v>
      </c>
      <c r="J62" s="96"/>
      <c r="K62" s="96">
        <v>9</v>
      </c>
    </row>
    <row r="63" spans="1:11" ht="18" x14ac:dyDescent="0.25">
      <c r="A63" s="103" t="s">
        <v>257</v>
      </c>
      <c r="B63" s="104" t="s">
        <v>197</v>
      </c>
      <c r="C63" s="105" t="s">
        <v>258</v>
      </c>
      <c r="D63" s="106">
        <v>0.2</v>
      </c>
      <c r="E63" s="106">
        <v>0</v>
      </c>
      <c r="F63" s="106">
        <v>15</v>
      </c>
      <c r="G63" s="106">
        <v>58</v>
      </c>
      <c r="H63" s="107">
        <v>0.91200000000000003</v>
      </c>
      <c r="I63" s="123">
        <v>2</v>
      </c>
      <c r="J63" s="96"/>
      <c r="K63" s="96">
        <v>9</v>
      </c>
    </row>
    <row r="64" spans="1:11" ht="18" x14ac:dyDescent="0.25">
      <c r="A64" s="103" t="s">
        <v>74</v>
      </c>
      <c r="B64" s="104" t="s">
        <v>198</v>
      </c>
      <c r="C64" s="105">
        <v>0</v>
      </c>
      <c r="D64" s="106">
        <v>4</v>
      </c>
      <c r="E64" s="106">
        <v>1.5</v>
      </c>
      <c r="F64" s="106">
        <v>26</v>
      </c>
      <c r="G64" s="106">
        <v>135</v>
      </c>
      <c r="H64" s="107">
        <v>2.2000000000000002</v>
      </c>
      <c r="I64" s="123">
        <v>3</v>
      </c>
      <c r="J64" s="96"/>
      <c r="K64" s="96">
        <v>9</v>
      </c>
    </row>
    <row r="65" spans="1:11" ht="36" x14ac:dyDescent="0.25">
      <c r="A65" s="103" t="s">
        <v>286</v>
      </c>
      <c r="B65" s="104" t="s">
        <v>319</v>
      </c>
      <c r="C65" s="105" t="s">
        <v>204</v>
      </c>
      <c r="D65" s="106">
        <v>7.9333333333333336</v>
      </c>
      <c r="E65" s="106">
        <v>9.0666666666666664</v>
      </c>
      <c r="F65" s="106">
        <v>2.2666666666666666</v>
      </c>
      <c r="G65" s="106">
        <v>125.33333333333333</v>
      </c>
      <c r="H65" s="107">
        <v>12.213799999999999</v>
      </c>
      <c r="I65" s="123">
        <v>23.5</v>
      </c>
      <c r="J65" s="96"/>
      <c r="K65" s="96">
        <v>10</v>
      </c>
    </row>
    <row r="66" spans="1:11" ht="18" x14ac:dyDescent="0.25">
      <c r="A66" s="103" t="s">
        <v>254</v>
      </c>
      <c r="B66" s="104" t="s">
        <v>197</v>
      </c>
      <c r="C66" s="105" t="s">
        <v>255</v>
      </c>
      <c r="D66" s="106">
        <v>3.08</v>
      </c>
      <c r="E66" s="106">
        <v>3.3</v>
      </c>
      <c r="F66" s="106">
        <v>19.78</v>
      </c>
      <c r="G66" s="106">
        <v>117.75</v>
      </c>
      <c r="H66" s="107">
        <v>3.3620000000000001</v>
      </c>
      <c r="I66" s="123">
        <v>5</v>
      </c>
      <c r="J66" s="96"/>
      <c r="K66" s="96">
        <v>10</v>
      </c>
    </row>
    <row r="67" spans="1:11" ht="18" x14ac:dyDescent="0.25">
      <c r="A67" s="103" t="s">
        <v>74</v>
      </c>
      <c r="B67" s="104" t="s">
        <v>226</v>
      </c>
      <c r="C67" s="105">
        <v>0</v>
      </c>
      <c r="D67" s="106">
        <v>2</v>
      </c>
      <c r="E67" s="106">
        <v>0.75</v>
      </c>
      <c r="F67" s="106">
        <v>13</v>
      </c>
      <c r="G67" s="106">
        <v>67.5</v>
      </c>
      <c r="H67" s="107">
        <v>1.1000000000000001</v>
      </c>
      <c r="I67" s="123">
        <v>1.5</v>
      </c>
      <c r="J67" s="96"/>
      <c r="K67" s="96">
        <v>10</v>
      </c>
    </row>
    <row r="68" spans="1:11" ht="18" x14ac:dyDescent="0.25">
      <c r="A68" s="103" t="s">
        <v>340</v>
      </c>
      <c r="B68" s="104" t="s">
        <v>265</v>
      </c>
      <c r="C68" s="105" t="s">
        <v>213</v>
      </c>
      <c r="D68" s="106">
        <v>8.86</v>
      </c>
      <c r="E68" s="106">
        <v>6.73</v>
      </c>
      <c r="F68" s="106">
        <v>4.03</v>
      </c>
      <c r="G68" s="106">
        <v>158.6</v>
      </c>
      <c r="H68" s="107">
        <v>16.350114893617018</v>
      </c>
      <c r="I68" s="123">
        <v>29.5</v>
      </c>
      <c r="J68" s="96"/>
      <c r="K68" s="96">
        <v>10</v>
      </c>
    </row>
    <row r="69" spans="1:11" ht="18" x14ac:dyDescent="0.25">
      <c r="A69" s="103" t="s">
        <v>309</v>
      </c>
      <c r="B69" s="104" t="s">
        <v>197</v>
      </c>
      <c r="C69" s="105" t="s">
        <v>310</v>
      </c>
      <c r="D69" s="106">
        <v>3.92</v>
      </c>
      <c r="E69" s="106">
        <v>22.94</v>
      </c>
      <c r="F69" s="106">
        <v>34.200000000000003</v>
      </c>
      <c r="G69" s="106">
        <v>240.68</v>
      </c>
      <c r="H69" s="107">
        <v>6.8591404255319155</v>
      </c>
      <c r="I69" s="123">
        <v>10.5</v>
      </c>
      <c r="J69" s="96"/>
      <c r="K69" s="96">
        <v>10</v>
      </c>
    </row>
    <row r="70" spans="1:11" ht="18" x14ac:dyDescent="0.25">
      <c r="A70" s="103" t="s">
        <v>224</v>
      </c>
      <c r="B70" s="104" t="s">
        <v>197</v>
      </c>
      <c r="C70" s="105" t="s">
        <v>225</v>
      </c>
      <c r="D70" s="106">
        <v>0.2</v>
      </c>
      <c r="E70" s="106">
        <v>0</v>
      </c>
      <c r="F70" s="106">
        <v>27.52</v>
      </c>
      <c r="G70" s="106">
        <v>111.25</v>
      </c>
      <c r="H70" s="107">
        <v>4.3600000000000003</v>
      </c>
      <c r="I70" s="123">
        <v>7</v>
      </c>
      <c r="J70" s="96"/>
      <c r="K70" s="96">
        <v>10</v>
      </c>
    </row>
    <row r="71" spans="1:11" ht="18" x14ac:dyDescent="0.25">
      <c r="A71" s="103" t="s">
        <v>74</v>
      </c>
      <c r="B71" s="104" t="s">
        <v>198</v>
      </c>
      <c r="C71" s="105">
        <v>0</v>
      </c>
      <c r="D71" s="106">
        <v>4</v>
      </c>
      <c r="E71" s="106">
        <v>1.5</v>
      </c>
      <c r="F71" s="106">
        <v>26</v>
      </c>
      <c r="G71" s="106">
        <v>135</v>
      </c>
      <c r="H71" s="107">
        <v>2.2000000000000002</v>
      </c>
      <c r="I71" s="123">
        <v>3</v>
      </c>
      <c r="J71" s="96"/>
      <c r="K71" s="96">
        <v>10</v>
      </c>
    </row>
    <row r="72" spans="1:11" ht="36" x14ac:dyDescent="0.25">
      <c r="A72" s="103" t="s">
        <v>315</v>
      </c>
      <c r="B72" s="104" t="s">
        <v>341</v>
      </c>
      <c r="C72" s="105" t="s">
        <v>196</v>
      </c>
      <c r="D72" s="106">
        <v>5.6999999999999993</v>
      </c>
      <c r="E72" s="106">
        <v>10.4</v>
      </c>
      <c r="F72" s="106">
        <v>26.4</v>
      </c>
      <c r="G72" s="106">
        <v>230</v>
      </c>
      <c r="H72" s="107">
        <v>10.019</v>
      </c>
      <c r="I72" s="123">
        <v>18.5</v>
      </c>
      <c r="J72" s="96"/>
      <c r="K72" s="96">
        <v>11</v>
      </c>
    </row>
    <row r="73" spans="1:11" ht="18" x14ac:dyDescent="0.25">
      <c r="A73" s="103" t="s">
        <v>186</v>
      </c>
      <c r="B73" s="104" t="s">
        <v>197</v>
      </c>
      <c r="C73" s="105" t="s">
        <v>205</v>
      </c>
      <c r="D73" s="106">
        <v>4.9000000000000004</v>
      </c>
      <c r="E73" s="106">
        <v>5</v>
      </c>
      <c r="F73" s="106">
        <v>32.5</v>
      </c>
      <c r="G73" s="106">
        <v>190</v>
      </c>
      <c r="H73" s="107">
        <v>6.3369999999999997</v>
      </c>
      <c r="I73" s="123">
        <v>9</v>
      </c>
      <c r="J73" s="96"/>
      <c r="K73" s="96">
        <v>11</v>
      </c>
    </row>
    <row r="74" spans="1:11" ht="18" x14ac:dyDescent="0.25">
      <c r="A74" s="103" t="s">
        <v>74</v>
      </c>
      <c r="B74" s="104">
        <v>42</v>
      </c>
      <c r="C74" s="105">
        <v>0</v>
      </c>
      <c r="D74" s="106">
        <v>2</v>
      </c>
      <c r="E74" s="106">
        <v>0.75</v>
      </c>
      <c r="F74" s="106">
        <v>13</v>
      </c>
      <c r="G74" s="106">
        <v>67.5</v>
      </c>
      <c r="H74" s="107">
        <v>1.1000000000000001</v>
      </c>
      <c r="I74" s="124">
        <v>2.5</v>
      </c>
      <c r="J74" s="96"/>
      <c r="K74" s="96">
        <v>11</v>
      </c>
    </row>
    <row r="75" spans="1:11" ht="18" x14ac:dyDescent="0.25">
      <c r="A75" s="103" t="s">
        <v>312</v>
      </c>
      <c r="B75" s="104" t="s">
        <v>211</v>
      </c>
      <c r="C75" s="105" t="s">
        <v>223</v>
      </c>
      <c r="D75" s="106">
        <v>22.250000000000004</v>
      </c>
      <c r="E75" s="106">
        <v>11.999999999999998</v>
      </c>
      <c r="F75" s="106">
        <v>24.249999999999996</v>
      </c>
      <c r="G75" s="106">
        <v>302.5</v>
      </c>
      <c r="H75" s="107">
        <v>25.931329787234045</v>
      </c>
      <c r="I75" s="123">
        <v>46</v>
      </c>
      <c r="J75" s="96"/>
      <c r="K75" s="96">
        <v>11</v>
      </c>
    </row>
    <row r="76" spans="1:11" ht="18" x14ac:dyDescent="0.25">
      <c r="A76" s="103" t="s">
        <v>257</v>
      </c>
      <c r="B76" s="104" t="s">
        <v>197</v>
      </c>
      <c r="C76" s="105" t="s">
        <v>258</v>
      </c>
      <c r="D76" s="106">
        <v>0.2</v>
      </c>
      <c r="E76" s="106">
        <v>0</v>
      </c>
      <c r="F76" s="106">
        <v>15</v>
      </c>
      <c r="G76" s="106">
        <v>58</v>
      </c>
      <c r="H76" s="107">
        <v>0.91200000000000003</v>
      </c>
      <c r="I76" s="123">
        <v>2</v>
      </c>
      <c r="J76" s="96"/>
      <c r="K76" s="96">
        <v>11</v>
      </c>
    </row>
    <row r="77" spans="1:11" ht="18" x14ac:dyDescent="0.25">
      <c r="A77" s="103" t="s">
        <v>74</v>
      </c>
      <c r="B77" s="104">
        <v>35</v>
      </c>
      <c r="C77" s="105">
        <v>0</v>
      </c>
      <c r="D77" s="106">
        <v>4</v>
      </c>
      <c r="E77" s="106">
        <v>1.5</v>
      </c>
      <c r="F77" s="106">
        <v>26</v>
      </c>
      <c r="G77" s="106">
        <v>135</v>
      </c>
      <c r="H77" s="107">
        <v>2.2000000000000002</v>
      </c>
      <c r="I77" s="124">
        <v>2</v>
      </c>
      <c r="J77" s="96"/>
      <c r="K77" s="96">
        <v>11</v>
      </c>
    </row>
    <row r="78" spans="1:11" ht="18" x14ac:dyDescent="0.25">
      <c r="A78" s="103" t="s">
        <v>326</v>
      </c>
      <c r="B78" s="104" t="s">
        <v>191</v>
      </c>
      <c r="C78" s="105" t="s">
        <v>185</v>
      </c>
      <c r="D78" s="106">
        <v>17.16</v>
      </c>
      <c r="E78" s="106">
        <v>12.379999999999999</v>
      </c>
      <c r="F78" s="106">
        <v>27.02</v>
      </c>
      <c r="G78" s="106">
        <v>290.95999999999998</v>
      </c>
      <c r="H78" s="107">
        <v>16.02</v>
      </c>
      <c r="I78" s="123">
        <v>25.5</v>
      </c>
      <c r="J78" s="96"/>
      <c r="K78" s="96">
        <v>12</v>
      </c>
    </row>
    <row r="79" spans="1:11" ht="18" x14ac:dyDescent="0.25">
      <c r="A79" s="103" t="s">
        <v>247</v>
      </c>
      <c r="B79" s="104" t="s">
        <v>248</v>
      </c>
      <c r="C79" s="105" t="s">
        <v>249</v>
      </c>
      <c r="D79" s="106">
        <v>0.3</v>
      </c>
      <c r="E79" s="106">
        <v>0</v>
      </c>
      <c r="F79" s="106">
        <v>15.2</v>
      </c>
      <c r="G79" s="106">
        <v>60</v>
      </c>
      <c r="H79" s="107">
        <v>1.7919999999999998</v>
      </c>
      <c r="I79" s="123">
        <v>3</v>
      </c>
      <c r="J79" s="96"/>
      <c r="K79" s="96">
        <v>12</v>
      </c>
    </row>
    <row r="80" spans="1:11" ht="18" x14ac:dyDescent="0.25">
      <c r="A80" s="103" t="s">
        <v>74</v>
      </c>
      <c r="B80" s="104" t="s">
        <v>226</v>
      </c>
      <c r="C80" s="105">
        <v>0</v>
      </c>
      <c r="D80" s="106">
        <v>2</v>
      </c>
      <c r="E80" s="106">
        <v>0.75</v>
      </c>
      <c r="F80" s="106">
        <v>13</v>
      </c>
      <c r="G80" s="106">
        <v>67.5</v>
      </c>
      <c r="H80" s="107">
        <v>1.1000000000000001</v>
      </c>
      <c r="I80" s="123">
        <v>1.5</v>
      </c>
      <c r="J80" s="96"/>
      <c r="K80" s="96">
        <v>12</v>
      </c>
    </row>
    <row r="81" spans="1:11" ht="36" x14ac:dyDescent="0.25">
      <c r="A81" s="103" t="s">
        <v>327</v>
      </c>
      <c r="B81" s="104" t="s">
        <v>265</v>
      </c>
      <c r="C81" s="105" t="s">
        <v>262</v>
      </c>
      <c r="D81" s="106">
        <v>14.5</v>
      </c>
      <c r="E81" s="106">
        <v>12.450000000000001</v>
      </c>
      <c r="F81" s="106">
        <v>9.75</v>
      </c>
      <c r="G81" s="106">
        <v>209.375</v>
      </c>
      <c r="H81" s="107">
        <v>17.836556382978724</v>
      </c>
      <c r="I81" s="123">
        <v>34.5</v>
      </c>
      <c r="J81" s="96"/>
      <c r="K81" s="96">
        <v>12</v>
      </c>
    </row>
    <row r="82" spans="1:11" ht="18" x14ac:dyDescent="0.25">
      <c r="A82" s="103" t="s">
        <v>187</v>
      </c>
      <c r="B82" s="104" t="s">
        <v>197</v>
      </c>
      <c r="C82" s="105" t="s">
        <v>203</v>
      </c>
      <c r="D82" s="106">
        <v>7</v>
      </c>
      <c r="E82" s="106">
        <v>8.1999999999999993</v>
      </c>
      <c r="F82" s="106">
        <v>47</v>
      </c>
      <c r="G82" s="106">
        <v>294</v>
      </c>
      <c r="H82" s="107">
        <v>3.6474000000000002</v>
      </c>
      <c r="I82" s="123">
        <v>7.5</v>
      </c>
      <c r="J82" s="96"/>
      <c r="K82" s="96">
        <v>12</v>
      </c>
    </row>
    <row r="83" spans="1:11" ht="18" x14ac:dyDescent="0.25">
      <c r="A83" s="103" t="s">
        <v>217</v>
      </c>
      <c r="B83" s="104" t="s">
        <v>197</v>
      </c>
      <c r="C83" s="105" t="s">
        <v>218</v>
      </c>
      <c r="D83" s="106">
        <v>0.4</v>
      </c>
      <c r="E83" s="106">
        <v>0</v>
      </c>
      <c r="F83" s="106">
        <v>23.6</v>
      </c>
      <c r="G83" s="106">
        <v>94</v>
      </c>
      <c r="H83" s="107">
        <v>3</v>
      </c>
      <c r="I83" s="123">
        <v>5</v>
      </c>
      <c r="J83" s="96"/>
      <c r="K83" s="96">
        <v>12</v>
      </c>
    </row>
    <row r="84" spans="1:11" ht="18" x14ac:dyDescent="0.25">
      <c r="A84" s="103" t="s">
        <v>74</v>
      </c>
      <c r="B84" s="104" t="s">
        <v>198</v>
      </c>
      <c r="C84" s="105">
        <v>0</v>
      </c>
      <c r="D84" s="106">
        <v>4</v>
      </c>
      <c r="E84" s="106">
        <v>1.5</v>
      </c>
      <c r="F84" s="106">
        <v>26</v>
      </c>
      <c r="G84" s="106">
        <v>135</v>
      </c>
      <c r="H84" s="107">
        <v>2.2000000000000002</v>
      </c>
      <c r="I84" s="123">
        <v>3</v>
      </c>
      <c r="J84" s="96"/>
      <c r="K84" s="96">
        <v>12</v>
      </c>
    </row>
    <row r="85" spans="1:11" ht="36" x14ac:dyDescent="0.25">
      <c r="A85" s="103" t="s">
        <v>316</v>
      </c>
      <c r="B85" s="104" t="s">
        <v>291</v>
      </c>
      <c r="C85" s="105" t="s">
        <v>196</v>
      </c>
      <c r="D85" s="106">
        <v>5.2</v>
      </c>
      <c r="E85" s="106">
        <v>11.8</v>
      </c>
      <c r="F85" s="106">
        <v>24.1</v>
      </c>
      <c r="G85" s="106">
        <v>238</v>
      </c>
      <c r="H85" s="107">
        <v>9.2951999999999995</v>
      </c>
      <c r="I85" s="123">
        <v>16.5</v>
      </c>
      <c r="J85" s="96"/>
      <c r="K85" s="96">
        <v>13</v>
      </c>
    </row>
    <row r="86" spans="1:11" ht="18" x14ac:dyDescent="0.25">
      <c r="A86" s="103" t="s">
        <v>254</v>
      </c>
      <c r="B86" s="104" t="s">
        <v>197</v>
      </c>
      <c r="C86" s="105" t="s">
        <v>255</v>
      </c>
      <c r="D86" s="106">
        <v>3.08</v>
      </c>
      <c r="E86" s="106">
        <v>3.3</v>
      </c>
      <c r="F86" s="106">
        <v>19.78</v>
      </c>
      <c r="G86" s="106">
        <v>117.75</v>
      </c>
      <c r="H86" s="107">
        <v>3.3620000000000001</v>
      </c>
      <c r="I86" s="123">
        <v>5</v>
      </c>
      <c r="J86" s="96"/>
      <c r="K86" s="96">
        <v>13</v>
      </c>
    </row>
    <row r="87" spans="1:11" ht="18" x14ac:dyDescent="0.25">
      <c r="A87" s="103" t="s">
        <v>74</v>
      </c>
      <c r="B87" s="104">
        <v>42</v>
      </c>
      <c r="C87" s="105">
        <v>0</v>
      </c>
      <c r="D87" s="106">
        <v>2</v>
      </c>
      <c r="E87" s="106">
        <v>0.75</v>
      </c>
      <c r="F87" s="106">
        <v>13</v>
      </c>
      <c r="G87" s="106">
        <v>67.5</v>
      </c>
      <c r="H87" s="107">
        <v>1.1000000000000001</v>
      </c>
      <c r="I87" s="124">
        <v>2.5</v>
      </c>
      <c r="J87" s="96"/>
      <c r="K87" s="96">
        <v>13</v>
      </c>
    </row>
    <row r="88" spans="1:11" ht="18" x14ac:dyDescent="0.25">
      <c r="A88" s="103" t="s">
        <v>314</v>
      </c>
      <c r="B88" s="104" t="s">
        <v>295</v>
      </c>
      <c r="C88" s="105">
        <v>0</v>
      </c>
      <c r="D88" s="106">
        <v>1.68</v>
      </c>
      <c r="E88" s="106">
        <v>0.88</v>
      </c>
      <c r="F88" s="106">
        <v>19.36</v>
      </c>
      <c r="G88" s="106">
        <v>92.4</v>
      </c>
      <c r="H88" s="107">
        <v>4</v>
      </c>
      <c r="I88" s="123">
        <v>6</v>
      </c>
      <c r="J88" s="96"/>
      <c r="K88" s="96">
        <v>13</v>
      </c>
    </row>
    <row r="89" spans="1:11" ht="18" x14ac:dyDescent="0.25">
      <c r="A89" s="103" t="s">
        <v>263</v>
      </c>
      <c r="B89" s="104" t="s">
        <v>211</v>
      </c>
      <c r="C89" s="105" t="s">
        <v>212</v>
      </c>
      <c r="D89" s="106">
        <v>6.2</v>
      </c>
      <c r="E89" s="106">
        <v>5.6</v>
      </c>
      <c r="F89" s="106">
        <v>22.3</v>
      </c>
      <c r="G89" s="106">
        <v>167</v>
      </c>
      <c r="H89" s="107">
        <v>3.008770212765957</v>
      </c>
      <c r="I89" s="123">
        <v>13</v>
      </c>
      <c r="J89" s="96"/>
      <c r="K89" s="96">
        <v>13</v>
      </c>
    </row>
    <row r="90" spans="1:11" ht="18" x14ac:dyDescent="0.25">
      <c r="A90" s="103" t="s">
        <v>287</v>
      </c>
      <c r="B90" s="104" t="s">
        <v>339</v>
      </c>
      <c r="C90" s="105" t="s">
        <v>202</v>
      </c>
      <c r="D90" s="106">
        <v>6.1050000000000004</v>
      </c>
      <c r="E90" s="106">
        <v>13.145</v>
      </c>
      <c r="F90" s="106">
        <v>0.88</v>
      </c>
      <c r="G90" s="106">
        <v>146.30000000000001</v>
      </c>
      <c r="H90" s="107">
        <v>16.829999999999998</v>
      </c>
      <c r="I90" s="123">
        <v>27</v>
      </c>
      <c r="J90" s="96"/>
      <c r="K90" s="96">
        <v>13</v>
      </c>
    </row>
    <row r="91" spans="1:11" ht="18" x14ac:dyDescent="0.25">
      <c r="A91" s="103" t="s">
        <v>224</v>
      </c>
      <c r="B91" s="104" t="s">
        <v>197</v>
      </c>
      <c r="C91" s="105" t="s">
        <v>225</v>
      </c>
      <c r="D91" s="106">
        <v>0.2</v>
      </c>
      <c r="E91" s="106">
        <v>0</v>
      </c>
      <c r="F91" s="106">
        <v>27.52</v>
      </c>
      <c r="G91" s="106">
        <v>111.25</v>
      </c>
      <c r="H91" s="107">
        <v>4.3600000000000003</v>
      </c>
      <c r="I91" s="123">
        <v>7</v>
      </c>
      <c r="J91" s="96"/>
      <c r="K91" s="96">
        <v>13</v>
      </c>
    </row>
    <row r="92" spans="1:11" ht="18" x14ac:dyDescent="0.25">
      <c r="A92" s="103" t="s">
        <v>74</v>
      </c>
      <c r="B92" s="104" t="s">
        <v>198</v>
      </c>
      <c r="C92" s="105">
        <v>0</v>
      </c>
      <c r="D92" s="106">
        <v>4</v>
      </c>
      <c r="E92" s="106">
        <v>1.5</v>
      </c>
      <c r="F92" s="106">
        <v>26</v>
      </c>
      <c r="G92" s="106">
        <v>135</v>
      </c>
      <c r="H92" s="107">
        <v>2.2000000000000002</v>
      </c>
      <c r="I92" s="123">
        <v>3</v>
      </c>
      <c r="J92" s="96"/>
      <c r="K92" s="96">
        <v>13</v>
      </c>
    </row>
    <row r="93" spans="1:11" ht="36" x14ac:dyDescent="0.25">
      <c r="A93" s="103" t="s">
        <v>292</v>
      </c>
      <c r="B93" s="104" t="s">
        <v>293</v>
      </c>
      <c r="C93" s="105" t="s">
        <v>294</v>
      </c>
      <c r="D93" s="106">
        <v>11.49</v>
      </c>
      <c r="E93" s="106">
        <v>16.71</v>
      </c>
      <c r="F93" s="106">
        <v>15.96</v>
      </c>
      <c r="G93" s="106">
        <v>261.33999999999997</v>
      </c>
      <c r="H93" s="107">
        <v>14.57</v>
      </c>
      <c r="I93" s="123">
        <v>21</v>
      </c>
      <c r="J93" s="96"/>
      <c r="K93" s="96">
        <v>14</v>
      </c>
    </row>
    <row r="94" spans="1:11" ht="18" x14ac:dyDescent="0.25">
      <c r="A94" s="103" t="s">
        <v>186</v>
      </c>
      <c r="B94" s="104" t="s">
        <v>197</v>
      </c>
      <c r="C94" s="105" t="s">
        <v>205</v>
      </c>
      <c r="D94" s="106">
        <v>4.9000000000000004</v>
      </c>
      <c r="E94" s="106">
        <v>5</v>
      </c>
      <c r="F94" s="106">
        <v>32.5</v>
      </c>
      <c r="G94" s="106">
        <v>190</v>
      </c>
      <c r="H94" s="107">
        <v>6.3369999999999997</v>
      </c>
      <c r="I94" s="123">
        <v>9</v>
      </c>
      <c r="J94" s="96"/>
      <c r="K94" s="96">
        <v>14</v>
      </c>
    </row>
    <row r="95" spans="1:11" ht="18" x14ac:dyDescent="0.25">
      <c r="A95" s="103" t="s">
        <v>199</v>
      </c>
      <c r="B95" s="104" t="s">
        <v>198</v>
      </c>
      <c r="C95" s="105" t="s">
        <v>201</v>
      </c>
      <c r="D95" s="106">
        <v>1.3</v>
      </c>
      <c r="E95" s="106">
        <v>3.11</v>
      </c>
      <c r="F95" s="106">
        <v>11.074999999999999</v>
      </c>
      <c r="G95" s="106">
        <v>77.45</v>
      </c>
      <c r="H95" s="107">
        <v>2.8063978723404248</v>
      </c>
      <c r="I95" s="123">
        <v>3.5</v>
      </c>
      <c r="J95" s="96"/>
      <c r="K95" s="96">
        <v>14</v>
      </c>
    </row>
    <row r="96" spans="1:11" ht="18" x14ac:dyDescent="0.25">
      <c r="A96" s="103" t="s">
        <v>299</v>
      </c>
      <c r="B96" s="104" t="s">
        <v>211</v>
      </c>
      <c r="C96" s="105" t="s">
        <v>230</v>
      </c>
      <c r="D96" s="106">
        <v>20.249999999999996</v>
      </c>
      <c r="E96" s="106">
        <v>19.750000000000004</v>
      </c>
      <c r="F96" s="106">
        <v>45.250000000000007</v>
      </c>
      <c r="G96" s="106">
        <v>447.5</v>
      </c>
      <c r="H96" s="107">
        <v>20.572526241134753</v>
      </c>
      <c r="I96" s="123">
        <v>43</v>
      </c>
      <c r="J96" s="96"/>
      <c r="K96" s="96">
        <v>14</v>
      </c>
    </row>
    <row r="97" spans="1:11" ht="18" x14ac:dyDescent="0.25">
      <c r="A97" s="103" t="s">
        <v>257</v>
      </c>
      <c r="B97" s="104" t="s">
        <v>197</v>
      </c>
      <c r="C97" s="105" t="s">
        <v>258</v>
      </c>
      <c r="D97" s="106">
        <v>0.2</v>
      </c>
      <c r="E97" s="106">
        <v>0</v>
      </c>
      <c r="F97" s="106">
        <v>15</v>
      </c>
      <c r="G97" s="106">
        <v>58</v>
      </c>
      <c r="H97" s="107">
        <v>0.91200000000000003</v>
      </c>
      <c r="I97" s="123">
        <v>2</v>
      </c>
      <c r="J97" s="96"/>
      <c r="K97" s="96">
        <v>14</v>
      </c>
    </row>
    <row r="98" spans="1:11" ht="18" x14ac:dyDescent="0.25">
      <c r="A98" s="103" t="s">
        <v>74</v>
      </c>
      <c r="B98" s="104">
        <v>25</v>
      </c>
      <c r="C98" s="105">
        <v>0</v>
      </c>
      <c r="D98" s="106">
        <v>4</v>
      </c>
      <c r="E98" s="106">
        <v>1.5</v>
      </c>
      <c r="F98" s="106">
        <v>26</v>
      </c>
      <c r="G98" s="106">
        <v>135</v>
      </c>
      <c r="H98" s="107">
        <v>2.2000000000000002</v>
      </c>
      <c r="I98" s="124">
        <v>1.5</v>
      </c>
      <c r="J98" s="96"/>
      <c r="K98" s="96">
        <v>14</v>
      </c>
    </row>
    <row r="99" spans="1:11" ht="36" x14ac:dyDescent="0.25">
      <c r="A99" s="103" t="s">
        <v>286</v>
      </c>
      <c r="B99" s="104" t="s">
        <v>319</v>
      </c>
      <c r="C99" s="105" t="s">
        <v>204</v>
      </c>
      <c r="D99" s="106">
        <v>7.9333333333333336</v>
      </c>
      <c r="E99" s="106">
        <v>9.0666666666666664</v>
      </c>
      <c r="F99" s="106">
        <v>2.2666666666666666</v>
      </c>
      <c r="G99" s="106">
        <v>125.33333333333333</v>
      </c>
      <c r="H99" s="107">
        <v>12.213799999999999</v>
      </c>
      <c r="I99" s="123">
        <v>23.5</v>
      </c>
      <c r="J99" s="96"/>
      <c r="K99" s="96">
        <v>15</v>
      </c>
    </row>
    <row r="100" spans="1:11" ht="18" x14ac:dyDescent="0.25">
      <c r="A100" s="103" t="s">
        <v>254</v>
      </c>
      <c r="B100" s="104" t="s">
        <v>197</v>
      </c>
      <c r="C100" s="105" t="s">
        <v>255</v>
      </c>
      <c r="D100" s="106">
        <v>3.08</v>
      </c>
      <c r="E100" s="106">
        <v>3.3</v>
      </c>
      <c r="F100" s="106">
        <v>19.78</v>
      </c>
      <c r="G100" s="106">
        <v>117.75</v>
      </c>
      <c r="H100" s="107">
        <v>3.3620000000000001</v>
      </c>
      <c r="I100" s="123">
        <v>5</v>
      </c>
      <c r="J100" s="96"/>
      <c r="K100" s="96">
        <v>15</v>
      </c>
    </row>
    <row r="101" spans="1:11" ht="18" x14ac:dyDescent="0.25">
      <c r="A101" s="103" t="s">
        <v>74</v>
      </c>
      <c r="B101" s="104" t="s">
        <v>226</v>
      </c>
      <c r="C101" s="105">
        <v>0</v>
      </c>
      <c r="D101" s="106">
        <v>2</v>
      </c>
      <c r="E101" s="106">
        <v>0.75</v>
      </c>
      <c r="F101" s="106">
        <v>13</v>
      </c>
      <c r="G101" s="106">
        <v>67.5</v>
      </c>
      <c r="H101" s="107">
        <v>1.1000000000000001</v>
      </c>
      <c r="I101" s="123">
        <v>1.5</v>
      </c>
      <c r="J101" s="96"/>
      <c r="K101" s="96">
        <v>15</v>
      </c>
    </row>
    <row r="102" spans="1:11" ht="18" x14ac:dyDescent="0.25">
      <c r="A102" s="103" t="s">
        <v>328</v>
      </c>
      <c r="B102" s="104" t="s">
        <v>265</v>
      </c>
      <c r="C102" s="105" t="s">
        <v>261</v>
      </c>
      <c r="D102" s="106">
        <v>11.925000000000001</v>
      </c>
      <c r="E102" s="106">
        <v>10.8</v>
      </c>
      <c r="F102" s="106">
        <v>12</v>
      </c>
      <c r="G102" s="106">
        <v>195.75</v>
      </c>
      <c r="H102" s="107">
        <v>19.982936170212767</v>
      </c>
      <c r="I102" s="123">
        <v>36</v>
      </c>
      <c r="J102" s="96"/>
      <c r="K102" s="96">
        <v>15</v>
      </c>
    </row>
    <row r="103" spans="1:11" ht="18" x14ac:dyDescent="0.25">
      <c r="A103" s="103" t="s">
        <v>187</v>
      </c>
      <c r="B103" s="104" t="s">
        <v>197</v>
      </c>
      <c r="C103" s="105" t="s">
        <v>203</v>
      </c>
      <c r="D103" s="106">
        <v>7</v>
      </c>
      <c r="E103" s="106">
        <v>8.1999999999999993</v>
      </c>
      <c r="F103" s="106">
        <v>47</v>
      </c>
      <c r="G103" s="106">
        <v>294</v>
      </c>
      <c r="H103" s="107">
        <v>3.6474000000000002</v>
      </c>
      <c r="I103" s="123">
        <v>7.5</v>
      </c>
      <c r="J103" s="96"/>
      <c r="K103" s="96">
        <v>15</v>
      </c>
    </row>
    <row r="104" spans="1:11" ht="18" x14ac:dyDescent="0.25">
      <c r="A104" s="103" t="s">
        <v>209</v>
      </c>
      <c r="B104" s="104" t="s">
        <v>197</v>
      </c>
      <c r="C104" s="105" t="s">
        <v>210</v>
      </c>
      <c r="D104" s="106">
        <v>0.6</v>
      </c>
      <c r="E104" s="106">
        <v>0</v>
      </c>
      <c r="F104" s="106">
        <v>31.4</v>
      </c>
      <c r="G104" s="106">
        <v>124</v>
      </c>
      <c r="H104" s="107">
        <v>1.8149999999999999</v>
      </c>
      <c r="I104" s="123">
        <v>3.5</v>
      </c>
      <c r="J104" s="96"/>
      <c r="K104" s="96">
        <v>15</v>
      </c>
    </row>
    <row r="105" spans="1:11" ht="18" x14ac:dyDescent="0.25">
      <c r="A105" s="103" t="s">
        <v>74</v>
      </c>
      <c r="B105" s="104" t="s">
        <v>198</v>
      </c>
      <c r="C105" s="105">
        <v>0</v>
      </c>
      <c r="D105" s="106">
        <v>4</v>
      </c>
      <c r="E105" s="106">
        <v>1.5</v>
      </c>
      <c r="F105" s="106">
        <v>26</v>
      </c>
      <c r="G105" s="106">
        <v>135</v>
      </c>
      <c r="H105" s="107">
        <v>2.2000000000000002</v>
      </c>
      <c r="I105" s="123">
        <v>3</v>
      </c>
      <c r="J105" s="96"/>
      <c r="K105" s="96">
        <v>15</v>
      </c>
    </row>
    <row r="106" spans="1:11" ht="18" x14ac:dyDescent="0.25">
      <c r="A106" s="103" t="s">
        <v>184</v>
      </c>
      <c r="B106" s="104" t="s">
        <v>285</v>
      </c>
      <c r="C106" s="105" t="s">
        <v>195</v>
      </c>
      <c r="D106" s="106">
        <v>3.8</v>
      </c>
      <c r="E106" s="106">
        <v>3.8</v>
      </c>
      <c r="F106" s="106">
        <v>4.8499999999999996</v>
      </c>
      <c r="G106" s="106">
        <v>60</v>
      </c>
      <c r="H106" s="107">
        <v>4.95</v>
      </c>
      <c r="I106" s="123">
        <v>6.5</v>
      </c>
      <c r="J106" s="96"/>
      <c r="K106" s="96">
        <v>16</v>
      </c>
    </row>
    <row r="107" spans="1:11" ht="36" x14ac:dyDescent="0.25">
      <c r="A107" s="103" t="s">
        <v>329</v>
      </c>
      <c r="B107" s="104" t="s">
        <v>291</v>
      </c>
      <c r="C107" s="105" t="s">
        <v>196</v>
      </c>
      <c r="D107" s="106">
        <v>7.4</v>
      </c>
      <c r="E107" s="106">
        <v>12.8</v>
      </c>
      <c r="F107" s="106">
        <v>27.4</v>
      </c>
      <c r="G107" s="106">
        <v>270</v>
      </c>
      <c r="H107" s="107">
        <v>8.5847999999999995</v>
      </c>
      <c r="I107" s="123">
        <v>13.5</v>
      </c>
      <c r="J107" s="96"/>
      <c r="K107" s="96">
        <v>16</v>
      </c>
    </row>
    <row r="108" spans="1:11" ht="18" x14ac:dyDescent="0.25">
      <c r="A108" s="103" t="s">
        <v>186</v>
      </c>
      <c r="B108" s="104" t="s">
        <v>197</v>
      </c>
      <c r="C108" s="105" t="s">
        <v>205</v>
      </c>
      <c r="D108" s="106">
        <v>4.9000000000000004</v>
      </c>
      <c r="E108" s="106">
        <v>5</v>
      </c>
      <c r="F108" s="106">
        <v>32.5</v>
      </c>
      <c r="G108" s="106">
        <v>190</v>
      </c>
      <c r="H108" s="107">
        <v>6.3369999999999997</v>
      </c>
      <c r="I108" s="123">
        <v>9</v>
      </c>
      <c r="J108" s="96"/>
      <c r="K108" s="96">
        <v>16</v>
      </c>
    </row>
    <row r="109" spans="1:11" ht="18" x14ac:dyDescent="0.25">
      <c r="A109" s="103" t="s">
        <v>74</v>
      </c>
      <c r="B109" s="104">
        <v>17</v>
      </c>
      <c r="C109" s="105">
        <v>0</v>
      </c>
      <c r="D109" s="106">
        <v>2</v>
      </c>
      <c r="E109" s="106">
        <v>0.75</v>
      </c>
      <c r="F109" s="106">
        <v>13</v>
      </c>
      <c r="G109" s="106">
        <v>67.5</v>
      </c>
      <c r="H109" s="107">
        <v>1.1000000000000001</v>
      </c>
      <c r="I109" s="124">
        <v>1</v>
      </c>
      <c r="J109" s="96"/>
      <c r="K109" s="96">
        <v>16</v>
      </c>
    </row>
    <row r="110" spans="1:11" ht="18" x14ac:dyDescent="0.25">
      <c r="A110" s="103" t="s">
        <v>302</v>
      </c>
      <c r="B110" s="104" t="s">
        <v>211</v>
      </c>
      <c r="C110" s="105" t="s">
        <v>303</v>
      </c>
      <c r="D110" s="106">
        <v>17.82</v>
      </c>
      <c r="E110" s="106">
        <v>21.28</v>
      </c>
      <c r="F110" s="106">
        <v>23.18</v>
      </c>
      <c r="G110" s="106">
        <v>355.62</v>
      </c>
      <c r="H110" s="107">
        <v>22.4389</v>
      </c>
      <c r="I110" s="123">
        <v>43</v>
      </c>
      <c r="J110" s="96"/>
      <c r="K110" s="96">
        <v>16</v>
      </c>
    </row>
    <row r="111" spans="1:11" ht="18" x14ac:dyDescent="0.25">
      <c r="A111" s="103" t="s">
        <v>247</v>
      </c>
      <c r="B111" s="104" t="s">
        <v>248</v>
      </c>
      <c r="C111" s="105" t="s">
        <v>249</v>
      </c>
      <c r="D111" s="106">
        <v>0.3</v>
      </c>
      <c r="E111" s="106">
        <v>0</v>
      </c>
      <c r="F111" s="106">
        <v>15.2</v>
      </c>
      <c r="G111" s="106">
        <v>60</v>
      </c>
      <c r="H111" s="107">
        <v>1.7919999999999998</v>
      </c>
      <c r="I111" s="123">
        <v>3</v>
      </c>
      <c r="J111" s="96"/>
      <c r="K111" s="96">
        <v>16</v>
      </c>
    </row>
    <row r="112" spans="1:11" ht="18" x14ac:dyDescent="0.25">
      <c r="A112" s="103" t="s">
        <v>74</v>
      </c>
      <c r="B112" s="104">
        <v>65</v>
      </c>
      <c r="C112" s="105">
        <v>0</v>
      </c>
      <c r="D112" s="106">
        <v>4</v>
      </c>
      <c r="E112" s="106">
        <v>1.5</v>
      </c>
      <c r="F112" s="106">
        <v>26</v>
      </c>
      <c r="G112" s="106">
        <v>135</v>
      </c>
      <c r="H112" s="107">
        <v>2.2000000000000002</v>
      </c>
      <c r="I112" s="124">
        <v>4</v>
      </c>
      <c r="J112" s="96"/>
      <c r="K112" s="96">
        <v>16</v>
      </c>
    </row>
    <row r="113" spans="1:11" ht="18" x14ac:dyDescent="0.25">
      <c r="A113" s="103" t="s">
        <v>330</v>
      </c>
      <c r="B113" s="104" t="s">
        <v>191</v>
      </c>
      <c r="C113" s="105" t="s">
        <v>229</v>
      </c>
      <c r="D113" s="106">
        <v>14.34</v>
      </c>
      <c r="E113" s="106">
        <v>10.399999999999999</v>
      </c>
      <c r="F113" s="106">
        <v>40.5</v>
      </c>
      <c r="G113" s="106">
        <v>313.60000000000002</v>
      </c>
      <c r="H113" s="107">
        <v>16.190000000000001</v>
      </c>
      <c r="I113" s="123">
        <v>26.5</v>
      </c>
      <c r="J113" s="96"/>
      <c r="K113" s="96">
        <v>17</v>
      </c>
    </row>
    <row r="114" spans="1:11" ht="18" x14ac:dyDescent="0.25">
      <c r="A114" s="103" t="s">
        <v>257</v>
      </c>
      <c r="B114" s="104" t="s">
        <v>197</v>
      </c>
      <c r="C114" s="105" t="s">
        <v>258</v>
      </c>
      <c r="D114" s="106">
        <v>0.2</v>
      </c>
      <c r="E114" s="106">
        <v>0</v>
      </c>
      <c r="F114" s="106">
        <v>15</v>
      </c>
      <c r="G114" s="106">
        <v>58</v>
      </c>
      <c r="H114" s="107">
        <v>0.91200000000000003</v>
      </c>
      <c r="I114" s="123">
        <v>2</v>
      </c>
      <c r="J114" s="96"/>
      <c r="K114" s="96">
        <v>17</v>
      </c>
    </row>
    <row r="115" spans="1:11" ht="18" x14ac:dyDescent="0.25">
      <c r="A115" s="103" t="s">
        <v>74</v>
      </c>
      <c r="B115" s="104" t="s">
        <v>226</v>
      </c>
      <c r="C115" s="105">
        <v>0</v>
      </c>
      <c r="D115" s="106">
        <v>2</v>
      </c>
      <c r="E115" s="106">
        <v>0.75</v>
      </c>
      <c r="F115" s="106">
        <v>13</v>
      </c>
      <c r="G115" s="106">
        <v>67.5</v>
      </c>
      <c r="H115" s="107">
        <v>1.1000000000000001</v>
      </c>
      <c r="I115" s="123">
        <v>1.5</v>
      </c>
      <c r="J115" s="96"/>
      <c r="K115" s="96">
        <v>17</v>
      </c>
    </row>
    <row r="116" spans="1:11" ht="18" x14ac:dyDescent="0.25">
      <c r="A116" s="103" t="s">
        <v>338</v>
      </c>
      <c r="B116" s="104" t="s">
        <v>265</v>
      </c>
      <c r="C116" s="105" t="s">
        <v>284</v>
      </c>
      <c r="D116" s="106">
        <v>15.27</v>
      </c>
      <c r="E116" s="106">
        <v>7.3125</v>
      </c>
      <c r="F116" s="106">
        <v>29.7</v>
      </c>
      <c r="G116" s="106">
        <v>245.69249999999997</v>
      </c>
      <c r="H116" s="107">
        <v>19.569876595744681</v>
      </c>
      <c r="I116" s="123">
        <v>35.5</v>
      </c>
      <c r="J116" s="96"/>
      <c r="K116" s="96">
        <v>17</v>
      </c>
    </row>
    <row r="117" spans="1:11" ht="18" x14ac:dyDescent="0.25">
      <c r="A117" s="103" t="s">
        <v>307</v>
      </c>
      <c r="B117" s="104" t="s">
        <v>197</v>
      </c>
      <c r="C117" s="105" t="s">
        <v>308</v>
      </c>
      <c r="D117" s="106">
        <v>9.1999999999999993</v>
      </c>
      <c r="E117" s="106">
        <v>9.1</v>
      </c>
      <c r="F117" s="106">
        <v>25.3</v>
      </c>
      <c r="G117" s="106">
        <v>203</v>
      </c>
      <c r="H117" s="107">
        <v>7.4861191489361705</v>
      </c>
      <c r="I117" s="123">
        <v>9.5</v>
      </c>
      <c r="J117" s="96"/>
      <c r="K117" s="96">
        <v>17</v>
      </c>
    </row>
    <row r="118" spans="1:11" ht="18" x14ac:dyDescent="0.25">
      <c r="A118" s="103" t="s">
        <v>209</v>
      </c>
      <c r="B118" s="104" t="s">
        <v>197</v>
      </c>
      <c r="C118" s="105" t="s">
        <v>210</v>
      </c>
      <c r="D118" s="106">
        <v>0.6</v>
      </c>
      <c r="E118" s="106">
        <v>0</v>
      </c>
      <c r="F118" s="106">
        <v>31.4</v>
      </c>
      <c r="G118" s="106">
        <v>124</v>
      </c>
      <c r="H118" s="107">
        <v>1.8149999999999999</v>
      </c>
      <c r="I118" s="123">
        <v>3.5</v>
      </c>
      <c r="J118" s="96"/>
      <c r="K118" s="96">
        <v>17</v>
      </c>
    </row>
    <row r="119" spans="1:11" ht="18" x14ac:dyDescent="0.25">
      <c r="A119" s="103" t="s">
        <v>74</v>
      </c>
      <c r="B119" s="104">
        <v>25</v>
      </c>
      <c r="C119" s="105">
        <v>0</v>
      </c>
      <c r="D119" s="106">
        <v>4</v>
      </c>
      <c r="E119" s="106">
        <v>1.5</v>
      </c>
      <c r="F119" s="106">
        <v>26</v>
      </c>
      <c r="G119" s="106">
        <v>135</v>
      </c>
      <c r="H119" s="107">
        <v>2.2000000000000002</v>
      </c>
      <c r="I119" s="124">
        <v>1.5</v>
      </c>
      <c r="J119" s="96"/>
      <c r="K119" s="96">
        <v>17</v>
      </c>
    </row>
    <row r="120" spans="1:11" ht="18" x14ac:dyDescent="0.25">
      <c r="A120" s="103" t="s">
        <v>184</v>
      </c>
      <c r="B120" s="104" t="s">
        <v>285</v>
      </c>
      <c r="C120" s="105" t="s">
        <v>195</v>
      </c>
      <c r="D120" s="106">
        <v>3.8</v>
      </c>
      <c r="E120" s="106">
        <v>3.8</v>
      </c>
      <c r="F120" s="106">
        <v>4.8499999999999996</v>
      </c>
      <c r="G120" s="106">
        <v>60</v>
      </c>
      <c r="H120" s="107">
        <v>4.95</v>
      </c>
      <c r="I120" s="123">
        <v>6.5</v>
      </c>
      <c r="J120" s="96"/>
      <c r="K120" s="96">
        <v>18</v>
      </c>
    </row>
    <row r="121" spans="1:11" ht="36" x14ac:dyDescent="0.25">
      <c r="A121" s="103" t="s">
        <v>315</v>
      </c>
      <c r="B121" s="104" t="s">
        <v>291</v>
      </c>
      <c r="C121" s="105" t="s">
        <v>196</v>
      </c>
      <c r="D121" s="106">
        <v>5.6999999999999993</v>
      </c>
      <c r="E121" s="106">
        <v>10.4</v>
      </c>
      <c r="F121" s="106">
        <v>26.4</v>
      </c>
      <c r="G121" s="106">
        <v>230</v>
      </c>
      <c r="H121" s="107">
        <v>10.019</v>
      </c>
      <c r="I121" s="123">
        <v>17</v>
      </c>
      <c r="J121" s="96"/>
      <c r="K121" s="96">
        <v>18</v>
      </c>
    </row>
    <row r="122" spans="1:11" ht="18" x14ac:dyDescent="0.25">
      <c r="A122" s="103" t="s">
        <v>254</v>
      </c>
      <c r="B122" s="104" t="s">
        <v>197</v>
      </c>
      <c r="C122" s="105" t="s">
        <v>255</v>
      </c>
      <c r="D122" s="106">
        <v>3.08</v>
      </c>
      <c r="E122" s="106">
        <v>3.3</v>
      </c>
      <c r="F122" s="106">
        <v>19.78</v>
      </c>
      <c r="G122" s="106">
        <v>117.75</v>
      </c>
      <c r="H122" s="107">
        <v>3.3620000000000001</v>
      </c>
      <c r="I122" s="123">
        <v>5</v>
      </c>
      <c r="J122" s="96"/>
      <c r="K122" s="96">
        <v>18</v>
      </c>
    </row>
    <row r="123" spans="1:11" ht="18" x14ac:dyDescent="0.25">
      <c r="A123" s="103" t="s">
        <v>74</v>
      </c>
      <c r="B123" s="104" t="s">
        <v>226</v>
      </c>
      <c r="C123" s="105">
        <v>0</v>
      </c>
      <c r="D123" s="106">
        <v>2</v>
      </c>
      <c r="E123" s="106">
        <v>0.75</v>
      </c>
      <c r="F123" s="106">
        <v>13</v>
      </c>
      <c r="G123" s="106">
        <v>67.5</v>
      </c>
      <c r="H123" s="107">
        <v>1.1000000000000001</v>
      </c>
      <c r="I123" s="123">
        <v>1.5</v>
      </c>
      <c r="J123" s="96"/>
      <c r="K123" s="96">
        <v>18</v>
      </c>
    </row>
    <row r="124" spans="1:11" ht="18" x14ac:dyDescent="0.25">
      <c r="A124" s="103" t="s">
        <v>288</v>
      </c>
      <c r="B124" s="104" t="s">
        <v>188</v>
      </c>
      <c r="C124" s="105" t="s">
        <v>289</v>
      </c>
      <c r="D124" s="106">
        <v>8.3666666666666671</v>
      </c>
      <c r="E124" s="106">
        <v>17.316666666666666</v>
      </c>
      <c r="F124" s="106">
        <v>10.058333333333334</v>
      </c>
      <c r="G124" s="106">
        <v>230.49166666666667</v>
      </c>
      <c r="H124" s="107">
        <v>25.5366</v>
      </c>
      <c r="I124" s="123">
        <v>36</v>
      </c>
      <c r="J124" s="96"/>
      <c r="K124" s="96">
        <v>18</v>
      </c>
    </row>
    <row r="125" spans="1:11" ht="18" x14ac:dyDescent="0.25">
      <c r="A125" s="103" t="s">
        <v>298</v>
      </c>
      <c r="B125" s="104" t="s">
        <v>198</v>
      </c>
      <c r="C125" s="105">
        <v>0</v>
      </c>
      <c r="D125" s="106">
        <v>3.8</v>
      </c>
      <c r="E125" s="106">
        <v>3.1</v>
      </c>
      <c r="F125" s="106">
        <v>28.2</v>
      </c>
      <c r="G125" s="106">
        <v>157</v>
      </c>
      <c r="H125" s="107">
        <v>7</v>
      </c>
      <c r="I125" s="123">
        <v>9</v>
      </c>
      <c r="J125" s="96"/>
      <c r="K125" s="96">
        <v>18</v>
      </c>
    </row>
    <row r="126" spans="1:11" ht="18" x14ac:dyDescent="0.25">
      <c r="A126" s="103" t="s">
        <v>257</v>
      </c>
      <c r="B126" s="104" t="s">
        <v>197</v>
      </c>
      <c r="C126" s="105" t="s">
        <v>258</v>
      </c>
      <c r="D126" s="106">
        <v>0.2</v>
      </c>
      <c r="E126" s="106">
        <v>0</v>
      </c>
      <c r="F126" s="106">
        <v>15</v>
      </c>
      <c r="G126" s="106">
        <v>58</v>
      </c>
      <c r="H126" s="107">
        <v>0.91200000000000003</v>
      </c>
      <c r="I126" s="123">
        <v>2</v>
      </c>
      <c r="J126" s="96"/>
      <c r="K126" s="96">
        <v>18</v>
      </c>
    </row>
    <row r="127" spans="1:11" ht="18" x14ac:dyDescent="0.25">
      <c r="A127" s="103" t="s">
        <v>74</v>
      </c>
      <c r="B127" s="104" t="s">
        <v>198</v>
      </c>
      <c r="C127" s="105">
        <v>0</v>
      </c>
      <c r="D127" s="106">
        <v>4</v>
      </c>
      <c r="E127" s="106">
        <v>1.5</v>
      </c>
      <c r="F127" s="106">
        <v>26</v>
      </c>
      <c r="G127" s="106">
        <v>135</v>
      </c>
      <c r="H127" s="107">
        <v>2.2000000000000002</v>
      </c>
      <c r="I127" s="123">
        <v>3</v>
      </c>
      <c r="J127" s="96"/>
      <c r="K127" s="96">
        <v>18</v>
      </c>
    </row>
    <row r="128" spans="1:11" ht="36" x14ac:dyDescent="0.25">
      <c r="A128" s="103" t="s">
        <v>292</v>
      </c>
      <c r="B128" s="104" t="s">
        <v>293</v>
      </c>
      <c r="C128" s="105" t="s">
        <v>294</v>
      </c>
      <c r="D128" s="106">
        <v>11.49</v>
      </c>
      <c r="E128" s="106">
        <v>16.71</v>
      </c>
      <c r="F128" s="106">
        <v>15.96</v>
      </c>
      <c r="G128" s="106">
        <v>261.33999999999997</v>
      </c>
      <c r="H128" s="107">
        <v>14.57</v>
      </c>
      <c r="I128" s="123">
        <v>21</v>
      </c>
      <c r="J128" s="96"/>
      <c r="K128" s="96">
        <v>19</v>
      </c>
    </row>
    <row r="129" spans="1:11" ht="18" x14ac:dyDescent="0.25">
      <c r="A129" s="103" t="s">
        <v>186</v>
      </c>
      <c r="B129" s="104" t="s">
        <v>197</v>
      </c>
      <c r="C129" s="105" t="s">
        <v>205</v>
      </c>
      <c r="D129" s="106">
        <v>4.9000000000000004</v>
      </c>
      <c r="E129" s="106">
        <v>5</v>
      </c>
      <c r="F129" s="106">
        <v>32.5</v>
      </c>
      <c r="G129" s="106">
        <v>190</v>
      </c>
      <c r="H129" s="107">
        <v>6.3369999999999997</v>
      </c>
      <c r="I129" s="123">
        <v>9</v>
      </c>
      <c r="J129" s="96"/>
      <c r="K129" s="96">
        <v>19</v>
      </c>
    </row>
    <row r="130" spans="1:11" ht="18" x14ac:dyDescent="0.25">
      <c r="A130" s="103" t="s">
        <v>296</v>
      </c>
      <c r="B130" s="104" t="s">
        <v>198</v>
      </c>
      <c r="C130" s="105" t="s">
        <v>297</v>
      </c>
      <c r="D130" s="106">
        <v>0.92500000000000016</v>
      </c>
      <c r="E130" s="106">
        <v>4.2249999999999996</v>
      </c>
      <c r="F130" s="106">
        <v>7.7500000000000009</v>
      </c>
      <c r="G130" s="106">
        <v>63.875000000000007</v>
      </c>
      <c r="H130" s="107">
        <v>2.5046978723404254</v>
      </c>
      <c r="I130" s="123">
        <v>4</v>
      </c>
      <c r="J130" s="96"/>
      <c r="K130" s="96">
        <v>19</v>
      </c>
    </row>
    <row r="131" spans="1:11" ht="18" x14ac:dyDescent="0.25">
      <c r="A131" s="103" t="s">
        <v>313</v>
      </c>
      <c r="B131" s="104" t="s">
        <v>265</v>
      </c>
      <c r="C131" s="105" t="s">
        <v>256</v>
      </c>
      <c r="D131" s="106">
        <v>7.93</v>
      </c>
      <c r="E131" s="106">
        <v>9.2200000000000006</v>
      </c>
      <c r="F131" s="106">
        <v>9.86</v>
      </c>
      <c r="G131" s="106">
        <v>161.76</v>
      </c>
      <c r="H131" s="107">
        <v>17.01805638297872</v>
      </c>
      <c r="I131" s="123">
        <v>32.5</v>
      </c>
      <c r="J131" s="96"/>
      <c r="K131" s="96">
        <v>19</v>
      </c>
    </row>
    <row r="132" spans="1:11" ht="18" x14ac:dyDescent="0.25">
      <c r="A132" s="103" t="s">
        <v>187</v>
      </c>
      <c r="B132" s="104" t="s">
        <v>197</v>
      </c>
      <c r="C132" s="105" t="s">
        <v>203</v>
      </c>
      <c r="D132" s="106">
        <v>7</v>
      </c>
      <c r="E132" s="106">
        <v>8.1999999999999993</v>
      </c>
      <c r="F132" s="106">
        <v>47</v>
      </c>
      <c r="G132" s="106">
        <v>294</v>
      </c>
      <c r="H132" s="107">
        <v>3.6474000000000002</v>
      </c>
      <c r="I132" s="123">
        <v>7.5</v>
      </c>
      <c r="J132" s="96"/>
      <c r="K132" s="96">
        <v>19</v>
      </c>
    </row>
    <row r="133" spans="1:11" ht="18" x14ac:dyDescent="0.25">
      <c r="A133" s="103" t="s">
        <v>247</v>
      </c>
      <c r="B133" s="104" t="s">
        <v>248</v>
      </c>
      <c r="C133" s="105" t="s">
        <v>249</v>
      </c>
      <c r="D133" s="106">
        <v>0.3</v>
      </c>
      <c r="E133" s="106">
        <v>0</v>
      </c>
      <c r="F133" s="106">
        <v>15.2</v>
      </c>
      <c r="G133" s="106">
        <v>60</v>
      </c>
      <c r="H133" s="107">
        <v>1.7919999999999998</v>
      </c>
      <c r="I133" s="123">
        <v>3</v>
      </c>
      <c r="J133" s="96"/>
      <c r="K133" s="96">
        <v>19</v>
      </c>
    </row>
    <row r="134" spans="1:11" ht="18" x14ac:dyDescent="0.25">
      <c r="A134" s="103" t="s">
        <v>74</v>
      </c>
      <c r="B134" s="104" t="s">
        <v>198</v>
      </c>
      <c r="C134" s="105">
        <v>0</v>
      </c>
      <c r="D134" s="106">
        <v>4</v>
      </c>
      <c r="E134" s="106">
        <v>1.5</v>
      </c>
      <c r="F134" s="106">
        <v>26</v>
      </c>
      <c r="G134" s="106">
        <v>135</v>
      </c>
      <c r="H134" s="107">
        <v>2.2000000000000002</v>
      </c>
      <c r="I134" s="123">
        <v>3</v>
      </c>
      <c r="J134" s="96"/>
      <c r="K134" s="96">
        <v>19</v>
      </c>
    </row>
    <row r="135" spans="1:11" ht="36" x14ac:dyDescent="0.25">
      <c r="A135" s="103" t="s">
        <v>286</v>
      </c>
      <c r="B135" s="104" t="s">
        <v>319</v>
      </c>
      <c r="C135" s="105" t="s">
        <v>204</v>
      </c>
      <c r="D135" s="106">
        <v>7.9333333333333336</v>
      </c>
      <c r="E135" s="106">
        <v>9.0666666666666664</v>
      </c>
      <c r="F135" s="106">
        <v>2.2666666666666666</v>
      </c>
      <c r="G135" s="106">
        <v>125.33333333333333</v>
      </c>
      <c r="H135" s="107">
        <v>12.213799999999999</v>
      </c>
      <c r="I135" s="123">
        <v>23.5</v>
      </c>
      <c r="J135" s="96"/>
      <c r="K135" s="96">
        <v>20</v>
      </c>
    </row>
    <row r="136" spans="1:11" ht="18" x14ac:dyDescent="0.25">
      <c r="A136" s="103" t="s">
        <v>254</v>
      </c>
      <c r="B136" s="104" t="s">
        <v>197</v>
      </c>
      <c r="C136" s="105" t="s">
        <v>255</v>
      </c>
      <c r="D136" s="106">
        <v>3.08</v>
      </c>
      <c r="E136" s="106">
        <v>3.3</v>
      </c>
      <c r="F136" s="106">
        <v>19.78</v>
      </c>
      <c r="G136" s="106">
        <v>117.75</v>
      </c>
      <c r="H136" s="107">
        <v>3.3620000000000001</v>
      </c>
      <c r="I136" s="123">
        <v>5</v>
      </c>
      <c r="J136" s="96"/>
      <c r="K136" s="96">
        <v>20</v>
      </c>
    </row>
    <row r="137" spans="1:11" ht="18" x14ac:dyDescent="0.25">
      <c r="A137" s="103" t="s">
        <v>74</v>
      </c>
      <c r="B137" s="104" t="s">
        <v>226</v>
      </c>
      <c r="C137" s="105">
        <v>0</v>
      </c>
      <c r="D137" s="106">
        <v>2</v>
      </c>
      <c r="E137" s="106">
        <v>0.75</v>
      </c>
      <c r="F137" s="106">
        <v>13</v>
      </c>
      <c r="G137" s="106">
        <v>67.5</v>
      </c>
      <c r="H137" s="107">
        <v>1.1000000000000001</v>
      </c>
      <c r="I137" s="123">
        <v>1.5</v>
      </c>
      <c r="J137" s="96"/>
      <c r="K137" s="96">
        <v>20</v>
      </c>
    </row>
    <row r="138" spans="1:11" ht="18" x14ac:dyDescent="0.25">
      <c r="A138" s="103" t="s">
        <v>331</v>
      </c>
      <c r="B138" s="104" t="s">
        <v>300</v>
      </c>
      <c r="C138" s="105" t="s">
        <v>301</v>
      </c>
      <c r="D138" s="106">
        <v>10.75</v>
      </c>
      <c r="E138" s="106">
        <v>8.84</v>
      </c>
      <c r="F138" s="106">
        <v>7.33</v>
      </c>
      <c r="G138" s="106">
        <v>152.1</v>
      </c>
      <c r="H138" s="107">
        <v>16.977097872340426</v>
      </c>
      <c r="I138" s="123">
        <v>26.7</v>
      </c>
      <c r="J138" s="96"/>
      <c r="K138" s="96">
        <v>20</v>
      </c>
    </row>
    <row r="139" spans="1:11" ht="18" x14ac:dyDescent="0.25">
      <c r="A139" s="103" t="s">
        <v>231</v>
      </c>
      <c r="B139" s="104" t="s">
        <v>197</v>
      </c>
      <c r="C139" s="105" t="s">
        <v>189</v>
      </c>
      <c r="D139" s="106">
        <v>4.2</v>
      </c>
      <c r="E139" s="106">
        <v>9</v>
      </c>
      <c r="F139" s="106">
        <v>29.2</v>
      </c>
      <c r="G139" s="106">
        <v>218</v>
      </c>
      <c r="H139" s="107">
        <v>8.8929999999999989</v>
      </c>
      <c r="I139" s="123">
        <v>13.3</v>
      </c>
      <c r="J139" s="96"/>
      <c r="K139" s="96">
        <v>20</v>
      </c>
    </row>
    <row r="140" spans="1:11" ht="18" x14ac:dyDescent="0.25">
      <c r="A140" s="103" t="s">
        <v>224</v>
      </c>
      <c r="B140" s="104" t="s">
        <v>197</v>
      </c>
      <c r="C140" s="105" t="s">
        <v>225</v>
      </c>
      <c r="D140" s="106">
        <v>0.2</v>
      </c>
      <c r="E140" s="106">
        <v>0</v>
      </c>
      <c r="F140" s="106">
        <v>27.52</v>
      </c>
      <c r="G140" s="106">
        <v>111.25</v>
      </c>
      <c r="H140" s="107">
        <v>4.3600000000000003</v>
      </c>
      <c r="I140" s="123">
        <v>7</v>
      </c>
      <c r="J140" s="96"/>
      <c r="K140" s="96">
        <v>20</v>
      </c>
    </row>
    <row r="141" spans="1:11" ht="18" x14ac:dyDescent="0.25">
      <c r="A141" s="103" t="s">
        <v>74</v>
      </c>
      <c r="B141" s="104" t="s">
        <v>198</v>
      </c>
      <c r="C141" s="105">
        <v>0</v>
      </c>
      <c r="D141" s="106">
        <v>4</v>
      </c>
      <c r="E141" s="106">
        <v>1.5</v>
      </c>
      <c r="F141" s="106">
        <v>26</v>
      </c>
      <c r="G141" s="106">
        <v>135</v>
      </c>
      <c r="H141" s="107">
        <v>2.2000000000000002</v>
      </c>
      <c r="I141" s="123">
        <v>3</v>
      </c>
      <c r="J141" s="96"/>
      <c r="K141" s="96">
        <v>20</v>
      </c>
    </row>
    <row r="142" spans="1:11" x14ac:dyDescent="0.25">
      <c r="A142" s="122"/>
      <c r="B142" s="96"/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1:11" x14ac:dyDescent="0.25">
      <c r="A143" s="122"/>
      <c r="B143" s="96"/>
      <c r="C143" s="96"/>
      <c r="D143" s="96"/>
      <c r="E143" s="96"/>
      <c r="F143" s="96"/>
      <c r="G143" s="96"/>
      <c r="H143" s="96"/>
      <c r="I143" s="96"/>
      <c r="J143" s="96"/>
      <c r="K143" s="96"/>
    </row>
    <row r="144" spans="1:11" x14ac:dyDescent="0.25">
      <c r="A144" s="122"/>
      <c r="B144" s="96"/>
      <c r="C144" s="96"/>
      <c r="D144" s="96"/>
      <c r="E144" s="96"/>
      <c r="F144" s="96"/>
      <c r="G144" s="96"/>
      <c r="H144" s="96"/>
      <c r="I144" s="96"/>
      <c r="J144" s="96"/>
      <c r="K144" s="96"/>
    </row>
    <row r="145" spans="1:11" x14ac:dyDescent="0.25">
      <c r="A145" s="122"/>
      <c r="B145" s="96"/>
      <c r="C145" s="96"/>
      <c r="D145" s="96"/>
      <c r="E145" s="96"/>
      <c r="F145" s="96"/>
      <c r="G145" s="96"/>
      <c r="H145" s="96"/>
      <c r="I145" s="96"/>
      <c r="J145" s="96"/>
      <c r="K145" s="96"/>
    </row>
    <row r="146" spans="1:11" x14ac:dyDescent="0.25">
      <c r="A146" s="122"/>
      <c r="B146" s="96"/>
      <c r="C146" s="96"/>
      <c r="D146" s="96"/>
      <c r="E146" s="96"/>
      <c r="F146" s="96"/>
      <c r="G146" s="96"/>
      <c r="H146" s="96"/>
      <c r="I146" s="96"/>
      <c r="J146" s="96"/>
      <c r="K146" s="96"/>
    </row>
    <row r="147" spans="1:11" x14ac:dyDescent="0.25">
      <c r="A147" s="122"/>
      <c r="B147" s="96"/>
      <c r="C147" s="96"/>
      <c r="D147" s="96"/>
      <c r="E147" s="96"/>
      <c r="F147" s="96"/>
      <c r="G147" s="96"/>
      <c r="H147" s="96"/>
      <c r="I147" s="96"/>
      <c r="J147" s="96"/>
      <c r="K147" s="96"/>
    </row>
    <row r="148" spans="1:11" x14ac:dyDescent="0.25">
      <c r="A148" s="122"/>
      <c r="B148" s="96"/>
      <c r="C148" s="96"/>
      <c r="D148" s="96"/>
      <c r="E148" s="96"/>
      <c r="F148" s="96"/>
      <c r="G148" s="96"/>
      <c r="H148" s="96"/>
      <c r="I148" s="96"/>
      <c r="J148" s="96"/>
      <c r="K148" s="96"/>
    </row>
    <row r="149" spans="1:11" x14ac:dyDescent="0.25">
      <c r="A149" s="122"/>
      <c r="B149" s="96"/>
      <c r="C149" s="96"/>
      <c r="D149" s="96"/>
      <c r="E149" s="96"/>
      <c r="F149" s="96"/>
      <c r="G149" s="96"/>
      <c r="H149" s="96"/>
      <c r="I149" s="96"/>
      <c r="J149" s="96"/>
      <c r="K149" s="96"/>
    </row>
    <row r="150" spans="1:11" x14ac:dyDescent="0.25">
      <c r="A150" s="122"/>
      <c r="B150" s="96"/>
      <c r="C150" s="96"/>
      <c r="D150" s="96"/>
      <c r="E150" s="96"/>
      <c r="F150" s="96"/>
      <c r="G150" s="96"/>
      <c r="H150" s="96"/>
      <c r="I150" s="96"/>
      <c r="J150" s="96"/>
      <c r="K150" s="96"/>
    </row>
    <row r="151" spans="1:11" x14ac:dyDescent="0.25">
      <c r="A151" s="122"/>
      <c r="B151" s="96"/>
      <c r="C151" s="96"/>
      <c r="D151" s="96"/>
      <c r="E151" s="96"/>
      <c r="F151" s="96"/>
      <c r="G151" s="96"/>
      <c r="H151" s="96"/>
      <c r="I151" s="96"/>
      <c r="J151" s="96"/>
      <c r="K151" s="96"/>
    </row>
    <row r="152" spans="1:11" x14ac:dyDescent="0.25">
      <c r="A152" s="122"/>
      <c r="B152" s="96"/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1:11" x14ac:dyDescent="0.25">
      <c r="A153" s="122"/>
      <c r="B153" s="96"/>
      <c r="C153" s="96"/>
      <c r="D153" s="96"/>
      <c r="E153" s="96"/>
      <c r="F153" s="96"/>
      <c r="G153" s="96"/>
      <c r="H153" s="96"/>
      <c r="I153" s="96"/>
      <c r="J153" s="96"/>
      <c r="K153" s="96"/>
    </row>
    <row r="154" spans="1:11" x14ac:dyDescent="0.25">
      <c r="A154" s="122"/>
      <c r="B154" s="96"/>
      <c r="C154" s="96"/>
      <c r="D154" s="96"/>
      <c r="E154" s="96"/>
      <c r="F154" s="96"/>
      <c r="G154" s="96"/>
      <c r="H154" s="96"/>
      <c r="I154" s="96"/>
      <c r="J154" s="96"/>
      <c r="K154" s="96"/>
    </row>
    <row r="155" spans="1:11" x14ac:dyDescent="0.25">
      <c r="A155" s="122"/>
      <c r="B155" s="96"/>
      <c r="C155" s="96"/>
      <c r="D155" s="96"/>
      <c r="E155" s="96"/>
      <c r="F155" s="96"/>
      <c r="G155" s="96"/>
      <c r="H155" s="96"/>
      <c r="I155" s="96"/>
      <c r="J155" s="96"/>
      <c r="K155" s="96"/>
    </row>
    <row r="156" spans="1:11" x14ac:dyDescent="0.25">
      <c r="A156" s="122"/>
      <c r="B156" s="96"/>
      <c r="C156" s="96"/>
      <c r="D156" s="96"/>
      <c r="E156" s="96"/>
      <c r="F156" s="96"/>
      <c r="G156" s="96"/>
      <c r="H156" s="96"/>
      <c r="I156" s="96"/>
      <c r="J156" s="96"/>
      <c r="K156" s="96"/>
    </row>
    <row r="157" spans="1:11" x14ac:dyDescent="0.25">
      <c r="A157" s="122"/>
      <c r="B157" s="96"/>
      <c r="C157" s="96"/>
      <c r="D157" s="96"/>
      <c r="E157" s="96"/>
      <c r="F157" s="96"/>
      <c r="G157" s="96"/>
      <c r="H157" s="96"/>
      <c r="I157" s="96"/>
      <c r="J157" s="96"/>
      <c r="K157" s="96"/>
    </row>
    <row r="158" spans="1:11" x14ac:dyDescent="0.25">
      <c r="A158" s="122"/>
      <c r="B158" s="96"/>
      <c r="C158" s="96"/>
      <c r="D158" s="96"/>
      <c r="E158" s="96"/>
      <c r="F158" s="96"/>
      <c r="G158" s="96"/>
      <c r="H158" s="96"/>
      <c r="I158" s="96"/>
      <c r="J158" s="96"/>
      <c r="K158" s="96"/>
    </row>
    <row r="159" spans="1:11" x14ac:dyDescent="0.25">
      <c r="A159" s="122"/>
      <c r="B159" s="96"/>
      <c r="C159" s="96"/>
      <c r="D159" s="96"/>
      <c r="E159" s="96"/>
      <c r="F159" s="96"/>
      <c r="G159" s="96"/>
      <c r="H159" s="96"/>
      <c r="I159" s="96"/>
      <c r="J159" s="96"/>
      <c r="K159" s="96"/>
    </row>
    <row r="160" spans="1:11" x14ac:dyDescent="0.25">
      <c r="A160" s="122"/>
      <c r="B160" s="96"/>
      <c r="C160" s="96"/>
      <c r="D160" s="96"/>
      <c r="E160" s="96"/>
      <c r="F160" s="96"/>
      <c r="G160" s="96"/>
      <c r="H160" s="96"/>
      <c r="I160" s="96"/>
      <c r="J160" s="96"/>
      <c r="K160" s="96"/>
    </row>
    <row r="161" spans="1:11" x14ac:dyDescent="0.25">
      <c r="A161" s="122"/>
      <c r="B161" s="96"/>
      <c r="C161" s="96"/>
      <c r="D161" s="96"/>
      <c r="E161" s="96"/>
      <c r="F161" s="96"/>
      <c r="G161" s="96"/>
      <c r="H161" s="96"/>
      <c r="I161" s="96"/>
      <c r="J161" s="96"/>
      <c r="K161" s="96"/>
    </row>
    <row r="162" spans="1:11" x14ac:dyDescent="0.25">
      <c r="A162" s="122"/>
      <c r="B162" s="96"/>
      <c r="C162" s="96"/>
      <c r="D162" s="96"/>
      <c r="E162" s="96"/>
      <c r="F162" s="96"/>
      <c r="G162" s="96"/>
      <c r="H162" s="96"/>
      <c r="I162" s="96"/>
      <c r="J162" s="96"/>
      <c r="K162" s="96"/>
    </row>
    <row r="163" spans="1:11" x14ac:dyDescent="0.25">
      <c r="A163" s="122"/>
      <c r="B163" s="96"/>
      <c r="C163" s="96"/>
      <c r="D163" s="96"/>
      <c r="E163" s="96"/>
      <c r="F163" s="96"/>
      <c r="G163" s="96"/>
      <c r="H163" s="96"/>
      <c r="I163" s="96"/>
      <c r="J163" s="96"/>
      <c r="K163" s="96"/>
    </row>
    <row r="164" spans="1:11" x14ac:dyDescent="0.25">
      <c r="A164" s="122"/>
      <c r="B164" s="96"/>
      <c r="C164" s="96"/>
      <c r="D164" s="96"/>
      <c r="E164" s="96"/>
      <c r="F164" s="96"/>
      <c r="G164" s="96"/>
      <c r="H164" s="96"/>
      <c r="I164" s="96"/>
      <c r="J164" s="96"/>
      <c r="K164" s="96"/>
    </row>
    <row r="165" spans="1:11" x14ac:dyDescent="0.25">
      <c r="A165" s="122"/>
      <c r="B165" s="96"/>
      <c r="C165" s="96"/>
      <c r="D165" s="96"/>
      <c r="E165" s="96"/>
      <c r="F165" s="96"/>
      <c r="G165" s="96"/>
      <c r="H165" s="96"/>
      <c r="I165" s="96"/>
      <c r="J165" s="96"/>
      <c r="K165" s="96"/>
    </row>
    <row r="166" spans="1:11" x14ac:dyDescent="0.25">
      <c r="A166" s="122"/>
      <c r="B166" s="96"/>
      <c r="C166" s="96"/>
      <c r="D166" s="96"/>
      <c r="E166" s="96"/>
      <c r="F166" s="96"/>
      <c r="G166" s="96"/>
      <c r="H166" s="96"/>
      <c r="I166" s="96"/>
      <c r="J166" s="96"/>
      <c r="K166" s="96"/>
    </row>
    <row r="167" spans="1:11" x14ac:dyDescent="0.25">
      <c r="A167" s="122"/>
      <c r="B167" s="96"/>
      <c r="C167" s="96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5">
      <c r="A168" s="122"/>
      <c r="B168" s="96"/>
      <c r="C168" s="96"/>
      <c r="D168" s="96"/>
      <c r="E168" s="96"/>
      <c r="F168" s="96"/>
      <c r="G168" s="96"/>
      <c r="H168" s="96"/>
      <c r="I168" s="96"/>
      <c r="J168" s="96"/>
      <c r="K168" s="96"/>
    </row>
    <row r="169" spans="1:11" x14ac:dyDescent="0.25">
      <c r="A169" s="122"/>
      <c r="B169" s="96"/>
      <c r="C169" s="96"/>
      <c r="D169" s="96"/>
      <c r="E169" s="96"/>
      <c r="F169" s="96"/>
      <c r="G169" s="96"/>
      <c r="H169" s="96"/>
      <c r="I169" s="96"/>
      <c r="J169" s="96"/>
      <c r="K169" s="96"/>
    </row>
    <row r="170" spans="1:11" x14ac:dyDescent="0.25">
      <c r="A170" s="122"/>
      <c r="B170" s="96"/>
      <c r="C170" s="96"/>
      <c r="D170" s="96"/>
      <c r="E170" s="96"/>
      <c r="F170" s="96"/>
      <c r="G170" s="96"/>
      <c r="H170" s="96"/>
      <c r="I170" s="96"/>
      <c r="J170" s="96"/>
      <c r="K170" s="96"/>
    </row>
    <row r="171" spans="1:11" x14ac:dyDescent="0.25">
      <c r="A171" s="122"/>
      <c r="B171" s="96"/>
      <c r="C171" s="96"/>
      <c r="D171" s="96"/>
      <c r="E171" s="96"/>
      <c r="F171" s="96"/>
      <c r="G171" s="96"/>
      <c r="H171" s="96"/>
      <c r="I171" s="96"/>
      <c r="J171" s="96"/>
      <c r="K171" s="96"/>
    </row>
    <row r="172" spans="1:11" x14ac:dyDescent="0.25">
      <c r="A172" s="122"/>
      <c r="B172" s="96"/>
      <c r="C172" s="96"/>
      <c r="D172" s="96"/>
      <c r="E172" s="96"/>
      <c r="F172" s="96"/>
      <c r="G172" s="96"/>
      <c r="H172" s="96"/>
      <c r="I172" s="96"/>
      <c r="J172" s="96"/>
      <c r="K172" s="96"/>
    </row>
    <row r="173" spans="1:11" x14ac:dyDescent="0.25">
      <c r="A173" s="122"/>
      <c r="B173" s="96"/>
      <c r="C173" s="96"/>
      <c r="D173" s="96"/>
      <c r="E173" s="96"/>
      <c r="F173" s="96"/>
      <c r="G173" s="96"/>
      <c r="H173" s="96"/>
      <c r="I173" s="96"/>
      <c r="J173" s="96"/>
      <c r="K173" s="96"/>
    </row>
    <row r="174" spans="1:11" x14ac:dyDescent="0.25">
      <c r="A174" s="122"/>
      <c r="B174" s="96"/>
      <c r="C174" s="96"/>
      <c r="D174" s="96"/>
      <c r="E174" s="96"/>
      <c r="F174" s="96"/>
      <c r="G174" s="96"/>
      <c r="H174" s="96"/>
      <c r="I174" s="96"/>
      <c r="J174" s="96"/>
      <c r="K174" s="96"/>
    </row>
    <row r="175" spans="1:11" x14ac:dyDescent="0.25">
      <c r="A175" s="122"/>
      <c r="B175" s="96"/>
      <c r="C175" s="96"/>
      <c r="D175" s="96"/>
      <c r="E175" s="96"/>
      <c r="F175" s="96"/>
      <c r="G175" s="96"/>
      <c r="H175" s="96"/>
      <c r="I175" s="96"/>
      <c r="J175" s="96"/>
      <c r="K175" s="96"/>
    </row>
    <row r="176" spans="1:11" x14ac:dyDescent="0.25">
      <c r="A176" s="122"/>
      <c r="B176" s="96"/>
      <c r="C176" s="96"/>
      <c r="D176" s="96"/>
      <c r="E176" s="96"/>
      <c r="F176" s="96"/>
      <c r="G176" s="96"/>
      <c r="H176" s="96"/>
      <c r="I176" s="96"/>
      <c r="J176" s="96"/>
      <c r="K176" s="96"/>
    </row>
    <row r="177" spans="1:11" x14ac:dyDescent="0.25">
      <c r="A177" s="122"/>
      <c r="B177" s="96"/>
      <c r="C177" s="96"/>
      <c r="D177" s="96"/>
      <c r="E177" s="96"/>
      <c r="F177" s="96"/>
      <c r="G177" s="96"/>
      <c r="H177" s="96"/>
      <c r="I177" s="96"/>
      <c r="J177" s="96"/>
      <c r="K177" s="96"/>
    </row>
    <row r="178" spans="1:11" x14ac:dyDescent="0.25">
      <c r="A178" s="122"/>
      <c r="B178" s="96"/>
      <c r="C178" s="96"/>
      <c r="D178" s="96"/>
      <c r="E178" s="96"/>
      <c r="F178" s="96"/>
      <c r="G178" s="96"/>
      <c r="H178" s="96"/>
      <c r="I178" s="96"/>
      <c r="J178" s="96"/>
      <c r="K178" s="96"/>
    </row>
    <row r="179" spans="1:11" x14ac:dyDescent="0.25">
      <c r="A179" s="122"/>
      <c r="B179" s="96"/>
      <c r="C179" s="96"/>
      <c r="D179" s="96"/>
      <c r="E179" s="96"/>
      <c r="F179" s="96"/>
      <c r="G179" s="96"/>
      <c r="H179" s="96"/>
      <c r="I179" s="96"/>
      <c r="J179" s="96"/>
      <c r="K179" s="96"/>
    </row>
    <row r="180" spans="1:11" x14ac:dyDescent="0.25">
      <c r="A180" s="122"/>
      <c r="B180" s="96"/>
      <c r="C180" s="96"/>
      <c r="D180" s="96"/>
      <c r="E180" s="96"/>
      <c r="F180" s="96"/>
      <c r="G180" s="96"/>
      <c r="H180" s="96"/>
      <c r="I180" s="96"/>
      <c r="J180" s="96"/>
      <c r="K180" s="96"/>
    </row>
    <row r="181" spans="1:11" x14ac:dyDescent="0.25">
      <c r="A181" s="122"/>
      <c r="B181" s="96"/>
      <c r="C181" s="96"/>
      <c r="D181" s="96"/>
      <c r="E181" s="96"/>
      <c r="F181" s="96"/>
      <c r="G181" s="96"/>
      <c r="H181" s="96"/>
      <c r="I181" s="96"/>
      <c r="J181" s="96"/>
      <c r="K181" s="96"/>
    </row>
    <row r="182" spans="1:11" x14ac:dyDescent="0.25">
      <c r="A182" s="122"/>
      <c r="B182" s="96"/>
      <c r="C182" s="96"/>
      <c r="D182" s="96"/>
      <c r="E182" s="96"/>
      <c r="F182" s="96"/>
      <c r="G182" s="96"/>
      <c r="H182" s="96"/>
      <c r="I182" s="96"/>
      <c r="J182" s="96"/>
      <c r="K182" s="96"/>
    </row>
    <row r="183" spans="1:11" x14ac:dyDescent="0.25">
      <c r="A183" s="122"/>
      <c r="B183" s="96"/>
      <c r="C183" s="96"/>
      <c r="D183" s="96"/>
      <c r="E183" s="96"/>
      <c r="F183" s="96"/>
      <c r="G183" s="96"/>
      <c r="H183" s="96"/>
      <c r="I183" s="96"/>
      <c r="J183" s="96"/>
      <c r="K183" s="96"/>
    </row>
    <row r="184" spans="1:11" x14ac:dyDescent="0.25">
      <c r="A184" s="122"/>
      <c r="B184" s="96"/>
      <c r="C184" s="96"/>
      <c r="D184" s="96"/>
      <c r="E184" s="96"/>
      <c r="F184" s="96"/>
      <c r="G184" s="96"/>
      <c r="H184" s="96"/>
      <c r="I184" s="96"/>
      <c r="J184" s="96"/>
      <c r="K184" s="96"/>
    </row>
    <row r="185" spans="1:11" x14ac:dyDescent="0.25">
      <c r="A185" s="122"/>
      <c r="B185" s="96"/>
      <c r="C185" s="96"/>
      <c r="D185" s="96"/>
      <c r="E185" s="96"/>
      <c r="F185" s="96"/>
      <c r="G185" s="96"/>
      <c r="H185" s="96"/>
      <c r="I185" s="96"/>
      <c r="J185" s="96"/>
      <c r="K185" s="96"/>
    </row>
    <row r="186" spans="1:11" x14ac:dyDescent="0.25">
      <c r="A186" s="122"/>
      <c r="B186" s="96"/>
      <c r="C186" s="96"/>
      <c r="D186" s="96"/>
      <c r="E186" s="96"/>
      <c r="F186" s="96"/>
      <c r="G186" s="96"/>
      <c r="H186" s="96"/>
      <c r="I186" s="96"/>
      <c r="J186" s="96"/>
      <c r="K186" s="96"/>
    </row>
    <row r="187" spans="1:11" x14ac:dyDescent="0.25">
      <c r="A187" s="122"/>
      <c r="B187" s="96"/>
      <c r="C187" s="96"/>
      <c r="D187" s="96"/>
      <c r="E187" s="96"/>
      <c r="F187" s="96"/>
      <c r="G187" s="96"/>
      <c r="H187" s="96"/>
      <c r="I187" s="96"/>
      <c r="J187" s="96"/>
      <c r="K187" s="96"/>
    </row>
    <row r="188" spans="1:11" x14ac:dyDescent="0.25">
      <c r="A188" s="122"/>
      <c r="B188" s="96"/>
      <c r="C188" s="96"/>
      <c r="D188" s="96"/>
      <c r="E188" s="96"/>
      <c r="F188" s="96"/>
      <c r="G188" s="96"/>
      <c r="H188" s="96"/>
      <c r="I188" s="96"/>
      <c r="J188" s="96"/>
      <c r="K188" s="96"/>
    </row>
    <row r="189" spans="1:11" x14ac:dyDescent="0.25">
      <c r="A189" s="122"/>
      <c r="B189" s="96"/>
      <c r="C189" s="96"/>
      <c r="D189" s="96"/>
      <c r="E189" s="96"/>
      <c r="F189" s="96"/>
      <c r="G189" s="96"/>
      <c r="H189" s="96"/>
      <c r="I189" s="96"/>
      <c r="J189" s="96"/>
      <c r="K189" s="96"/>
    </row>
    <row r="190" spans="1:11" x14ac:dyDescent="0.25">
      <c r="A190" s="122"/>
      <c r="B190" s="96"/>
      <c r="C190" s="96"/>
      <c r="D190" s="96"/>
      <c r="E190" s="96"/>
      <c r="F190" s="96"/>
      <c r="G190" s="96"/>
      <c r="H190" s="96"/>
      <c r="I190" s="96"/>
      <c r="J190" s="96"/>
      <c r="K190" s="96"/>
    </row>
    <row r="191" spans="1:11" x14ac:dyDescent="0.25">
      <c r="A191" s="122"/>
      <c r="B191" s="96"/>
      <c r="C191" s="96"/>
      <c r="D191" s="96"/>
      <c r="E191" s="96"/>
      <c r="F191" s="96"/>
      <c r="G191" s="96"/>
      <c r="H191" s="96"/>
      <c r="I191" s="96"/>
      <c r="J191" s="96"/>
      <c r="K191" s="96"/>
    </row>
  </sheetData>
  <autoFilter ref="A2:K191"/>
  <conditionalFormatting sqref="A17:B17 A3:I16 A18:I53">
    <cfRule type="cellIs" dxfId="12711" priority="3938" operator="equal">
      <formula>0</formula>
    </cfRule>
  </conditionalFormatting>
  <conditionalFormatting sqref="A7:I10 A13:I14 A17:B17 A19:I20 A3:I4 A26:I26 A29:I31 A33:I38 A41:I41 A43:I43 A46:I47 A51:I53">
    <cfRule type="expression" dxfId="12710" priority="3937" stopIfTrue="1">
      <formula>$IZ4&lt;$IY$2</formula>
    </cfRule>
  </conditionalFormatting>
  <conditionalFormatting sqref="A3:I3 A7:I10 A13:I14 A19:I20 A26:I26 A29:I31 A33:I38 A41:I41 A43:I43 A46:I47 A51:I53">
    <cfRule type="expression" dxfId="12709" priority="3936" stopIfTrue="1">
      <formula>$JC4&lt;$JB$2</formula>
    </cfRule>
  </conditionalFormatting>
  <conditionalFormatting sqref="A4:I4">
    <cfRule type="expression" dxfId="12708" priority="3935" stopIfTrue="1">
      <formula>$JC5&lt;$JB$2</formula>
    </cfRule>
  </conditionalFormatting>
  <conditionalFormatting sqref="A3">
    <cfRule type="expression" dxfId="12707" priority="3934" stopIfTrue="1">
      <formula>$IZ4&lt;$IY$2</formula>
    </cfRule>
  </conditionalFormatting>
  <conditionalFormatting sqref="A3">
    <cfRule type="expression" dxfId="12706" priority="3933" stopIfTrue="1">
      <formula>$IZ4&lt;$IY$2</formula>
    </cfRule>
  </conditionalFormatting>
  <conditionalFormatting sqref="A3">
    <cfRule type="expression" dxfId="12705" priority="3932" stopIfTrue="1">
      <formula>$IZ4&lt;$IY$2</formula>
    </cfRule>
  </conditionalFormatting>
  <conditionalFormatting sqref="A3">
    <cfRule type="expression" dxfId="12704" priority="3931" stopIfTrue="1">
      <formula>$IZ4&lt;$IY$2</formula>
    </cfRule>
  </conditionalFormatting>
  <conditionalFormatting sqref="A3">
    <cfRule type="expression" dxfId="12703" priority="3930" stopIfTrue="1">
      <formula>$IZ4&lt;$IY$2</formula>
    </cfRule>
  </conditionalFormatting>
  <conditionalFormatting sqref="A3">
    <cfRule type="expression" dxfId="12702" priority="3929" stopIfTrue="1">
      <formula>$IZ4&lt;$IY$2</formula>
    </cfRule>
  </conditionalFormatting>
  <conditionalFormatting sqref="A4:I4">
    <cfRule type="expression" dxfId="12701" priority="3928" stopIfTrue="1">
      <formula>$JC5&lt;$JB$2</formula>
    </cfRule>
  </conditionalFormatting>
  <conditionalFormatting sqref="A3:I3">
    <cfRule type="expression" dxfId="12700" priority="3927" stopIfTrue="1">
      <formula>$JC4&lt;$JB$2</formula>
    </cfRule>
  </conditionalFormatting>
  <conditionalFormatting sqref="A4:I4">
    <cfRule type="expression" dxfId="12699" priority="3926" stopIfTrue="1">
      <formula>$JC5&lt;$JB$2</formula>
    </cfRule>
  </conditionalFormatting>
  <conditionalFormatting sqref="A53:I53">
    <cfRule type="cellIs" dxfId="12698" priority="3925" stopIfTrue="1" operator="equal">
      <formula>0</formula>
    </cfRule>
  </conditionalFormatting>
  <conditionalFormatting sqref="A51:I51">
    <cfRule type="cellIs" dxfId="12697" priority="3924" stopIfTrue="1" operator="equal">
      <formula>0</formula>
    </cfRule>
  </conditionalFormatting>
  <conditionalFormatting sqref="A52:I52">
    <cfRule type="cellIs" dxfId="12696" priority="3923" stopIfTrue="1" operator="equal">
      <formula>0</formula>
    </cfRule>
  </conditionalFormatting>
  <conditionalFormatting sqref="A50:I50 A48:I48 A44:I45 A42:I42 A39:I40 A32:I32 A27:I28 A21:I25 A18:I18 A15:I16 A11:I12 A5:I6">
    <cfRule type="expression" dxfId="12695" priority="3922" stopIfTrue="1">
      <formula>#REF!&lt;$IY$2</formula>
    </cfRule>
  </conditionalFormatting>
  <conditionalFormatting sqref="A50:I50 A48:I48 A44:I45 A42:I42 A39:I40 A32:I32 A27:I28 A21:I25 A18:I18 A16:I16 A11:I12 A5:I6">
    <cfRule type="expression" dxfId="12694" priority="3921" stopIfTrue="1">
      <formula>#REF!&lt;$JB$2</formula>
    </cfRule>
  </conditionalFormatting>
  <conditionalFormatting sqref="A49:I49">
    <cfRule type="expression" dxfId="12693" priority="3920" stopIfTrue="1">
      <formula>#REF!&lt;$IY$2</formula>
    </cfRule>
  </conditionalFormatting>
  <conditionalFormatting sqref="A49:I49">
    <cfRule type="expression" dxfId="12692" priority="3919" stopIfTrue="1">
      <formula>#REF!&lt;$JB$2</formula>
    </cfRule>
  </conditionalFormatting>
  <conditionalFormatting sqref="A3:I5">
    <cfRule type="cellIs" dxfId="12691" priority="3918" operator="equal">
      <formula>0</formula>
    </cfRule>
  </conditionalFormatting>
  <conditionalFormatting sqref="A3:H5">
    <cfRule type="expression" dxfId="12690" priority="3917" stopIfTrue="1">
      <formula>$IT4&lt;$IS$2</formula>
    </cfRule>
  </conditionalFormatting>
  <conditionalFormatting sqref="A3:H5">
    <cfRule type="expression" dxfId="12689" priority="3916" stopIfTrue="1">
      <formula>$IT4&lt;$IS$2</formula>
    </cfRule>
  </conditionalFormatting>
  <conditionalFormatting sqref="A3:G5">
    <cfRule type="expression" dxfId="12688" priority="3915" stopIfTrue="1">
      <formula>$IT4&lt;$IS$2</formula>
    </cfRule>
  </conditionalFormatting>
  <conditionalFormatting sqref="A3:G5">
    <cfRule type="expression" dxfId="12687" priority="3914" stopIfTrue="1">
      <formula>$IT4&lt;$IS$2</formula>
    </cfRule>
  </conditionalFormatting>
  <conditionalFormatting sqref="H3:H5">
    <cfRule type="expression" dxfId="12686" priority="3913" stopIfTrue="1">
      <formula>$IT4&lt;$IS$2</formula>
    </cfRule>
  </conditionalFormatting>
  <conditionalFormatting sqref="H3:H5">
    <cfRule type="expression" dxfId="12685" priority="3912" stopIfTrue="1">
      <formula>$IT4&lt;$IS$2</formula>
    </cfRule>
  </conditionalFormatting>
  <conditionalFormatting sqref="A3:G5">
    <cfRule type="expression" dxfId="12684" priority="3911" stopIfTrue="1">
      <formula>$IT4&lt;$IS$2</formula>
    </cfRule>
  </conditionalFormatting>
  <conditionalFormatting sqref="A3:H5">
    <cfRule type="expression" dxfId="12683" priority="3910" stopIfTrue="1">
      <formula>$IT4&lt;$IS$2</formula>
    </cfRule>
  </conditionalFormatting>
  <conditionalFormatting sqref="A3">
    <cfRule type="expression" dxfId="12682" priority="3909" stopIfTrue="1">
      <formula>$IT4&lt;$IS$2</formula>
    </cfRule>
  </conditionalFormatting>
  <conditionalFormatting sqref="A3">
    <cfRule type="expression" dxfId="12681" priority="3908" stopIfTrue="1">
      <formula>$IT4&lt;$IS$2</formula>
    </cfRule>
  </conditionalFormatting>
  <conditionalFormatting sqref="A3">
    <cfRule type="expression" dxfId="12680" priority="3907" stopIfTrue="1">
      <formula>$IT4&lt;$IS$2</formula>
    </cfRule>
  </conditionalFormatting>
  <conditionalFormatting sqref="A3">
    <cfRule type="expression" dxfId="12679" priority="3906" stopIfTrue="1">
      <formula>$IT4&lt;$IS$2</formula>
    </cfRule>
  </conditionalFormatting>
  <conditionalFormatting sqref="A3">
    <cfRule type="expression" dxfId="12678" priority="3905" stopIfTrue="1">
      <formula>$IT4&lt;$IS$2</formula>
    </cfRule>
  </conditionalFormatting>
  <conditionalFormatting sqref="A3">
    <cfRule type="expression" dxfId="12677" priority="3904" stopIfTrue="1">
      <formula>$IT4&lt;$IS$2</formula>
    </cfRule>
  </conditionalFormatting>
  <conditionalFormatting sqref="A3:H5">
    <cfRule type="expression" dxfId="12676" priority="3903" stopIfTrue="1">
      <formula>$IT4&lt;$IS$2</formula>
    </cfRule>
  </conditionalFormatting>
  <conditionalFormatting sqref="A3:H5">
    <cfRule type="expression" dxfId="12675" priority="3902" stopIfTrue="1">
      <formula>$IT4&lt;$IS$2</formula>
    </cfRule>
  </conditionalFormatting>
  <conditionalFormatting sqref="A3:H5">
    <cfRule type="expression" dxfId="12674" priority="3901" stopIfTrue="1">
      <formula>$IT4&lt;$IS$2</formula>
    </cfRule>
  </conditionalFormatting>
  <conditionalFormatting sqref="A3:H5">
    <cfRule type="expression" dxfId="12673" priority="3900" stopIfTrue="1">
      <formula>$IT4&lt;$IS$2</formula>
    </cfRule>
  </conditionalFormatting>
  <conditionalFormatting sqref="A3:H5">
    <cfRule type="expression" dxfId="12672" priority="3899" stopIfTrue="1">
      <formula>$IT4&lt;$IS$2</formula>
    </cfRule>
  </conditionalFormatting>
  <conditionalFormatting sqref="A3:H5">
    <cfRule type="expression" dxfId="12671" priority="3898" stopIfTrue="1">
      <formula>$IT4&lt;$IS$2</formula>
    </cfRule>
  </conditionalFormatting>
  <conditionalFormatting sqref="A3:H5">
    <cfRule type="expression" dxfId="12670" priority="3897" stopIfTrue="1">
      <formula>$IT4&lt;$IS$2</formula>
    </cfRule>
  </conditionalFormatting>
  <conditionalFormatting sqref="A3:H5">
    <cfRule type="expression" dxfId="12669" priority="3896" stopIfTrue="1">
      <formula>$IT4&lt;$IS$2</formula>
    </cfRule>
  </conditionalFormatting>
  <conditionalFormatting sqref="A3:H5">
    <cfRule type="expression" dxfId="12668" priority="3895" stopIfTrue="1">
      <formula>$IT4&lt;$IS$2</formula>
    </cfRule>
  </conditionalFormatting>
  <conditionalFormatting sqref="A3:H5">
    <cfRule type="expression" dxfId="12667" priority="3894" stopIfTrue="1">
      <formula>$IT4&lt;$IS$2</formula>
    </cfRule>
  </conditionalFormatting>
  <conditionalFormatting sqref="A5:H5">
    <cfRule type="expression" dxfId="12666" priority="3893" stopIfTrue="1">
      <formula>$IW6&lt;$IV$2</formula>
    </cfRule>
  </conditionalFormatting>
  <conditionalFormatting sqref="A4:H4">
    <cfRule type="expression" dxfId="12665" priority="3892" stopIfTrue="1">
      <formula>$IW5&lt;$IV$2</formula>
    </cfRule>
  </conditionalFormatting>
  <conditionalFormatting sqref="A3:H3">
    <cfRule type="expression" dxfId="12664" priority="3891" stopIfTrue="1">
      <formula>$IW4&lt;$IV$2</formula>
    </cfRule>
  </conditionalFormatting>
  <conditionalFormatting sqref="A4:H4">
    <cfRule type="expression" dxfId="12663" priority="3890" stopIfTrue="1">
      <formula>$IW5&lt;$IV$2</formula>
    </cfRule>
  </conditionalFormatting>
  <conditionalFormatting sqref="A3:H5">
    <cfRule type="cellIs" dxfId="12662" priority="3889" stopIfTrue="1" operator="equal">
      <formula>0</formula>
    </cfRule>
  </conditionalFormatting>
  <conditionalFormatting sqref="A3:H5">
    <cfRule type="expression" dxfId="12661" priority="3888" stopIfTrue="1">
      <formula>$IT4&lt;$IS$2</formula>
    </cfRule>
  </conditionalFormatting>
  <conditionalFormatting sqref="A3:H5">
    <cfRule type="cellIs" dxfId="12660" priority="3887" stopIfTrue="1" operator="equal">
      <formula>0</formula>
    </cfRule>
  </conditionalFormatting>
  <conditionalFormatting sqref="A3:H5">
    <cfRule type="expression" dxfId="12659" priority="3886" stopIfTrue="1">
      <formula>$IT4&lt;$IS$2</formula>
    </cfRule>
  </conditionalFormatting>
  <conditionalFormatting sqref="A6:I8">
    <cfRule type="cellIs" dxfId="12658" priority="3885" operator="equal">
      <formula>0</formula>
    </cfRule>
  </conditionalFormatting>
  <conditionalFormatting sqref="A6:H8">
    <cfRule type="expression" dxfId="12657" priority="3884" stopIfTrue="1">
      <formula>$IT7&lt;$IS$2</formula>
    </cfRule>
  </conditionalFormatting>
  <conditionalFormatting sqref="A6:H8">
    <cfRule type="expression" dxfId="12656" priority="3883" stopIfTrue="1">
      <formula>$IT7&lt;$IS$2</formula>
    </cfRule>
  </conditionalFormatting>
  <conditionalFormatting sqref="A6:G6">
    <cfRule type="expression" dxfId="12655" priority="3882" stopIfTrue="1">
      <formula>$IT7&lt;$IS$2</formula>
    </cfRule>
  </conditionalFormatting>
  <conditionalFormatting sqref="A6:G8">
    <cfRule type="expression" dxfId="12654" priority="3881" stopIfTrue="1">
      <formula>$IT7&lt;$IS$2</formula>
    </cfRule>
  </conditionalFormatting>
  <conditionalFormatting sqref="H6:H8">
    <cfRule type="expression" dxfId="12653" priority="3880" stopIfTrue="1">
      <formula>$IT7&lt;$IS$2</formula>
    </cfRule>
  </conditionalFormatting>
  <conditionalFormatting sqref="H6:H8">
    <cfRule type="expression" dxfId="12652" priority="3879" stopIfTrue="1">
      <formula>$IT7&lt;$IS$2</formula>
    </cfRule>
  </conditionalFormatting>
  <conditionalFormatting sqref="A6:G8">
    <cfRule type="expression" dxfId="12651" priority="3878" stopIfTrue="1">
      <formula>$IT7&lt;$IS$2</formula>
    </cfRule>
  </conditionalFormatting>
  <conditionalFormatting sqref="A6:H8">
    <cfRule type="expression" dxfId="12650" priority="3877" stopIfTrue="1">
      <formula>$IT7&lt;$IS$2</formula>
    </cfRule>
  </conditionalFormatting>
  <conditionalFormatting sqref="A6:H8">
    <cfRule type="expression" dxfId="12649" priority="3876" stopIfTrue="1">
      <formula>$IT7&lt;$IS$2</formula>
    </cfRule>
  </conditionalFormatting>
  <conditionalFormatting sqref="A6:H8">
    <cfRule type="expression" dxfId="12648" priority="3875" stopIfTrue="1">
      <formula>$IT7&lt;$IS$2</formula>
    </cfRule>
  </conditionalFormatting>
  <conditionalFormatting sqref="A6:H8">
    <cfRule type="expression" dxfId="12647" priority="3874" stopIfTrue="1">
      <formula>$IT7&lt;$IS$2</formula>
    </cfRule>
  </conditionalFormatting>
  <conditionalFormatting sqref="A6:H8">
    <cfRule type="expression" dxfId="12646" priority="3873" stopIfTrue="1">
      <formula>$IT7&lt;$IS$2</formula>
    </cfRule>
  </conditionalFormatting>
  <conditionalFormatting sqref="A6:H8">
    <cfRule type="expression" dxfId="12645" priority="3872" stopIfTrue="1">
      <formula>$IT7&lt;$IS$2</formula>
    </cfRule>
  </conditionalFormatting>
  <conditionalFormatting sqref="A6:H8">
    <cfRule type="expression" dxfId="12644" priority="3871" stopIfTrue="1">
      <formula>$IT7&lt;$IS$2</formula>
    </cfRule>
  </conditionalFormatting>
  <conditionalFormatting sqref="A6:H8">
    <cfRule type="expression" dxfId="12643" priority="3870" stopIfTrue="1">
      <formula>$IT7&lt;$IS$2</formula>
    </cfRule>
  </conditionalFormatting>
  <conditionalFormatting sqref="A6:H8">
    <cfRule type="expression" dxfId="12642" priority="3869" stopIfTrue="1">
      <formula>$IT7&lt;$IS$2</formula>
    </cfRule>
  </conditionalFormatting>
  <conditionalFormatting sqref="A6:H8">
    <cfRule type="expression" dxfId="12641" priority="3868" stopIfTrue="1">
      <formula>$IT7&lt;$IS$2</formula>
    </cfRule>
  </conditionalFormatting>
  <conditionalFormatting sqref="A6:H8">
    <cfRule type="expression" dxfId="12640" priority="3867" stopIfTrue="1">
      <formula>$IT7&lt;$IS$2</formula>
    </cfRule>
  </conditionalFormatting>
  <conditionalFormatting sqref="A6:H6">
    <cfRule type="expression" dxfId="12639" priority="3866" stopIfTrue="1">
      <formula>$IW7&lt;$IV$2</formula>
    </cfRule>
  </conditionalFormatting>
  <conditionalFormatting sqref="A6:H8">
    <cfRule type="cellIs" dxfId="12638" priority="3865" stopIfTrue="1" operator="equal">
      <formula>0</formula>
    </cfRule>
  </conditionalFormatting>
  <conditionalFormatting sqref="A6:H8">
    <cfRule type="expression" dxfId="12637" priority="3864" stopIfTrue="1">
      <formula>$IT7&lt;$IS$2</formula>
    </cfRule>
  </conditionalFormatting>
  <conditionalFormatting sqref="A6:H8">
    <cfRule type="cellIs" dxfId="12636" priority="3863" stopIfTrue="1" operator="equal">
      <formula>0</formula>
    </cfRule>
  </conditionalFormatting>
  <conditionalFormatting sqref="A6:H8">
    <cfRule type="expression" dxfId="12635" priority="3862" stopIfTrue="1">
      <formula>$IT7&lt;$IS$2</formula>
    </cfRule>
  </conditionalFormatting>
  <conditionalFormatting sqref="A8:H8">
    <cfRule type="expression" dxfId="12634" priority="3861" stopIfTrue="1">
      <formula>$IW9&lt;$IV$2</formula>
    </cfRule>
  </conditionalFormatting>
  <conditionalFormatting sqref="A7:H7">
    <cfRule type="expression" dxfId="12633" priority="3860" stopIfTrue="1">
      <formula>$IW8&lt;$IV$2</formula>
    </cfRule>
  </conditionalFormatting>
  <conditionalFormatting sqref="A9:I11">
    <cfRule type="cellIs" dxfId="12632" priority="3859" operator="equal">
      <formula>0</formula>
    </cfRule>
  </conditionalFormatting>
  <conditionalFormatting sqref="A9:H11">
    <cfRule type="cellIs" dxfId="12631" priority="3858" stopIfTrue="1" operator="equal">
      <formula>0</formula>
    </cfRule>
  </conditionalFormatting>
  <conditionalFormatting sqref="A9:H11">
    <cfRule type="expression" dxfId="12630" priority="3857" stopIfTrue="1">
      <formula>$IT10&lt;$IS$2</formula>
    </cfRule>
  </conditionalFormatting>
  <conditionalFormatting sqref="A9:H11">
    <cfRule type="cellIs" dxfId="12629" priority="3856" stopIfTrue="1" operator="equal">
      <formula>0</formula>
    </cfRule>
  </conditionalFormatting>
  <conditionalFormatting sqref="A9:H11">
    <cfRule type="expression" dxfId="12628" priority="3855" stopIfTrue="1">
      <formula>$IT10&lt;$IS$2</formula>
    </cfRule>
  </conditionalFormatting>
  <conditionalFormatting sqref="A9:G11">
    <cfRule type="cellIs" dxfId="12627" priority="3854" stopIfTrue="1" operator="equal">
      <formula>0</formula>
    </cfRule>
  </conditionalFormatting>
  <conditionalFormatting sqref="A9:G11">
    <cfRule type="expression" dxfId="12626" priority="3853" stopIfTrue="1">
      <formula>$IT10&lt;$IS$2</formula>
    </cfRule>
  </conditionalFormatting>
  <conditionalFormatting sqref="H9:H11">
    <cfRule type="cellIs" dxfId="12625" priority="3852" stopIfTrue="1" operator="equal">
      <formula>0</formula>
    </cfRule>
  </conditionalFormatting>
  <conditionalFormatting sqref="H9:H11">
    <cfRule type="expression" dxfId="12624" priority="3851" stopIfTrue="1">
      <formula>$IT10&lt;$IS$2</formula>
    </cfRule>
  </conditionalFormatting>
  <conditionalFormatting sqref="A9:G11">
    <cfRule type="cellIs" dxfId="12623" priority="3850" stopIfTrue="1" operator="equal">
      <formula>0</formula>
    </cfRule>
  </conditionalFormatting>
  <conditionalFormatting sqref="A9:G11">
    <cfRule type="expression" dxfId="12622" priority="3849" stopIfTrue="1">
      <formula>$IT10&lt;$IS$2</formula>
    </cfRule>
  </conditionalFormatting>
  <conditionalFormatting sqref="A9:H11">
    <cfRule type="cellIs" dxfId="12621" priority="3848" operator="equal">
      <formula>0</formula>
    </cfRule>
  </conditionalFormatting>
  <conditionalFormatting sqref="A9:H11">
    <cfRule type="cellIs" dxfId="12620" priority="3847" operator="equal">
      <formula>0</formula>
    </cfRule>
  </conditionalFormatting>
  <conditionalFormatting sqref="A9:H11">
    <cfRule type="cellIs" dxfId="12619" priority="3846" stopIfTrue="1" operator="equal">
      <formula>0</formula>
    </cfRule>
  </conditionalFormatting>
  <conditionalFormatting sqref="A9:H11">
    <cfRule type="expression" dxfId="12618" priority="3845" stopIfTrue="1">
      <formula>$IT10&lt;$IS$2</formula>
    </cfRule>
  </conditionalFormatting>
  <conditionalFormatting sqref="A9:H11">
    <cfRule type="cellIs" dxfId="12617" priority="3844" stopIfTrue="1" operator="equal">
      <formula>0</formula>
    </cfRule>
  </conditionalFormatting>
  <conditionalFormatting sqref="A9:H11">
    <cfRule type="expression" dxfId="12616" priority="3843" stopIfTrue="1">
      <formula>$IT10&lt;$IS$2</formula>
    </cfRule>
  </conditionalFormatting>
  <conditionalFormatting sqref="A9:G11">
    <cfRule type="cellIs" dxfId="12615" priority="3842" stopIfTrue="1" operator="equal">
      <formula>0</formula>
    </cfRule>
  </conditionalFormatting>
  <conditionalFormatting sqref="A9:G11">
    <cfRule type="expression" dxfId="12614" priority="3841" stopIfTrue="1">
      <formula>$IT10&lt;$IS$2</formula>
    </cfRule>
  </conditionalFormatting>
  <conditionalFormatting sqref="A9:G11">
    <cfRule type="cellIs" dxfId="12613" priority="3840" stopIfTrue="1" operator="equal">
      <formula>0</formula>
    </cfRule>
  </conditionalFormatting>
  <conditionalFormatting sqref="A9:G11">
    <cfRule type="expression" dxfId="12612" priority="3839" stopIfTrue="1">
      <formula>$IT10&lt;$IS$2</formula>
    </cfRule>
  </conditionalFormatting>
  <conditionalFormatting sqref="H9:H11">
    <cfRule type="cellIs" dxfId="12611" priority="3838" stopIfTrue="1" operator="equal">
      <formula>0</formula>
    </cfRule>
  </conditionalFormatting>
  <conditionalFormatting sqref="H9:H11">
    <cfRule type="expression" dxfId="12610" priority="3837" stopIfTrue="1">
      <formula>$IT10&lt;$IS$2</formula>
    </cfRule>
  </conditionalFormatting>
  <conditionalFormatting sqref="H9:H11">
    <cfRule type="cellIs" dxfId="12609" priority="3836" stopIfTrue="1" operator="equal">
      <formula>0</formula>
    </cfRule>
  </conditionalFormatting>
  <conditionalFormatting sqref="H9:H11">
    <cfRule type="expression" dxfId="12608" priority="3835" stopIfTrue="1">
      <formula>$IT10&lt;$IS$2</formula>
    </cfRule>
  </conditionalFormatting>
  <conditionalFormatting sqref="A9:G11">
    <cfRule type="cellIs" dxfId="12607" priority="3834" stopIfTrue="1" operator="equal">
      <formula>0</formula>
    </cfRule>
  </conditionalFormatting>
  <conditionalFormatting sqref="A9:G11">
    <cfRule type="expression" dxfId="12606" priority="3833" stopIfTrue="1">
      <formula>$IT10&lt;$IS$2</formula>
    </cfRule>
  </conditionalFormatting>
  <conditionalFormatting sqref="A9:H11">
    <cfRule type="cellIs" dxfId="12605" priority="3832" operator="equal">
      <formula>0</formula>
    </cfRule>
  </conditionalFormatting>
  <conditionalFormatting sqref="A9:H11">
    <cfRule type="cellIs" dxfId="12604" priority="3831" stopIfTrue="1" operator="equal">
      <formula>0</formula>
    </cfRule>
  </conditionalFormatting>
  <conditionalFormatting sqref="A9:H11">
    <cfRule type="expression" dxfId="12603" priority="3830" stopIfTrue="1">
      <formula>$IT10&lt;$IS$2</formula>
    </cfRule>
  </conditionalFormatting>
  <conditionalFormatting sqref="A9:H11">
    <cfRule type="cellIs" dxfId="12602" priority="3829" stopIfTrue="1" operator="equal">
      <formula>0</formula>
    </cfRule>
  </conditionalFormatting>
  <conditionalFormatting sqref="A9:H11">
    <cfRule type="expression" dxfId="12601" priority="3828" stopIfTrue="1">
      <formula>$IT10&lt;$IS$2</formula>
    </cfRule>
  </conditionalFormatting>
  <conditionalFormatting sqref="A9:H11">
    <cfRule type="cellIs" dxfId="12600" priority="3827" stopIfTrue="1" operator="equal">
      <formula>0</formula>
    </cfRule>
  </conditionalFormatting>
  <conditionalFormatting sqref="A9:H11">
    <cfRule type="expression" dxfId="12599" priority="3826" stopIfTrue="1">
      <formula>$IT10&lt;$IS$2</formula>
    </cfRule>
  </conditionalFormatting>
  <conditionalFormatting sqref="A9:H11">
    <cfRule type="cellIs" dxfId="12598" priority="3825" stopIfTrue="1" operator="equal">
      <formula>0</formula>
    </cfRule>
  </conditionalFormatting>
  <conditionalFormatting sqref="A9:H11">
    <cfRule type="expression" dxfId="12597" priority="3824" stopIfTrue="1">
      <formula>$IT10&lt;$IS$2</formula>
    </cfRule>
  </conditionalFormatting>
  <conditionalFormatting sqref="A9:H11">
    <cfRule type="cellIs" dxfId="12596" priority="3823" stopIfTrue="1" operator="equal">
      <formula>0</formula>
    </cfRule>
  </conditionalFormatting>
  <conditionalFormatting sqref="A9:H11">
    <cfRule type="expression" dxfId="12595" priority="3822" stopIfTrue="1">
      <formula>$IT10&lt;$IS$2</formula>
    </cfRule>
  </conditionalFormatting>
  <conditionalFormatting sqref="A9:H11">
    <cfRule type="cellIs" dxfId="12594" priority="3821" stopIfTrue="1" operator="equal">
      <formula>0</formula>
    </cfRule>
  </conditionalFormatting>
  <conditionalFormatting sqref="A9:H11">
    <cfRule type="expression" dxfId="12593" priority="3820" stopIfTrue="1">
      <formula>$IT10&lt;$IS$2</formula>
    </cfRule>
  </conditionalFormatting>
  <conditionalFormatting sqref="A9:H11">
    <cfRule type="cellIs" dxfId="12592" priority="3819" stopIfTrue="1" operator="equal">
      <formula>0</formula>
    </cfRule>
  </conditionalFormatting>
  <conditionalFormatting sqref="A9:H11">
    <cfRule type="expression" dxfId="12591" priority="3818" stopIfTrue="1">
      <formula>$IT10&lt;$IS$2</formula>
    </cfRule>
  </conditionalFormatting>
  <conditionalFormatting sqref="D11">
    <cfRule type="cellIs" dxfId="12590" priority="3817" operator="equal">
      <formula>0</formula>
    </cfRule>
  </conditionalFormatting>
  <conditionalFormatting sqref="D11">
    <cfRule type="cellIs" dxfId="12589" priority="3816" stopIfTrue="1" operator="equal">
      <formula>0</formula>
    </cfRule>
  </conditionalFormatting>
  <conditionalFormatting sqref="D11">
    <cfRule type="expression" dxfId="12588" priority="3815" stopIfTrue="1">
      <formula>$IT12&lt;$IS$2</formula>
    </cfRule>
  </conditionalFormatting>
  <conditionalFormatting sqref="D11">
    <cfRule type="cellIs" dxfId="12587" priority="3814" stopIfTrue="1" operator="equal">
      <formula>0</formula>
    </cfRule>
  </conditionalFormatting>
  <conditionalFormatting sqref="D11">
    <cfRule type="expression" dxfId="12586" priority="3813" stopIfTrue="1">
      <formula>$IT12&lt;$IS$2</formula>
    </cfRule>
  </conditionalFormatting>
  <conditionalFormatting sqref="D11">
    <cfRule type="cellIs" dxfId="12585" priority="3812" stopIfTrue="1" operator="equal">
      <formula>0</formula>
    </cfRule>
  </conditionalFormatting>
  <conditionalFormatting sqref="D11">
    <cfRule type="expression" dxfId="12584" priority="3811" stopIfTrue="1">
      <formula>$IT12&lt;$IS$2</formula>
    </cfRule>
  </conditionalFormatting>
  <conditionalFormatting sqref="D11">
    <cfRule type="cellIs" dxfId="12583" priority="3810" stopIfTrue="1" operator="equal">
      <formula>0</formula>
    </cfRule>
  </conditionalFormatting>
  <conditionalFormatting sqref="D11">
    <cfRule type="expression" dxfId="12582" priority="3809" stopIfTrue="1">
      <formula>$IT12&lt;$IS$2</formula>
    </cfRule>
  </conditionalFormatting>
  <conditionalFormatting sqref="D11">
    <cfRule type="cellIs" dxfId="12581" priority="3808" stopIfTrue="1" operator="equal">
      <formula>0</formula>
    </cfRule>
  </conditionalFormatting>
  <conditionalFormatting sqref="D11">
    <cfRule type="expression" dxfId="12580" priority="3807" stopIfTrue="1">
      <formula>$IT12&lt;$IS$2</formula>
    </cfRule>
  </conditionalFormatting>
  <conditionalFormatting sqref="D11">
    <cfRule type="cellIs" dxfId="12579" priority="3806" operator="equal">
      <formula>0</formula>
    </cfRule>
  </conditionalFormatting>
  <conditionalFormatting sqref="D11">
    <cfRule type="cellIs" dxfId="12578" priority="3805" stopIfTrue="1" operator="equal">
      <formula>0</formula>
    </cfRule>
  </conditionalFormatting>
  <conditionalFormatting sqref="D11">
    <cfRule type="expression" dxfId="12577" priority="3804" stopIfTrue="1">
      <formula>$IT12&lt;$IS$2</formula>
    </cfRule>
  </conditionalFormatting>
  <conditionalFormatting sqref="D11">
    <cfRule type="cellIs" dxfId="12576" priority="3803" stopIfTrue="1" operator="equal">
      <formula>0</formula>
    </cfRule>
  </conditionalFormatting>
  <conditionalFormatting sqref="D11">
    <cfRule type="expression" dxfId="12575" priority="3802" stopIfTrue="1">
      <formula>$IT12&lt;$IS$2</formula>
    </cfRule>
  </conditionalFormatting>
  <conditionalFormatting sqref="D11">
    <cfRule type="cellIs" dxfId="12574" priority="3801" stopIfTrue="1" operator="equal">
      <formula>0</formula>
    </cfRule>
  </conditionalFormatting>
  <conditionalFormatting sqref="D11">
    <cfRule type="expression" dxfId="12573" priority="3800" stopIfTrue="1">
      <formula>$IT12&lt;$IS$2</formula>
    </cfRule>
  </conditionalFormatting>
  <conditionalFormatting sqref="D11">
    <cfRule type="cellIs" dxfId="12572" priority="3799" stopIfTrue="1" operator="equal">
      <formula>0</formula>
    </cfRule>
  </conditionalFormatting>
  <conditionalFormatting sqref="D11">
    <cfRule type="expression" dxfId="12571" priority="3798" stopIfTrue="1">
      <formula>$IT12&lt;$IS$2</formula>
    </cfRule>
  </conditionalFormatting>
  <conditionalFormatting sqref="D11">
    <cfRule type="cellIs" dxfId="12570" priority="3797" stopIfTrue="1" operator="equal">
      <formula>0</formula>
    </cfRule>
  </conditionalFormatting>
  <conditionalFormatting sqref="D11">
    <cfRule type="expression" dxfId="12569" priority="3796" stopIfTrue="1">
      <formula>$IT12&lt;$IS$2</formula>
    </cfRule>
  </conditionalFormatting>
  <conditionalFormatting sqref="D11">
    <cfRule type="cellIs" dxfId="12568" priority="3795" stopIfTrue="1" operator="equal">
      <formula>0</formula>
    </cfRule>
  </conditionalFormatting>
  <conditionalFormatting sqref="D11">
    <cfRule type="expression" dxfId="12567" priority="3794" stopIfTrue="1">
      <formula>$IT12&lt;$IS$2</formula>
    </cfRule>
  </conditionalFormatting>
  <conditionalFormatting sqref="D11">
    <cfRule type="cellIs" dxfId="12566" priority="3793" stopIfTrue="1" operator="equal">
      <formula>0</formula>
    </cfRule>
  </conditionalFormatting>
  <conditionalFormatting sqref="D11">
    <cfRule type="expression" dxfId="12565" priority="3792" stopIfTrue="1">
      <formula>$IT12&lt;$IS$2</formula>
    </cfRule>
  </conditionalFormatting>
  <conditionalFormatting sqref="A9:H11">
    <cfRule type="cellIs" dxfId="12564" priority="3791" stopIfTrue="1" operator="equal">
      <formula>0</formula>
    </cfRule>
  </conditionalFormatting>
  <conditionalFormatting sqref="A9:H11">
    <cfRule type="expression" dxfId="12563" priority="3790" stopIfTrue="1">
      <formula>$IT10&lt;$IS$2</formula>
    </cfRule>
  </conditionalFormatting>
  <conditionalFormatting sqref="A9:H11">
    <cfRule type="cellIs" dxfId="12562" priority="3789" stopIfTrue="1" operator="equal">
      <formula>0</formula>
    </cfRule>
  </conditionalFormatting>
  <conditionalFormatting sqref="A9:H11">
    <cfRule type="expression" dxfId="12561" priority="3788" stopIfTrue="1">
      <formula>$IT10&lt;$IS$2</formula>
    </cfRule>
  </conditionalFormatting>
  <conditionalFormatting sqref="A9:H11">
    <cfRule type="cellIs" dxfId="12560" priority="3787" stopIfTrue="1" operator="equal">
      <formula>0</formula>
    </cfRule>
  </conditionalFormatting>
  <conditionalFormatting sqref="A9:H11">
    <cfRule type="expression" dxfId="12559" priority="3786" stopIfTrue="1">
      <formula>$IT10&lt;$IS$2</formula>
    </cfRule>
  </conditionalFormatting>
  <conditionalFormatting sqref="A9:H11">
    <cfRule type="cellIs" dxfId="12558" priority="3785" stopIfTrue="1" operator="equal">
      <formula>0</formula>
    </cfRule>
  </conditionalFormatting>
  <conditionalFormatting sqref="A9:H11">
    <cfRule type="expression" dxfId="12557" priority="3784" stopIfTrue="1">
      <formula>$IT10&lt;$IS$2</formula>
    </cfRule>
  </conditionalFormatting>
  <conditionalFormatting sqref="A10:H10">
    <cfRule type="cellIs" dxfId="12556" priority="3783" stopIfTrue="1" operator="equal">
      <formula>0</formula>
    </cfRule>
  </conditionalFormatting>
  <conditionalFormatting sqref="A10:H10">
    <cfRule type="expression" dxfId="12555" priority="3782" stopIfTrue="1">
      <formula>$IW11&lt;$IV$2</formula>
    </cfRule>
  </conditionalFormatting>
  <conditionalFormatting sqref="A10:H10">
    <cfRule type="cellIs" dxfId="12554" priority="3781" stopIfTrue="1" operator="equal">
      <formula>0</formula>
    </cfRule>
  </conditionalFormatting>
  <conditionalFormatting sqref="A10:H10">
    <cfRule type="expression" dxfId="12553" priority="3780" stopIfTrue="1">
      <formula>$IW11&lt;$IV$2</formula>
    </cfRule>
  </conditionalFormatting>
  <conditionalFormatting sqref="A9:H11">
    <cfRule type="cellIs" dxfId="12552" priority="3779" stopIfTrue="1" operator="equal">
      <formula>0</formula>
    </cfRule>
  </conditionalFormatting>
  <conditionalFormatting sqref="A9:H11">
    <cfRule type="expression" dxfId="12551" priority="3778" stopIfTrue="1">
      <formula>$IT10&lt;$IS$2</formula>
    </cfRule>
  </conditionalFormatting>
  <conditionalFormatting sqref="A9:H11">
    <cfRule type="cellIs" dxfId="12550" priority="3777" stopIfTrue="1" operator="equal">
      <formula>0</formula>
    </cfRule>
  </conditionalFormatting>
  <conditionalFormatting sqref="A9:H11">
    <cfRule type="expression" dxfId="12549" priority="3776" stopIfTrue="1">
      <formula>$IT10&lt;$IS$2</formula>
    </cfRule>
  </conditionalFormatting>
  <conditionalFormatting sqref="I11">
    <cfRule type="cellIs" dxfId="12548" priority="3775" operator="equal">
      <formula>0</formula>
    </cfRule>
  </conditionalFormatting>
  <conditionalFormatting sqref="A12:I15">
    <cfRule type="cellIs" dxfId="12547" priority="3774" operator="equal">
      <formula>0</formula>
    </cfRule>
  </conditionalFormatting>
  <conditionalFormatting sqref="A12:H15">
    <cfRule type="cellIs" dxfId="12546" priority="3773" stopIfTrue="1" operator="equal">
      <formula>0</formula>
    </cfRule>
  </conditionalFormatting>
  <conditionalFormatting sqref="A12:H15">
    <cfRule type="expression" dxfId="12545" priority="3772" stopIfTrue="1">
      <formula>$IT13&lt;$IS$2</formula>
    </cfRule>
  </conditionalFormatting>
  <conditionalFormatting sqref="A12:H15">
    <cfRule type="cellIs" dxfId="12544" priority="3771" stopIfTrue="1" operator="equal">
      <formula>0</formula>
    </cfRule>
  </conditionalFormatting>
  <conditionalFormatting sqref="A12:H15">
    <cfRule type="expression" dxfId="12543" priority="3770" stopIfTrue="1">
      <formula>$IT13&lt;$IS$2</formula>
    </cfRule>
  </conditionalFormatting>
  <conditionalFormatting sqref="A12:G15">
    <cfRule type="cellIs" dxfId="12542" priority="3769" stopIfTrue="1" operator="equal">
      <formula>0</formula>
    </cfRule>
  </conditionalFormatting>
  <conditionalFormatting sqref="A12:G15">
    <cfRule type="expression" dxfId="12541" priority="3768" stopIfTrue="1">
      <formula>$IT13&lt;$IS$2</formula>
    </cfRule>
  </conditionalFormatting>
  <conditionalFormatting sqref="H12:H15">
    <cfRule type="cellIs" dxfId="12540" priority="3767" stopIfTrue="1" operator="equal">
      <formula>0</formula>
    </cfRule>
  </conditionalFormatting>
  <conditionalFormatting sqref="H12:H15">
    <cfRule type="expression" dxfId="12539" priority="3766" stopIfTrue="1">
      <formula>$IT13&lt;$IS$2</formula>
    </cfRule>
  </conditionalFormatting>
  <conditionalFormatting sqref="A12:G15">
    <cfRule type="cellIs" dxfId="12538" priority="3765" stopIfTrue="1" operator="equal">
      <formula>0</formula>
    </cfRule>
  </conditionalFormatting>
  <conditionalFormatting sqref="A12:G15">
    <cfRule type="expression" dxfId="12537" priority="3764" stopIfTrue="1">
      <formula>$IT13&lt;$IS$2</formula>
    </cfRule>
  </conditionalFormatting>
  <conditionalFormatting sqref="A12:H15">
    <cfRule type="cellIs" dxfId="12536" priority="3763" operator="equal">
      <formula>0</formula>
    </cfRule>
  </conditionalFormatting>
  <conditionalFormatting sqref="A12:H15">
    <cfRule type="cellIs" dxfId="12535" priority="3762" operator="equal">
      <formula>0</formula>
    </cfRule>
  </conditionalFormatting>
  <conditionalFormatting sqref="A12:H15">
    <cfRule type="cellIs" dxfId="12534" priority="3761" stopIfTrue="1" operator="equal">
      <formula>0</formula>
    </cfRule>
  </conditionalFormatting>
  <conditionalFormatting sqref="A12:H15">
    <cfRule type="expression" dxfId="12533" priority="3760" stopIfTrue="1">
      <formula>$IT13&lt;$IS$2</formula>
    </cfRule>
  </conditionalFormatting>
  <conditionalFormatting sqref="A12:H15">
    <cfRule type="cellIs" dxfId="12532" priority="3759" stopIfTrue="1" operator="equal">
      <formula>0</formula>
    </cfRule>
  </conditionalFormatting>
  <conditionalFormatting sqref="A12:H15">
    <cfRule type="expression" dxfId="12531" priority="3758" stopIfTrue="1">
      <formula>$IT13&lt;$IS$2</formula>
    </cfRule>
  </conditionalFormatting>
  <conditionalFormatting sqref="A12:G13">
    <cfRule type="expression" dxfId="12530" priority="3757" stopIfTrue="1">
      <formula>$IT13&lt;$IS$2</formula>
    </cfRule>
  </conditionalFormatting>
  <conditionalFormatting sqref="A12:G15">
    <cfRule type="cellIs" dxfId="12529" priority="3756" stopIfTrue="1" operator="equal">
      <formula>0</formula>
    </cfRule>
  </conditionalFormatting>
  <conditionalFormatting sqref="A12:G15">
    <cfRule type="expression" dxfId="12528" priority="3755" stopIfTrue="1">
      <formula>$IT13&lt;$IS$2</formula>
    </cfRule>
  </conditionalFormatting>
  <conditionalFormatting sqref="H12:H15">
    <cfRule type="cellIs" dxfId="12527" priority="3754" stopIfTrue="1" operator="equal">
      <formula>0</formula>
    </cfRule>
  </conditionalFormatting>
  <conditionalFormatting sqref="H12:H15">
    <cfRule type="expression" dxfId="12526" priority="3753" stopIfTrue="1">
      <formula>$IT13&lt;$IS$2</formula>
    </cfRule>
  </conditionalFormatting>
  <conditionalFormatting sqref="H12:H15">
    <cfRule type="cellIs" dxfId="12525" priority="3752" stopIfTrue="1" operator="equal">
      <formula>0</formula>
    </cfRule>
  </conditionalFormatting>
  <conditionalFormatting sqref="H12:H15">
    <cfRule type="expression" dxfId="12524" priority="3751" stopIfTrue="1">
      <formula>$IT13&lt;$IS$2</formula>
    </cfRule>
  </conditionalFormatting>
  <conditionalFormatting sqref="A12:G15">
    <cfRule type="cellIs" dxfId="12523" priority="3750" stopIfTrue="1" operator="equal">
      <formula>0</formula>
    </cfRule>
  </conditionalFormatting>
  <conditionalFormatting sqref="A12:G15">
    <cfRule type="expression" dxfId="12522" priority="3749" stopIfTrue="1">
      <formula>$IT13&lt;$IS$2</formula>
    </cfRule>
  </conditionalFormatting>
  <conditionalFormatting sqref="A12:H15">
    <cfRule type="cellIs" dxfId="12521" priority="3748" operator="equal">
      <formula>0</formula>
    </cfRule>
  </conditionalFormatting>
  <conditionalFormatting sqref="A12:H15">
    <cfRule type="cellIs" dxfId="12520" priority="3747" stopIfTrue="1" operator="equal">
      <formula>0</formula>
    </cfRule>
  </conditionalFormatting>
  <conditionalFormatting sqref="A12:H15">
    <cfRule type="expression" dxfId="12519" priority="3746" stopIfTrue="1">
      <formula>$IT13&lt;$IS$2</formula>
    </cfRule>
  </conditionalFormatting>
  <conditionalFormatting sqref="A12:H15">
    <cfRule type="cellIs" dxfId="12518" priority="3745" stopIfTrue="1" operator="equal">
      <formula>0</formula>
    </cfRule>
  </conditionalFormatting>
  <conditionalFormatting sqref="A12:H15">
    <cfRule type="expression" dxfId="12517" priority="3744" stopIfTrue="1">
      <formula>$IT13&lt;$IS$2</formula>
    </cfRule>
  </conditionalFormatting>
  <conditionalFormatting sqref="A12:H15">
    <cfRule type="cellIs" dxfId="12516" priority="3743" stopIfTrue="1" operator="equal">
      <formula>0</formula>
    </cfRule>
  </conditionalFormatting>
  <conditionalFormatting sqref="A12:H15">
    <cfRule type="expression" dxfId="12515" priority="3742" stopIfTrue="1">
      <formula>$IT13&lt;$IS$2</formula>
    </cfRule>
  </conditionalFormatting>
  <conditionalFormatting sqref="A12:H15">
    <cfRule type="cellIs" dxfId="12514" priority="3741" stopIfTrue="1" operator="equal">
      <formula>0</formula>
    </cfRule>
  </conditionalFormatting>
  <conditionalFormatting sqref="A12:H15">
    <cfRule type="expression" dxfId="12513" priority="3740" stopIfTrue="1">
      <formula>$IT13&lt;$IS$2</formula>
    </cfRule>
  </conditionalFormatting>
  <conditionalFormatting sqref="A12:H15">
    <cfRule type="cellIs" dxfId="12512" priority="3739" stopIfTrue="1" operator="equal">
      <formula>0</formula>
    </cfRule>
  </conditionalFormatting>
  <conditionalFormatting sqref="A12:H15">
    <cfRule type="expression" dxfId="12511" priority="3738" stopIfTrue="1">
      <formula>$IT13&lt;$IS$2</formula>
    </cfRule>
  </conditionalFormatting>
  <conditionalFormatting sqref="A12:H15">
    <cfRule type="cellIs" dxfId="12510" priority="3737" stopIfTrue="1" operator="equal">
      <formula>0</formula>
    </cfRule>
  </conditionalFormatting>
  <conditionalFormatting sqref="A12:H15">
    <cfRule type="expression" dxfId="12509" priority="3736" stopIfTrue="1">
      <formula>$IT13&lt;$IS$2</formula>
    </cfRule>
  </conditionalFormatting>
  <conditionalFormatting sqref="A12:H15">
    <cfRule type="cellIs" dxfId="12508" priority="3735" stopIfTrue="1" operator="equal">
      <formula>0</formula>
    </cfRule>
  </conditionalFormatting>
  <conditionalFormatting sqref="A12:H15">
    <cfRule type="expression" dxfId="12507" priority="3734" stopIfTrue="1">
      <formula>$IT13&lt;$IS$2</formula>
    </cfRule>
  </conditionalFormatting>
  <conditionalFormatting sqref="D15">
    <cfRule type="cellIs" dxfId="12506" priority="3733" operator="equal">
      <formula>0</formula>
    </cfRule>
  </conditionalFormatting>
  <conditionalFormatting sqref="D15">
    <cfRule type="cellIs" dxfId="12505" priority="3732" operator="equal">
      <formula>0</formula>
    </cfRule>
  </conditionalFormatting>
  <conditionalFormatting sqref="D15">
    <cfRule type="cellIs" dxfId="12504" priority="3731" stopIfTrue="1" operator="equal">
      <formula>0</formula>
    </cfRule>
  </conditionalFormatting>
  <conditionalFormatting sqref="D15">
    <cfRule type="expression" dxfId="12503" priority="3730" stopIfTrue="1">
      <formula>$IT16&lt;$IS$2</formula>
    </cfRule>
  </conditionalFormatting>
  <conditionalFormatting sqref="D15">
    <cfRule type="cellIs" dxfId="12502" priority="3729" stopIfTrue="1" operator="equal">
      <formula>0</formula>
    </cfRule>
  </conditionalFormatting>
  <conditionalFormatting sqref="D15">
    <cfRule type="expression" dxfId="12501" priority="3728" stopIfTrue="1">
      <formula>$IT16&lt;$IS$2</formula>
    </cfRule>
  </conditionalFormatting>
  <conditionalFormatting sqref="D15">
    <cfRule type="cellIs" dxfId="12500" priority="3727" stopIfTrue="1" operator="equal">
      <formula>0</formula>
    </cfRule>
  </conditionalFormatting>
  <conditionalFormatting sqref="D15">
    <cfRule type="expression" dxfId="12499" priority="3726" stopIfTrue="1">
      <formula>$IT16&lt;$IS$2</formula>
    </cfRule>
  </conditionalFormatting>
  <conditionalFormatting sqref="D15">
    <cfRule type="cellIs" dxfId="12498" priority="3725" stopIfTrue="1" operator="equal">
      <formula>0</formula>
    </cfRule>
  </conditionalFormatting>
  <conditionalFormatting sqref="D15">
    <cfRule type="expression" dxfId="12497" priority="3724" stopIfTrue="1">
      <formula>$IT16&lt;$IS$2</formula>
    </cfRule>
  </conditionalFormatting>
  <conditionalFormatting sqref="D15">
    <cfRule type="cellIs" dxfId="12496" priority="3723" operator="equal">
      <formula>0</formula>
    </cfRule>
  </conditionalFormatting>
  <conditionalFormatting sqref="D15">
    <cfRule type="cellIs" dxfId="12495" priority="3722" stopIfTrue="1" operator="equal">
      <formula>0</formula>
    </cfRule>
  </conditionalFormatting>
  <conditionalFormatting sqref="D15">
    <cfRule type="expression" dxfId="12494" priority="3721" stopIfTrue="1">
      <formula>$IT16&lt;$IS$2</formula>
    </cfRule>
  </conditionalFormatting>
  <conditionalFormatting sqref="D15">
    <cfRule type="cellIs" dxfId="12493" priority="3720" stopIfTrue="1" operator="equal">
      <formula>0</formula>
    </cfRule>
  </conditionalFormatting>
  <conditionalFormatting sqref="D15">
    <cfRule type="expression" dxfId="12492" priority="3719" stopIfTrue="1">
      <formula>$IT16&lt;$IS$2</formula>
    </cfRule>
  </conditionalFormatting>
  <conditionalFormatting sqref="D15">
    <cfRule type="cellIs" dxfId="12491" priority="3718" stopIfTrue="1" operator="equal">
      <formula>0</formula>
    </cfRule>
  </conditionalFormatting>
  <conditionalFormatting sqref="D15">
    <cfRule type="expression" dxfId="12490" priority="3717" stopIfTrue="1">
      <formula>$IT16&lt;$IS$2</formula>
    </cfRule>
  </conditionalFormatting>
  <conditionalFormatting sqref="A12:H15">
    <cfRule type="cellIs" dxfId="12489" priority="3716" stopIfTrue="1" operator="equal">
      <formula>0</formula>
    </cfRule>
  </conditionalFormatting>
  <conditionalFormatting sqref="A12:H15">
    <cfRule type="expression" dxfId="12488" priority="3715" stopIfTrue="1">
      <formula>$IT13&lt;$IS$2</formula>
    </cfRule>
  </conditionalFormatting>
  <conditionalFormatting sqref="A12:H15">
    <cfRule type="cellIs" dxfId="12487" priority="3714" stopIfTrue="1" operator="equal">
      <formula>0</formula>
    </cfRule>
  </conditionalFormatting>
  <conditionalFormatting sqref="A12:H15">
    <cfRule type="expression" dxfId="12486" priority="3713" stopIfTrue="1">
      <formula>$IT13&lt;$IS$2</formula>
    </cfRule>
  </conditionalFormatting>
  <conditionalFormatting sqref="A12:H15">
    <cfRule type="cellIs" dxfId="12485" priority="3712" stopIfTrue="1" operator="equal">
      <formula>0</formula>
    </cfRule>
  </conditionalFormatting>
  <conditionalFormatting sqref="A12:H15">
    <cfRule type="expression" dxfId="12484" priority="3711" stopIfTrue="1">
      <formula>$IT13&lt;$IS$2</formula>
    </cfRule>
  </conditionalFormatting>
  <conditionalFormatting sqref="A12:H15">
    <cfRule type="cellIs" dxfId="12483" priority="3710" stopIfTrue="1" operator="equal">
      <formula>0</formula>
    </cfRule>
  </conditionalFormatting>
  <conditionalFormatting sqref="A12:H15">
    <cfRule type="expression" dxfId="12482" priority="3709" stopIfTrue="1">
      <formula>$IT13&lt;$IS$2</formula>
    </cfRule>
  </conditionalFormatting>
  <conditionalFormatting sqref="A15:H15">
    <cfRule type="cellIs" dxfId="12481" priority="3708" stopIfTrue="1" operator="equal">
      <formula>0</formula>
    </cfRule>
  </conditionalFormatting>
  <conditionalFormatting sqref="A15:H15">
    <cfRule type="expression" dxfId="12480" priority="3707" stopIfTrue="1">
      <formula>$IW16&lt;$IV$2</formula>
    </cfRule>
  </conditionalFormatting>
  <conditionalFormatting sqref="A13:H13">
    <cfRule type="cellIs" dxfId="12479" priority="3706" stopIfTrue="1" operator="equal">
      <formula>0</formula>
    </cfRule>
  </conditionalFormatting>
  <conditionalFormatting sqref="A13:H13">
    <cfRule type="expression" dxfId="12478" priority="3705" stopIfTrue="1">
      <formula>$IW14&lt;$IV$2</formula>
    </cfRule>
  </conditionalFormatting>
  <conditionalFormatting sqref="A12:H12">
    <cfRule type="cellIs" dxfId="12477" priority="3704" stopIfTrue="1" operator="equal">
      <formula>0</formula>
    </cfRule>
  </conditionalFormatting>
  <conditionalFormatting sqref="A12:H12">
    <cfRule type="expression" dxfId="12476" priority="3703" stopIfTrue="1">
      <formula>$IW13&lt;$IV$2</formula>
    </cfRule>
  </conditionalFormatting>
  <conditionalFormatting sqref="A12:H12">
    <cfRule type="cellIs" dxfId="12475" priority="3702" stopIfTrue="1" operator="equal">
      <formula>0</formula>
    </cfRule>
  </conditionalFormatting>
  <conditionalFormatting sqref="A12:H12">
    <cfRule type="expression" dxfId="12474" priority="3701" stopIfTrue="1">
      <formula>$IW13&lt;$IV$2</formula>
    </cfRule>
  </conditionalFormatting>
  <conditionalFormatting sqref="A14:H14">
    <cfRule type="cellIs" dxfId="12473" priority="3700" stopIfTrue="1" operator="equal">
      <formula>0</formula>
    </cfRule>
  </conditionalFormatting>
  <conditionalFormatting sqref="A14:H14">
    <cfRule type="expression" dxfId="12472" priority="3699" stopIfTrue="1">
      <formula>$IW15&lt;$IV$2</formula>
    </cfRule>
  </conditionalFormatting>
  <conditionalFormatting sqref="A12:H15">
    <cfRule type="cellIs" dxfId="12471" priority="3698" stopIfTrue="1" operator="equal">
      <formula>0</formula>
    </cfRule>
  </conditionalFormatting>
  <conditionalFormatting sqref="A12:H15">
    <cfRule type="expression" dxfId="12470" priority="3697" stopIfTrue="1">
      <formula>$IT13&lt;$IS$2</formula>
    </cfRule>
  </conditionalFormatting>
  <conditionalFormatting sqref="A12:H15">
    <cfRule type="cellIs" dxfId="12469" priority="3696" stopIfTrue="1" operator="equal">
      <formula>0</formula>
    </cfRule>
  </conditionalFormatting>
  <conditionalFormatting sqref="A12:H15">
    <cfRule type="expression" dxfId="12468" priority="3695" stopIfTrue="1">
      <formula>$IT13&lt;$IS$2</formula>
    </cfRule>
  </conditionalFormatting>
  <conditionalFormatting sqref="A16:I19">
    <cfRule type="cellIs" dxfId="12467" priority="3694" operator="equal">
      <formula>0</formula>
    </cfRule>
  </conditionalFormatting>
  <conditionalFormatting sqref="A16:H19">
    <cfRule type="cellIs" dxfId="12466" priority="3693" stopIfTrue="1" operator="equal">
      <formula>0</formula>
    </cfRule>
  </conditionalFormatting>
  <conditionalFormatting sqref="A16:H19">
    <cfRule type="expression" dxfId="12465" priority="3692" stopIfTrue="1">
      <formula>$IT17&lt;$IS$2</formula>
    </cfRule>
  </conditionalFormatting>
  <conditionalFormatting sqref="A16:H19">
    <cfRule type="cellIs" dxfId="12464" priority="3691" stopIfTrue="1" operator="equal">
      <formula>0</formula>
    </cfRule>
  </conditionalFormatting>
  <conditionalFormatting sqref="A16:H19">
    <cfRule type="expression" dxfId="12463" priority="3690" stopIfTrue="1">
      <formula>$IT17&lt;$IS$2</formula>
    </cfRule>
  </conditionalFormatting>
  <conditionalFormatting sqref="A16:G19">
    <cfRule type="cellIs" dxfId="12462" priority="3689" stopIfTrue="1" operator="equal">
      <formula>0</formula>
    </cfRule>
  </conditionalFormatting>
  <conditionalFormatting sqref="A16:G19">
    <cfRule type="expression" dxfId="12461" priority="3688" stopIfTrue="1">
      <formula>$IT17&lt;$IS$2</formula>
    </cfRule>
  </conditionalFormatting>
  <conditionalFormatting sqref="H16:H19">
    <cfRule type="cellIs" dxfId="12460" priority="3687" stopIfTrue="1" operator="equal">
      <formula>0</formula>
    </cfRule>
  </conditionalFormatting>
  <conditionalFormatting sqref="H16:H19">
    <cfRule type="expression" dxfId="12459" priority="3686" stopIfTrue="1">
      <formula>$IT17&lt;$IS$2</formula>
    </cfRule>
  </conditionalFormatting>
  <conditionalFormatting sqref="A16:G19">
    <cfRule type="cellIs" dxfId="12458" priority="3685" stopIfTrue="1" operator="equal">
      <formula>0</formula>
    </cfRule>
  </conditionalFormatting>
  <conditionalFormatting sqref="A16:G19">
    <cfRule type="expression" dxfId="12457" priority="3684" stopIfTrue="1">
      <formula>$IT17&lt;$IS$2</formula>
    </cfRule>
  </conditionalFormatting>
  <conditionalFormatting sqref="A16:H19">
    <cfRule type="cellIs" dxfId="12456" priority="3683" operator="equal">
      <formula>0</formula>
    </cfRule>
  </conditionalFormatting>
  <conditionalFormatting sqref="A16:H19">
    <cfRule type="cellIs" dxfId="12455" priority="3682" operator="equal">
      <formula>0</formula>
    </cfRule>
  </conditionalFormatting>
  <conditionalFormatting sqref="A16:H19">
    <cfRule type="cellIs" dxfId="12454" priority="3681" stopIfTrue="1" operator="equal">
      <formula>0</formula>
    </cfRule>
  </conditionalFormatting>
  <conditionalFormatting sqref="A16:H19">
    <cfRule type="expression" dxfId="12453" priority="3680" stopIfTrue="1">
      <formula>$IT17&lt;$IS$2</formula>
    </cfRule>
  </conditionalFormatting>
  <conditionalFormatting sqref="A16:H19">
    <cfRule type="cellIs" dxfId="12452" priority="3679" stopIfTrue="1" operator="equal">
      <formula>0</formula>
    </cfRule>
  </conditionalFormatting>
  <conditionalFormatting sqref="A16:H19">
    <cfRule type="expression" dxfId="12451" priority="3678" stopIfTrue="1">
      <formula>$IT17&lt;$IS$2</formula>
    </cfRule>
  </conditionalFormatting>
  <conditionalFormatting sqref="A16:G19">
    <cfRule type="cellIs" dxfId="12450" priority="3677" stopIfTrue="1" operator="equal">
      <formula>0</formula>
    </cfRule>
  </conditionalFormatting>
  <conditionalFormatting sqref="A16:G19">
    <cfRule type="expression" dxfId="12449" priority="3676" stopIfTrue="1">
      <formula>$IT17&lt;$IS$2</formula>
    </cfRule>
  </conditionalFormatting>
  <conditionalFormatting sqref="A19:G19">
    <cfRule type="cellIs" dxfId="12448" priority="3675" stopIfTrue="1" operator="equal">
      <formula>0</formula>
    </cfRule>
  </conditionalFormatting>
  <conditionalFormatting sqref="A19:G19">
    <cfRule type="cellIs" dxfId="12447" priority="3674" stopIfTrue="1" operator="equal">
      <formula>0</formula>
    </cfRule>
  </conditionalFormatting>
  <conditionalFormatting sqref="A16:G19">
    <cfRule type="cellIs" dxfId="12446" priority="3673" stopIfTrue="1" operator="equal">
      <formula>0</formula>
    </cfRule>
  </conditionalFormatting>
  <conditionalFormatting sqref="A16:G19">
    <cfRule type="expression" dxfId="12445" priority="3672" stopIfTrue="1">
      <formula>$IT17&lt;$IS$2</formula>
    </cfRule>
  </conditionalFormatting>
  <conditionalFormatting sqref="H16:H19">
    <cfRule type="cellIs" dxfId="12444" priority="3671" stopIfTrue="1" operator="equal">
      <formula>0</formula>
    </cfRule>
  </conditionalFormatting>
  <conditionalFormatting sqref="H16:H19">
    <cfRule type="expression" dxfId="12443" priority="3670" stopIfTrue="1">
      <formula>$IT17&lt;$IS$2</formula>
    </cfRule>
  </conditionalFormatting>
  <conditionalFormatting sqref="H16:H19">
    <cfRule type="cellIs" dxfId="12442" priority="3669" stopIfTrue="1" operator="equal">
      <formula>0</formula>
    </cfRule>
  </conditionalFormatting>
  <conditionalFormatting sqref="H16:H19">
    <cfRule type="expression" dxfId="12441" priority="3668" stopIfTrue="1">
      <formula>$IT17&lt;$IS$2</formula>
    </cfRule>
  </conditionalFormatting>
  <conditionalFormatting sqref="A16:G19">
    <cfRule type="cellIs" dxfId="12440" priority="3667" stopIfTrue="1" operator="equal">
      <formula>0</formula>
    </cfRule>
  </conditionalFormatting>
  <conditionalFormatting sqref="A16:G19">
    <cfRule type="expression" dxfId="12439" priority="3666" stopIfTrue="1">
      <formula>$IT17&lt;$IS$2</formula>
    </cfRule>
  </conditionalFormatting>
  <conditionalFormatting sqref="A16:H19">
    <cfRule type="cellIs" dxfId="12438" priority="3665" operator="equal">
      <formula>0</formula>
    </cfRule>
  </conditionalFormatting>
  <conditionalFormatting sqref="A16:H19">
    <cfRule type="cellIs" dxfId="12437" priority="3664" stopIfTrue="1" operator="equal">
      <formula>0</formula>
    </cfRule>
  </conditionalFormatting>
  <conditionalFormatting sqref="A16:H19">
    <cfRule type="expression" dxfId="12436" priority="3663" stopIfTrue="1">
      <formula>$IT17&lt;$IS$2</formula>
    </cfRule>
  </conditionalFormatting>
  <conditionalFormatting sqref="A16">
    <cfRule type="cellIs" dxfId="12435" priority="3662" operator="equal">
      <formula>0</formula>
    </cfRule>
  </conditionalFormatting>
  <conditionalFormatting sqref="A16">
    <cfRule type="cellIs" dxfId="12434" priority="3661" stopIfTrue="1" operator="equal">
      <formula>0</formula>
    </cfRule>
  </conditionalFormatting>
  <conditionalFormatting sqref="A16">
    <cfRule type="expression" dxfId="12433" priority="3660" stopIfTrue="1">
      <formula>$IT17&lt;$IS$2</formula>
    </cfRule>
  </conditionalFormatting>
  <conditionalFormatting sqref="A16">
    <cfRule type="cellIs" dxfId="12432" priority="3659" stopIfTrue="1" operator="equal">
      <formula>0</formula>
    </cfRule>
  </conditionalFormatting>
  <conditionalFormatting sqref="A16">
    <cfRule type="expression" dxfId="12431" priority="3658" stopIfTrue="1">
      <formula>$IT17&lt;$IS$2</formula>
    </cfRule>
  </conditionalFormatting>
  <conditionalFormatting sqref="A16">
    <cfRule type="cellIs" dxfId="12430" priority="3657" stopIfTrue="1" operator="equal">
      <formula>0</formula>
    </cfRule>
  </conditionalFormatting>
  <conditionalFormatting sqref="A16">
    <cfRule type="expression" dxfId="12429" priority="3656" stopIfTrue="1">
      <formula>$IT17&lt;$IS$2</formula>
    </cfRule>
  </conditionalFormatting>
  <conditionalFormatting sqref="A16">
    <cfRule type="cellIs" dxfId="12428" priority="3655" stopIfTrue="1" operator="equal">
      <formula>0</formula>
    </cfRule>
  </conditionalFormatting>
  <conditionalFormatting sqref="A16">
    <cfRule type="expression" dxfId="12427" priority="3654" stopIfTrue="1">
      <formula>$IT17&lt;$IS$2</formula>
    </cfRule>
  </conditionalFormatting>
  <conditionalFormatting sqref="A16">
    <cfRule type="cellIs" dxfId="12426" priority="3653" operator="equal">
      <formula>0</formula>
    </cfRule>
  </conditionalFormatting>
  <conditionalFormatting sqref="A16">
    <cfRule type="cellIs" dxfId="12425" priority="3652" operator="equal">
      <formula>0</formula>
    </cfRule>
  </conditionalFormatting>
  <conditionalFormatting sqref="A16">
    <cfRule type="cellIs" dxfId="12424" priority="3651" stopIfTrue="1" operator="equal">
      <formula>0</formula>
    </cfRule>
  </conditionalFormatting>
  <conditionalFormatting sqref="A16">
    <cfRule type="expression" dxfId="12423" priority="3650" stopIfTrue="1">
      <formula>$IT17&lt;$IS$2</formula>
    </cfRule>
  </conditionalFormatting>
  <conditionalFormatting sqref="A16">
    <cfRule type="cellIs" dxfId="12422" priority="3649" stopIfTrue="1" operator="equal">
      <formula>0</formula>
    </cfRule>
  </conditionalFormatting>
  <conditionalFormatting sqref="A16">
    <cfRule type="expression" dxfId="12421" priority="3648" stopIfTrue="1">
      <formula>$IT17&lt;$IS$2</formula>
    </cfRule>
  </conditionalFormatting>
  <conditionalFormatting sqref="A16">
    <cfRule type="cellIs" dxfId="12420" priority="3647" stopIfTrue="1" operator="equal">
      <formula>0</formula>
    </cfRule>
  </conditionalFormatting>
  <conditionalFormatting sqref="A16">
    <cfRule type="expression" dxfId="12419" priority="3646" stopIfTrue="1">
      <formula>$IT17&lt;$IS$2</formula>
    </cfRule>
  </conditionalFormatting>
  <conditionalFormatting sqref="A16">
    <cfRule type="cellIs" dxfId="12418" priority="3645" stopIfTrue="1" operator="equal">
      <formula>0</formula>
    </cfRule>
  </conditionalFormatting>
  <conditionalFormatting sqref="A16">
    <cfRule type="expression" dxfId="12417" priority="3644" stopIfTrue="1">
      <formula>$IT17&lt;$IS$2</formula>
    </cfRule>
  </conditionalFormatting>
  <conditionalFormatting sqref="A16">
    <cfRule type="cellIs" dxfId="12416" priority="3643" stopIfTrue="1" operator="equal">
      <formula>0</formula>
    </cfRule>
  </conditionalFormatting>
  <conditionalFormatting sqref="A16">
    <cfRule type="expression" dxfId="12415" priority="3642" stopIfTrue="1">
      <formula>$IT17&lt;$IS$2</formula>
    </cfRule>
  </conditionalFormatting>
  <conditionalFormatting sqref="A16">
    <cfRule type="cellIs" dxfId="12414" priority="3641" operator="equal">
      <formula>0</formula>
    </cfRule>
  </conditionalFormatting>
  <conditionalFormatting sqref="A16">
    <cfRule type="cellIs" dxfId="12413" priority="3640" stopIfTrue="1" operator="equal">
      <formula>0</formula>
    </cfRule>
  </conditionalFormatting>
  <conditionalFormatting sqref="A16">
    <cfRule type="expression" dxfId="12412" priority="3639" stopIfTrue="1">
      <formula>$IT17&lt;$IS$2</formula>
    </cfRule>
  </conditionalFormatting>
  <conditionalFormatting sqref="A16:C16">
    <cfRule type="cellIs" dxfId="12411" priority="3638" operator="equal">
      <formula>0</formula>
    </cfRule>
  </conditionalFormatting>
  <conditionalFormatting sqref="A16:C16">
    <cfRule type="cellIs" dxfId="12410" priority="3637" stopIfTrue="1" operator="equal">
      <formula>0</formula>
    </cfRule>
  </conditionalFormatting>
  <conditionalFormatting sqref="A16:C16">
    <cfRule type="expression" dxfId="12409" priority="3636" stopIfTrue="1">
      <formula>$IT17&lt;$IS$2</formula>
    </cfRule>
  </conditionalFormatting>
  <conditionalFormatting sqref="A16:C16">
    <cfRule type="cellIs" dxfId="12408" priority="3635" stopIfTrue="1" operator="equal">
      <formula>0</formula>
    </cfRule>
  </conditionalFormatting>
  <conditionalFormatting sqref="A16:C16">
    <cfRule type="expression" dxfId="12407" priority="3634" stopIfTrue="1">
      <formula>$IT17&lt;$IS$2</formula>
    </cfRule>
  </conditionalFormatting>
  <conditionalFormatting sqref="A16:C16">
    <cfRule type="cellIs" dxfId="12406" priority="3633" stopIfTrue="1" operator="equal">
      <formula>0</formula>
    </cfRule>
  </conditionalFormatting>
  <conditionalFormatting sqref="A16:C16">
    <cfRule type="expression" dxfId="12405" priority="3632" stopIfTrue="1">
      <formula>$IT17&lt;$IS$2</formula>
    </cfRule>
  </conditionalFormatting>
  <conditionalFormatting sqref="A16:C16">
    <cfRule type="cellIs" dxfId="12404" priority="3631" stopIfTrue="1" operator="equal">
      <formula>0</formula>
    </cfRule>
  </conditionalFormatting>
  <conditionalFormatting sqref="A16:C16">
    <cfRule type="expression" dxfId="12403" priority="3630" stopIfTrue="1">
      <formula>$IT17&lt;$IS$2</formula>
    </cfRule>
  </conditionalFormatting>
  <conditionalFormatting sqref="A16:C16">
    <cfRule type="cellIs" dxfId="12402" priority="3629" operator="equal">
      <formula>0</formula>
    </cfRule>
  </conditionalFormatting>
  <conditionalFormatting sqref="A16:C16">
    <cfRule type="cellIs" dxfId="12401" priority="3628" operator="equal">
      <formula>0</formula>
    </cfRule>
  </conditionalFormatting>
  <conditionalFormatting sqref="A16:C16">
    <cfRule type="cellIs" dxfId="12400" priority="3627" stopIfTrue="1" operator="equal">
      <formula>0</formula>
    </cfRule>
  </conditionalFormatting>
  <conditionalFormatting sqref="A16:C16">
    <cfRule type="expression" dxfId="12399" priority="3626" stopIfTrue="1">
      <formula>$IT17&lt;$IS$2</formula>
    </cfRule>
  </conditionalFormatting>
  <conditionalFormatting sqref="A16:C16">
    <cfRule type="cellIs" dxfId="12398" priority="3625" stopIfTrue="1" operator="equal">
      <formula>0</formula>
    </cfRule>
  </conditionalFormatting>
  <conditionalFormatting sqref="A16:C16">
    <cfRule type="expression" dxfId="12397" priority="3624" stopIfTrue="1">
      <formula>$IT17&lt;$IS$2</formula>
    </cfRule>
  </conditionalFormatting>
  <conditionalFormatting sqref="A16:C16">
    <cfRule type="cellIs" dxfId="12396" priority="3623" stopIfTrue="1" operator="equal">
      <formula>0</formula>
    </cfRule>
  </conditionalFormatting>
  <conditionalFormatting sqref="A16:C16">
    <cfRule type="expression" dxfId="12395" priority="3622" stopIfTrue="1">
      <formula>$IT17&lt;$IS$2</formula>
    </cfRule>
  </conditionalFormatting>
  <conditionalFormatting sqref="A16:C16">
    <cfRule type="cellIs" dxfId="12394" priority="3621" stopIfTrue="1" operator="equal">
      <formula>0</formula>
    </cfRule>
  </conditionalFormatting>
  <conditionalFormatting sqref="A16:C16">
    <cfRule type="expression" dxfId="12393" priority="3620" stopIfTrue="1">
      <formula>$IT17&lt;$IS$2</formula>
    </cfRule>
  </conditionalFormatting>
  <conditionalFormatting sqref="A16:C16">
    <cfRule type="cellIs" dxfId="12392" priority="3619" stopIfTrue="1" operator="equal">
      <formula>0</formula>
    </cfRule>
  </conditionalFormatting>
  <conditionalFormatting sqref="A16:C16">
    <cfRule type="expression" dxfId="12391" priority="3618" stopIfTrue="1">
      <formula>$IT17&lt;$IS$2</formula>
    </cfRule>
  </conditionalFormatting>
  <conditionalFormatting sqref="A16:C16">
    <cfRule type="cellIs" dxfId="12390" priority="3617" operator="equal">
      <formula>0</formula>
    </cfRule>
  </conditionalFormatting>
  <conditionalFormatting sqref="A16:C16">
    <cfRule type="cellIs" dxfId="12389" priority="3616" stopIfTrue="1" operator="equal">
      <formula>0</formula>
    </cfRule>
  </conditionalFormatting>
  <conditionalFormatting sqref="A16:C16">
    <cfRule type="expression" dxfId="12388" priority="3615" stopIfTrue="1">
      <formula>$IT17&lt;$IS$2</formula>
    </cfRule>
  </conditionalFormatting>
  <conditionalFormatting sqref="A16:H19">
    <cfRule type="cellIs" dxfId="12387" priority="3614" stopIfTrue="1" operator="equal">
      <formula>0</formula>
    </cfRule>
  </conditionalFormatting>
  <conditionalFormatting sqref="A16:H19">
    <cfRule type="expression" dxfId="12386" priority="3613" stopIfTrue="1">
      <formula>$IT17&lt;$IS$2</formula>
    </cfRule>
  </conditionalFormatting>
  <conditionalFormatting sqref="A16:H19">
    <cfRule type="cellIs" dxfId="12385" priority="3612" stopIfTrue="1" operator="equal">
      <formula>0</formula>
    </cfRule>
  </conditionalFormatting>
  <conditionalFormatting sqref="A16:H19">
    <cfRule type="expression" dxfId="12384" priority="3611" stopIfTrue="1">
      <formula>$IT17&lt;$IS$2</formula>
    </cfRule>
  </conditionalFormatting>
  <conditionalFormatting sqref="A16:H19">
    <cfRule type="cellIs" dxfId="12383" priority="3610" stopIfTrue="1" operator="equal">
      <formula>0</formula>
    </cfRule>
  </conditionalFormatting>
  <conditionalFormatting sqref="A16:H19">
    <cfRule type="expression" dxfId="12382" priority="3609" stopIfTrue="1">
      <formula>$IT17&lt;$IS$2</formula>
    </cfRule>
  </conditionalFormatting>
  <conditionalFormatting sqref="A16:H19">
    <cfRule type="cellIs" dxfId="12381" priority="3608" stopIfTrue="1" operator="equal">
      <formula>0</formula>
    </cfRule>
  </conditionalFormatting>
  <conditionalFormatting sqref="A16:H19">
    <cfRule type="expression" dxfId="12380" priority="3607" stopIfTrue="1">
      <formula>$IT17&lt;$IS$2</formula>
    </cfRule>
  </conditionalFormatting>
  <conditionalFormatting sqref="A16:H19">
    <cfRule type="cellIs" dxfId="12379" priority="3606" stopIfTrue="1" operator="equal">
      <formula>0</formula>
    </cfRule>
  </conditionalFormatting>
  <conditionalFormatting sqref="A16:H19">
    <cfRule type="expression" dxfId="12378" priority="3605" stopIfTrue="1">
      <formula>$IT17&lt;$IS$2</formula>
    </cfRule>
  </conditionalFormatting>
  <conditionalFormatting sqref="A16:H19">
    <cfRule type="cellIs" dxfId="12377" priority="3604" stopIfTrue="1" operator="equal">
      <formula>0</formula>
    </cfRule>
  </conditionalFormatting>
  <conditionalFormatting sqref="A16:H19">
    <cfRule type="expression" dxfId="12376" priority="3603" stopIfTrue="1">
      <formula>$IT17&lt;$IS$2</formula>
    </cfRule>
  </conditionalFormatting>
  <conditionalFormatting sqref="D18">
    <cfRule type="cellIs" dxfId="12375" priority="3602" operator="equal">
      <formula>0</formula>
    </cfRule>
  </conditionalFormatting>
  <conditionalFormatting sqref="D18">
    <cfRule type="cellIs" dxfId="12374" priority="3601" stopIfTrue="1" operator="equal">
      <formula>0</formula>
    </cfRule>
  </conditionalFormatting>
  <conditionalFormatting sqref="D18">
    <cfRule type="expression" dxfId="12373" priority="3600" stopIfTrue="1">
      <formula>$IT19&lt;$IS$2</formula>
    </cfRule>
  </conditionalFormatting>
  <conditionalFormatting sqref="D18">
    <cfRule type="cellIs" dxfId="12372" priority="3599" stopIfTrue="1" operator="equal">
      <formula>0</formula>
    </cfRule>
  </conditionalFormatting>
  <conditionalFormatting sqref="D18">
    <cfRule type="expression" dxfId="12371" priority="3598" stopIfTrue="1">
      <formula>$IT19&lt;$IS$2</formula>
    </cfRule>
  </conditionalFormatting>
  <conditionalFormatting sqref="D18">
    <cfRule type="cellIs" dxfId="12370" priority="3597" stopIfTrue="1" operator="equal">
      <formula>0</formula>
    </cfRule>
  </conditionalFormatting>
  <conditionalFormatting sqref="D18">
    <cfRule type="expression" dxfId="12369" priority="3596" stopIfTrue="1">
      <formula>$IT19&lt;$IS$2</formula>
    </cfRule>
  </conditionalFormatting>
  <conditionalFormatting sqref="D18">
    <cfRule type="cellIs" dxfId="12368" priority="3595" stopIfTrue="1" operator="equal">
      <formula>0</formula>
    </cfRule>
  </conditionalFormatting>
  <conditionalFormatting sqref="D18">
    <cfRule type="expression" dxfId="12367" priority="3594" stopIfTrue="1">
      <formula>$IT19&lt;$IS$2</formula>
    </cfRule>
  </conditionalFormatting>
  <conditionalFormatting sqref="D18">
    <cfRule type="cellIs" dxfId="12366" priority="3593" stopIfTrue="1" operator="equal">
      <formula>0</formula>
    </cfRule>
  </conditionalFormatting>
  <conditionalFormatting sqref="D18">
    <cfRule type="expression" dxfId="12365" priority="3592" stopIfTrue="1">
      <formula>$IT19&lt;$IS$2</formula>
    </cfRule>
  </conditionalFormatting>
  <conditionalFormatting sqref="D18">
    <cfRule type="cellIs" dxfId="12364" priority="3591" operator="equal">
      <formula>0</formula>
    </cfRule>
  </conditionalFormatting>
  <conditionalFormatting sqref="D18">
    <cfRule type="cellIs" dxfId="12363" priority="3590" stopIfTrue="1" operator="equal">
      <formula>0</formula>
    </cfRule>
  </conditionalFormatting>
  <conditionalFormatting sqref="D18">
    <cfRule type="expression" dxfId="12362" priority="3589" stopIfTrue="1">
      <formula>$IT19&lt;$IS$2</formula>
    </cfRule>
  </conditionalFormatting>
  <conditionalFormatting sqref="D18">
    <cfRule type="cellIs" dxfId="12361" priority="3588" stopIfTrue="1" operator="equal">
      <formula>0</formula>
    </cfRule>
  </conditionalFormatting>
  <conditionalFormatting sqref="D18">
    <cfRule type="expression" dxfId="12360" priority="3587" stopIfTrue="1">
      <formula>$IT19&lt;$IS$2</formula>
    </cfRule>
  </conditionalFormatting>
  <conditionalFormatting sqref="D18">
    <cfRule type="cellIs" dxfId="12359" priority="3586" stopIfTrue="1" operator="equal">
      <formula>0</formula>
    </cfRule>
  </conditionalFormatting>
  <conditionalFormatting sqref="D18">
    <cfRule type="expression" dxfId="12358" priority="3585" stopIfTrue="1">
      <formula>$IT19&lt;$IS$2</formula>
    </cfRule>
  </conditionalFormatting>
  <conditionalFormatting sqref="D18">
    <cfRule type="cellIs" dxfId="12357" priority="3584" stopIfTrue="1" operator="equal">
      <formula>0</formula>
    </cfRule>
  </conditionalFormatting>
  <conditionalFormatting sqref="D18">
    <cfRule type="expression" dxfId="12356" priority="3583" stopIfTrue="1">
      <formula>$IT19&lt;$IS$2</formula>
    </cfRule>
  </conditionalFormatting>
  <conditionalFormatting sqref="D18">
    <cfRule type="cellIs" dxfId="12355" priority="3582" stopIfTrue="1" operator="equal">
      <formula>0</formula>
    </cfRule>
  </conditionalFormatting>
  <conditionalFormatting sqref="D18">
    <cfRule type="expression" dxfId="12354" priority="3581" stopIfTrue="1">
      <formula>$IT19&lt;$IS$2</formula>
    </cfRule>
  </conditionalFormatting>
  <conditionalFormatting sqref="D18">
    <cfRule type="cellIs" dxfId="12353" priority="3580" stopIfTrue="1" operator="equal">
      <formula>0</formula>
    </cfRule>
  </conditionalFormatting>
  <conditionalFormatting sqref="D18">
    <cfRule type="expression" dxfId="12352" priority="3579" stopIfTrue="1">
      <formula>$IT19&lt;$IS$2</formula>
    </cfRule>
  </conditionalFormatting>
  <conditionalFormatting sqref="D18">
    <cfRule type="cellIs" dxfId="12351" priority="3578" stopIfTrue="1" operator="equal">
      <formula>0</formula>
    </cfRule>
  </conditionalFormatting>
  <conditionalFormatting sqref="D18">
    <cfRule type="expression" dxfId="12350" priority="3577" stopIfTrue="1">
      <formula>$IT19&lt;$IS$2</formula>
    </cfRule>
  </conditionalFormatting>
  <conditionalFormatting sqref="A16:H19">
    <cfRule type="cellIs" dxfId="12349" priority="3576" stopIfTrue="1" operator="equal">
      <formula>0</formula>
    </cfRule>
  </conditionalFormatting>
  <conditionalFormatting sqref="A16:H19">
    <cfRule type="expression" dxfId="12348" priority="3575" stopIfTrue="1">
      <formula>$IT17&lt;$IS$2</formula>
    </cfRule>
  </conditionalFormatting>
  <conditionalFormatting sqref="A16:H19">
    <cfRule type="cellIs" dxfId="12347" priority="3574" stopIfTrue="1" operator="equal">
      <formula>0</formula>
    </cfRule>
  </conditionalFormatting>
  <conditionalFormatting sqref="A16:H19">
    <cfRule type="expression" dxfId="12346" priority="3573" stopIfTrue="1">
      <formula>$IT17&lt;$IS$2</formula>
    </cfRule>
  </conditionalFormatting>
  <conditionalFormatting sqref="A16:H19">
    <cfRule type="cellIs" dxfId="12345" priority="3572" stopIfTrue="1" operator="equal">
      <formula>0</formula>
    </cfRule>
  </conditionalFormatting>
  <conditionalFormatting sqref="A16:H19">
    <cfRule type="expression" dxfId="12344" priority="3571" stopIfTrue="1">
      <formula>$IT17&lt;$IS$2</formula>
    </cfRule>
  </conditionalFormatting>
  <conditionalFormatting sqref="A16:H19">
    <cfRule type="cellIs" dxfId="12343" priority="3570" stopIfTrue="1" operator="equal">
      <formula>0</formula>
    </cfRule>
  </conditionalFormatting>
  <conditionalFormatting sqref="A16:H19">
    <cfRule type="expression" dxfId="12342" priority="3569" stopIfTrue="1">
      <formula>$IT17&lt;$IS$2</formula>
    </cfRule>
  </conditionalFormatting>
  <conditionalFormatting sqref="A18:H18">
    <cfRule type="cellIs" dxfId="12341" priority="3568" stopIfTrue="1" operator="equal">
      <formula>0</formula>
    </cfRule>
  </conditionalFormatting>
  <conditionalFormatting sqref="A18:H18">
    <cfRule type="expression" dxfId="12340" priority="3567" stopIfTrue="1">
      <formula>$IW19&lt;$IV$2</formula>
    </cfRule>
  </conditionalFormatting>
  <conditionalFormatting sqref="A17:H17">
    <cfRule type="cellIs" dxfId="12339" priority="3566" stopIfTrue="1" operator="equal">
      <formula>0</formula>
    </cfRule>
  </conditionalFormatting>
  <conditionalFormatting sqref="A17:H17">
    <cfRule type="expression" dxfId="12338" priority="3565" stopIfTrue="1">
      <formula>$IW18&lt;$IV$2</formula>
    </cfRule>
  </conditionalFormatting>
  <conditionalFormatting sqref="A16:H16">
    <cfRule type="cellIs" dxfId="12337" priority="3564" stopIfTrue="1" operator="equal">
      <formula>0</formula>
    </cfRule>
  </conditionalFormatting>
  <conditionalFormatting sqref="A16:H16">
    <cfRule type="expression" dxfId="12336" priority="3563" stopIfTrue="1">
      <formula>$IW17&lt;$IV$2</formula>
    </cfRule>
  </conditionalFormatting>
  <conditionalFormatting sqref="A17:H17">
    <cfRule type="cellIs" dxfId="12335" priority="3562" operator="equal">
      <formula>0</formula>
    </cfRule>
  </conditionalFormatting>
  <conditionalFormatting sqref="A17:H17">
    <cfRule type="cellIs" dxfId="12334" priority="3561" stopIfTrue="1" operator="equal">
      <formula>0</formula>
    </cfRule>
  </conditionalFormatting>
  <conditionalFormatting sqref="A17:H17">
    <cfRule type="expression" dxfId="12333" priority="3560" stopIfTrue="1">
      <formula>$IT18&lt;$IS$2</formula>
    </cfRule>
  </conditionalFormatting>
  <conditionalFormatting sqref="A17:H17">
    <cfRule type="cellIs" dxfId="12332" priority="3559" stopIfTrue="1" operator="equal">
      <formula>0</formula>
    </cfRule>
  </conditionalFormatting>
  <conditionalFormatting sqref="A17:H17">
    <cfRule type="expression" dxfId="12331" priority="3558" stopIfTrue="1">
      <formula>$IT18&lt;$IS$2</formula>
    </cfRule>
  </conditionalFormatting>
  <conditionalFormatting sqref="A17:G17">
    <cfRule type="cellIs" dxfId="12330" priority="3557" stopIfTrue="1" operator="equal">
      <formula>0</formula>
    </cfRule>
  </conditionalFormatting>
  <conditionalFormatting sqref="A17:G17">
    <cfRule type="expression" dxfId="12329" priority="3556" stopIfTrue="1">
      <formula>$IT18&lt;$IS$2</formula>
    </cfRule>
  </conditionalFormatting>
  <conditionalFormatting sqref="H17">
    <cfRule type="cellIs" dxfId="12328" priority="3555" stopIfTrue="1" operator="equal">
      <formula>0</formula>
    </cfRule>
  </conditionalFormatting>
  <conditionalFormatting sqref="H17">
    <cfRule type="expression" dxfId="12327" priority="3554" stopIfTrue="1">
      <formula>$IT18&lt;$IS$2</formula>
    </cfRule>
  </conditionalFormatting>
  <conditionalFormatting sqref="A17:G17">
    <cfRule type="cellIs" dxfId="12326" priority="3553" stopIfTrue="1" operator="equal">
      <formula>0</formula>
    </cfRule>
  </conditionalFormatting>
  <conditionalFormatting sqref="A17:G17">
    <cfRule type="expression" dxfId="12325" priority="3552" stopIfTrue="1">
      <formula>$IT18&lt;$IS$2</formula>
    </cfRule>
  </conditionalFormatting>
  <conditionalFormatting sqref="A17:H17">
    <cfRule type="cellIs" dxfId="12324" priority="3551" operator="equal">
      <formula>0</formula>
    </cfRule>
  </conditionalFormatting>
  <conditionalFormatting sqref="A17:H17">
    <cfRule type="cellIs" dxfId="12323" priority="3550" operator="equal">
      <formula>0</formula>
    </cfRule>
  </conditionalFormatting>
  <conditionalFormatting sqref="A17:H17">
    <cfRule type="cellIs" dxfId="12322" priority="3549" stopIfTrue="1" operator="equal">
      <formula>0</formula>
    </cfRule>
  </conditionalFormatting>
  <conditionalFormatting sqref="A17:H17">
    <cfRule type="expression" dxfId="12321" priority="3548" stopIfTrue="1">
      <formula>$IT18&lt;$IS$2</formula>
    </cfRule>
  </conditionalFormatting>
  <conditionalFormatting sqref="A17:H17">
    <cfRule type="cellIs" dxfId="12320" priority="3547" stopIfTrue="1" operator="equal">
      <formula>0</formula>
    </cfRule>
  </conditionalFormatting>
  <conditionalFormatting sqref="A17:H17">
    <cfRule type="expression" dxfId="12319" priority="3546" stopIfTrue="1">
      <formula>$IT18&lt;$IS$2</formula>
    </cfRule>
  </conditionalFormatting>
  <conditionalFormatting sqref="A17:G17">
    <cfRule type="cellIs" dxfId="12318" priority="3545" stopIfTrue="1" operator="equal">
      <formula>0</formula>
    </cfRule>
  </conditionalFormatting>
  <conditionalFormatting sqref="A17:G17">
    <cfRule type="expression" dxfId="12317" priority="3544" stopIfTrue="1">
      <formula>$IT18&lt;$IS$2</formula>
    </cfRule>
  </conditionalFormatting>
  <conditionalFormatting sqref="A17:G17">
    <cfRule type="cellIs" dxfId="12316" priority="3543" stopIfTrue="1" operator="equal">
      <formula>0</formula>
    </cfRule>
  </conditionalFormatting>
  <conditionalFormatting sqref="A17:G17">
    <cfRule type="expression" dxfId="12315" priority="3542" stopIfTrue="1">
      <formula>$IT18&lt;$IS$2</formula>
    </cfRule>
  </conditionalFormatting>
  <conditionalFormatting sqref="H17">
    <cfRule type="cellIs" dxfId="12314" priority="3541" stopIfTrue="1" operator="equal">
      <formula>0</formula>
    </cfRule>
  </conditionalFormatting>
  <conditionalFormatting sqref="H17">
    <cfRule type="expression" dxfId="12313" priority="3540" stopIfTrue="1">
      <formula>$IT18&lt;$IS$2</formula>
    </cfRule>
  </conditionalFormatting>
  <conditionalFormatting sqref="H17">
    <cfRule type="cellIs" dxfId="12312" priority="3539" stopIfTrue="1" operator="equal">
      <formula>0</formula>
    </cfRule>
  </conditionalFormatting>
  <conditionalFormatting sqref="H17">
    <cfRule type="expression" dxfId="12311" priority="3538" stopIfTrue="1">
      <formula>$IT18&lt;$IS$2</formula>
    </cfRule>
  </conditionalFormatting>
  <conditionalFormatting sqref="A17:G17">
    <cfRule type="cellIs" dxfId="12310" priority="3537" stopIfTrue="1" operator="equal">
      <formula>0</formula>
    </cfRule>
  </conditionalFormatting>
  <conditionalFormatting sqref="A17:G17">
    <cfRule type="expression" dxfId="12309" priority="3536" stopIfTrue="1">
      <formula>$IT18&lt;$IS$2</formula>
    </cfRule>
  </conditionalFormatting>
  <conditionalFormatting sqref="A17:H17">
    <cfRule type="cellIs" dxfId="12308" priority="3535" operator="equal">
      <formula>0</formula>
    </cfRule>
  </conditionalFormatting>
  <conditionalFormatting sqref="A17:H17">
    <cfRule type="cellIs" dxfId="12307" priority="3534" stopIfTrue="1" operator="equal">
      <formula>0</formula>
    </cfRule>
  </conditionalFormatting>
  <conditionalFormatting sqref="A17:H17">
    <cfRule type="expression" dxfId="12306" priority="3533" stopIfTrue="1">
      <formula>$IT18&lt;$IS$2</formula>
    </cfRule>
  </conditionalFormatting>
  <conditionalFormatting sqref="A17:H17">
    <cfRule type="cellIs" dxfId="12305" priority="3532" stopIfTrue="1" operator="equal">
      <formula>0</formula>
    </cfRule>
  </conditionalFormatting>
  <conditionalFormatting sqref="A17:H17">
    <cfRule type="expression" dxfId="12304" priority="3531" stopIfTrue="1">
      <formula>$IT18&lt;$IS$2</formula>
    </cfRule>
  </conditionalFormatting>
  <conditionalFormatting sqref="A17:H17">
    <cfRule type="cellIs" dxfId="12303" priority="3530" stopIfTrue="1" operator="equal">
      <formula>0</formula>
    </cfRule>
  </conditionalFormatting>
  <conditionalFormatting sqref="A17:H17">
    <cfRule type="expression" dxfId="12302" priority="3529" stopIfTrue="1">
      <formula>$IT18&lt;$IS$2</formula>
    </cfRule>
  </conditionalFormatting>
  <conditionalFormatting sqref="A17:H17">
    <cfRule type="cellIs" dxfId="12301" priority="3528" stopIfTrue="1" operator="equal">
      <formula>0</formula>
    </cfRule>
  </conditionalFormatting>
  <conditionalFormatting sqref="A17:H17">
    <cfRule type="expression" dxfId="12300" priority="3527" stopIfTrue="1">
      <formula>$IT18&lt;$IS$2</formula>
    </cfRule>
  </conditionalFormatting>
  <conditionalFormatting sqref="A17:H17">
    <cfRule type="cellIs" dxfId="12299" priority="3526" stopIfTrue="1" operator="equal">
      <formula>0</formula>
    </cfRule>
  </conditionalFormatting>
  <conditionalFormatting sqref="A17:H17">
    <cfRule type="expression" dxfId="12298" priority="3525" stopIfTrue="1">
      <formula>$IT18&lt;$IS$2</formula>
    </cfRule>
  </conditionalFormatting>
  <conditionalFormatting sqref="A17:H17">
    <cfRule type="cellIs" dxfId="12297" priority="3524" stopIfTrue="1" operator="equal">
      <formula>0</formula>
    </cfRule>
  </conditionalFormatting>
  <conditionalFormatting sqref="A17:H17">
    <cfRule type="expression" dxfId="12296" priority="3523" stopIfTrue="1">
      <formula>$IT18&lt;$IS$2</formula>
    </cfRule>
  </conditionalFormatting>
  <conditionalFormatting sqref="A17:H17">
    <cfRule type="cellIs" dxfId="12295" priority="3522" stopIfTrue="1" operator="equal">
      <formula>0</formula>
    </cfRule>
  </conditionalFormatting>
  <conditionalFormatting sqref="A17:H17">
    <cfRule type="expression" dxfId="12294" priority="3521" stopIfTrue="1">
      <formula>$IT18&lt;$IS$2</formula>
    </cfRule>
  </conditionalFormatting>
  <conditionalFormatting sqref="A17:H17">
    <cfRule type="cellIs" dxfId="12293" priority="3520" stopIfTrue="1" operator="equal">
      <formula>0</formula>
    </cfRule>
  </conditionalFormatting>
  <conditionalFormatting sqref="A17:H17">
    <cfRule type="expression" dxfId="12292" priority="3519" stopIfTrue="1">
      <formula>$IT18&lt;$IS$2</formula>
    </cfRule>
  </conditionalFormatting>
  <conditionalFormatting sqref="A17:H17">
    <cfRule type="cellIs" dxfId="12291" priority="3518" stopIfTrue="1" operator="equal">
      <formula>0</formula>
    </cfRule>
  </conditionalFormatting>
  <conditionalFormatting sqref="A17:H17">
    <cfRule type="expression" dxfId="12290" priority="3517" stopIfTrue="1">
      <formula>$IT18&lt;$IS$2</formula>
    </cfRule>
  </conditionalFormatting>
  <conditionalFormatting sqref="A17:H17">
    <cfRule type="cellIs" dxfId="12289" priority="3516" stopIfTrue="1" operator="equal">
      <formula>0</formula>
    </cfRule>
  </conditionalFormatting>
  <conditionalFormatting sqref="A17:H17">
    <cfRule type="expression" dxfId="12288" priority="3515" stopIfTrue="1">
      <formula>$IT18&lt;$IS$2</formula>
    </cfRule>
  </conditionalFormatting>
  <conditionalFormatting sqref="A17:H17">
    <cfRule type="cellIs" dxfId="12287" priority="3514" stopIfTrue="1" operator="equal">
      <formula>0</formula>
    </cfRule>
  </conditionalFormatting>
  <conditionalFormatting sqref="A17:H17">
    <cfRule type="expression" dxfId="12286" priority="3513" stopIfTrue="1">
      <formula>$IT18&lt;$IS$2</formula>
    </cfRule>
  </conditionalFormatting>
  <conditionalFormatting sqref="A17:H17">
    <cfRule type="cellIs" dxfId="12285" priority="3512" stopIfTrue="1" operator="equal">
      <formula>0</formula>
    </cfRule>
  </conditionalFormatting>
  <conditionalFormatting sqref="A17:H17">
    <cfRule type="expression" dxfId="12284" priority="3511" stopIfTrue="1">
      <formula>$IW18&lt;$IV$2</formula>
    </cfRule>
  </conditionalFormatting>
  <conditionalFormatting sqref="A16:H19">
    <cfRule type="cellIs" dxfId="12283" priority="3510" stopIfTrue="1" operator="equal">
      <formula>0</formula>
    </cfRule>
  </conditionalFormatting>
  <conditionalFormatting sqref="A16:H19">
    <cfRule type="expression" dxfId="12282" priority="3509" stopIfTrue="1">
      <formula>$IT17&lt;$IS$2</formula>
    </cfRule>
  </conditionalFormatting>
  <conditionalFormatting sqref="A16:H19">
    <cfRule type="cellIs" dxfId="12281" priority="3508" stopIfTrue="1" operator="equal">
      <formula>0</formula>
    </cfRule>
  </conditionalFormatting>
  <conditionalFormatting sqref="A16:H19">
    <cfRule type="expression" dxfId="12280" priority="3507" stopIfTrue="1">
      <formula>$IT17&lt;$IS$2</formula>
    </cfRule>
  </conditionalFormatting>
  <conditionalFormatting sqref="I18">
    <cfRule type="cellIs" dxfId="12279" priority="3506" operator="equal">
      <formula>0</formula>
    </cfRule>
  </conditionalFormatting>
  <conditionalFormatting sqref="A19:I19">
    <cfRule type="cellIs" dxfId="12278" priority="3505" operator="equal">
      <formula>0</formula>
    </cfRule>
  </conditionalFormatting>
  <conditionalFormatting sqref="A19:H19">
    <cfRule type="cellIs" dxfId="12277" priority="3504" operator="equal">
      <formula>0</formula>
    </cfRule>
  </conditionalFormatting>
  <conditionalFormatting sqref="A19:H19">
    <cfRule type="cellIs" dxfId="12276" priority="3503" stopIfTrue="1" operator="equal">
      <formula>0</formula>
    </cfRule>
  </conditionalFormatting>
  <conditionalFormatting sqref="A19:H19">
    <cfRule type="expression" dxfId="12275" priority="3502" stopIfTrue="1">
      <formula>$IT20&lt;$IS$2</formula>
    </cfRule>
  </conditionalFormatting>
  <conditionalFormatting sqref="A19:H19">
    <cfRule type="cellIs" dxfId="12274" priority="3501" stopIfTrue="1" operator="equal">
      <formula>0</formula>
    </cfRule>
  </conditionalFormatting>
  <conditionalFormatting sqref="A19:H19">
    <cfRule type="expression" dxfId="12273" priority="3500" stopIfTrue="1">
      <formula>$IT20&lt;$IS$2</formula>
    </cfRule>
  </conditionalFormatting>
  <conditionalFormatting sqref="A19:G19">
    <cfRule type="cellIs" dxfId="12272" priority="3499" stopIfTrue="1" operator="equal">
      <formula>0</formula>
    </cfRule>
  </conditionalFormatting>
  <conditionalFormatting sqref="A19:G19">
    <cfRule type="expression" dxfId="12271" priority="3498" stopIfTrue="1">
      <formula>$IT20&lt;$IS$2</formula>
    </cfRule>
  </conditionalFormatting>
  <conditionalFormatting sqref="A19:G19">
    <cfRule type="cellIs" dxfId="12270" priority="3497" stopIfTrue="1" operator="equal">
      <formula>0</formula>
    </cfRule>
  </conditionalFormatting>
  <conditionalFormatting sqref="A19:G19">
    <cfRule type="cellIs" dxfId="12269" priority="3496" stopIfTrue="1" operator="equal">
      <formula>0</formula>
    </cfRule>
  </conditionalFormatting>
  <conditionalFormatting sqref="A19:G19">
    <cfRule type="cellIs" dxfId="12268" priority="3495" stopIfTrue="1" operator="equal">
      <formula>0</formula>
    </cfRule>
  </conditionalFormatting>
  <conditionalFormatting sqref="A19:G19">
    <cfRule type="expression" dxfId="12267" priority="3494" stopIfTrue="1">
      <formula>$IT20&lt;$IS$2</formula>
    </cfRule>
  </conditionalFormatting>
  <conditionalFormatting sqref="H19">
    <cfRule type="cellIs" dxfId="12266" priority="3493" stopIfTrue="1" operator="equal">
      <formula>0</formula>
    </cfRule>
  </conditionalFormatting>
  <conditionalFormatting sqref="H19">
    <cfRule type="expression" dxfId="12265" priority="3492" stopIfTrue="1">
      <formula>$IT20&lt;$IS$2</formula>
    </cfRule>
  </conditionalFormatting>
  <conditionalFormatting sqref="H19">
    <cfRule type="cellIs" dxfId="12264" priority="3491" stopIfTrue="1" operator="equal">
      <formula>0</formula>
    </cfRule>
  </conditionalFormatting>
  <conditionalFormatting sqref="H19">
    <cfRule type="expression" dxfId="12263" priority="3490" stopIfTrue="1">
      <formula>$IT20&lt;$IS$2</formula>
    </cfRule>
  </conditionalFormatting>
  <conditionalFormatting sqref="A19:G19">
    <cfRule type="cellIs" dxfId="12262" priority="3489" stopIfTrue="1" operator="equal">
      <formula>0</formula>
    </cfRule>
  </conditionalFormatting>
  <conditionalFormatting sqref="A19:G19">
    <cfRule type="expression" dxfId="12261" priority="3488" stopIfTrue="1">
      <formula>$IT20&lt;$IS$2</formula>
    </cfRule>
  </conditionalFormatting>
  <conditionalFormatting sqref="A19:H19">
    <cfRule type="cellIs" dxfId="12260" priority="3487" operator="equal">
      <formula>0</formula>
    </cfRule>
  </conditionalFormatting>
  <conditionalFormatting sqref="A19:G19">
    <cfRule type="cellIs" dxfId="12259" priority="3486" stopIfTrue="1" operator="equal">
      <formula>0</formula>
    </cfRule>
  </conditionalFormatting>
  <conditionalFormatting sqref="A19:G19">
    <cfRule type="expression" dxfId="12258" priority="3485" stopIfTrue="1">
      <formula>$IT20&lt;$IS$2</formula>
    </cfRule>
  </conditionalFormatting>
  <conditionalFormatting sqref="A19:G19">
    <cfRule type="cellIs" dxfId="12257" priority="3484" stopIfTrue="1" operator="equal">
      <formula>0</formula>
    </cfRule>
  </conditionalFormatting>
  <conditionalFormatting sqref="A19:G19">
    <cfRule type="expression" dxfId="12256" priority="3483" stopIfTrue="1">
      <formula>$IT20&lt;$IS$2</formula>
    </cfRule>
  </conditionalFormatting>
  <conditionalFormatting sqref="A19:G19">
    <cfRule type="cellIs" dxfId="12255" priority="3482" stopIfTrue="1" operator="equal">
      <formula>0</formula>
    </cfRule>
  </conditionalFormatting>
  <conditionalFormatting sqref="A19:G19">
    <cfRule type="expression" dxfId="12254" priority="3481" stopIfTrue="1">
      <formula>$IT20&lt;$IS$2</formula>
    </cfRule>
  </conditionalFormatting>
  <conditionalFormatting sqref="A19">
    <cfRule type="cellIs" dxfId="12253" priority="3480" operator="equal">
      <formula>0</formula>
    </cfRule>
  </conditionalFormatting>
  <conditionalFormatting sqref="A19">
    <cfRule type="cellIs" dxfId="12252" priority="3479" stopIfTrue="1" operator="equal">
      <formula>0</formula>
    </cfRule>
  </conditionalFormatting>
  <conditionalFormatting sqref="A19">
    <cfRule type="expression" dxfId="12251" priority="3478" stopIfTrue="1">
      <formula>$IT20&lt;$IS$2</formula>
    </cfRule>
  </conditionalFormatting>
  <conditionalFormatting sqref="A19">
    <cfRule type="cellIs" dxfId="12250" priority="3477" stopIfTrue="1" operator="equal">
      <formula>0</formula>
    </cfRule>
  </conditionalFormatting>
  <conditionalFormatting sqref="A19">
    <cfRule type="expression" dxfId="12249" priority="3476" stopIfTrue="1">
      <formula>$IT20&lt;$IS$2</formula>
    </cfRule>
  </conditionalFormatting>
  <conditionalFormatting sqref="A19">
    <cfRule type="cellIs" dxfId="12248" priority="3475" stopIfTrue="1" operator="equal">
      <formula>0</formula>
    </cfRule>
  </conditionalFormatting>
  <conditionalFormatting sqref="A19">
    <cfRule type="expression" dxfId="12247" priority="3474" stopIfTrue="1">
      <formula>$IT20&lt;$IS$2</formula>
    </cfRule>
  </conditionalFormatting>
  <conditionalFormatting sqref="A19">
    <cfRule type="cellIs" dxfId="12246" priority="3473" stopIfTrue="1" operator="equal">
      <formula>0</formula>
    </cfRule>
  </conditionalFormatting>
  <conditionalFormatting sqref="A19">
    <cfRule type="expression" dxfId="12245" priority="3472" stopIfTrue="1">
      <formula>$IT20&lt;$IS$2</formula>
    </cfRule>
  </conditionalFormatting>
  <conditionalFormatting sqref="A19">
    <cfRule type="cellIs" dxfId="12244" priority="3471" operator="equal">
      <formula>0</formula>
    </cfRule>
  </conditionalFormatting>
  <conditionalFormatting sqref="A19">
    <cfRule type="cellIs" dxfId="12243" priority="3470" operator="equal">
      <formula>0</formula>
    </cfRule>
  </conditionalFormatting>
  <conditionalFormatting sqref="A19">
    <cfRule type="cellIs" dxfId="12242" priority="3469" stopIfTrue="1" operator="equal">
      <formula>0</formula>
    </cfRule>
  </conditionalFormatting>
  <conditionalFormatting sqref="A19">
    <cfRule type="expression" dxfId="12241" priority="3468" stopIfTrue="1">
      <formula>$IT20&lt;$IS$2</formula>
    </cfRule>
  </conditionalFormatting>
  <conditionalFormatting sqref="A19">
    <cfRule type="cellIs" dxfId="12240" priority="3467" stopIfTrue="1" operator="equal">
      <formula>0</formula>
    </cfRule>
  </conditionalFormatting>
  <conditionalFormatting sqref="A19">
    <cfRule type="expression" dxfId="12239" priority="3466" stopIfTrue="1">
      <formula>$IT20&lt;$IS$2</formula>
    </cfRule>
  </conditionalFormatting>
  <conditionalFormatting sqref="A19">
    <cfRule type="cellIs" dxfId="12238" priority="3465" stopIfTrue="1" operator="equal">
      <formula>0</formula>
    </cfRule>
  </conditionalFormatting>
  <conditionalFormatting sqref="A19">
    <cfRule type="expression" dxfId="12237" priority="3464" stopIfTrue="1">
      <formula>$IT20&lt;$IS$2</formula>
    </cfRule>
  </conditionalFormatting>
  <conditionalFormatting sqref="A19">
    <cfRule type="cellIs" dxfId="12236" priority="3463" stopIfTrue="1" operator="equal">
      <formula>0</formula>
    </cfRule>
  </conditionalFormatting>
  <conditionalFormatting sqref="A19">
    <cfRule type="cellIs" dxfId="12235" priority="3462" stopIfTrue="1" operator="equal">
      <formula>0</formula>
    </cfRule>
  </conditionalFormatting>
  <conditionalFormatting sqref="A19">
    <cfRule type="cellIs" dxfId="12234" priority="3461" stopIfTrue="1" operator="equal">
      <formula>0</formula>
    </cfRule>
  </conditionalFormatting>
  <conditionalFormatting sqref="A19">
    <cfRule type="expression" dxfId="12233" priority="3460" stopIfTrue="1">
      <formula>$IT20&lt;$IS$2</formula>
    </cfRule>
  </conditionalFormatting>
  <conditionalFormatting sqref="A19">
    <cfRule type="cellIs" dxfId="12232" priority="3459" stopIfTrue="1" operator="equal">
      <formula>0</formula>
    </cfRule>
  </conditionalFormatting>
  <conditionalFormatting sqref="A19">
    <cfRule type="expression" dxfId="12231" priority="3458" stopIfTrue="1">
      <formula>$IT20&lt;$IS$2</formula>
    </cfRule>
  </conditionalFormatting>
  <conditionalFormatting sqref="A19">
    <cfRule type="cellIs" dxfId="12230" priority="3457" operator="equal">
      <formula>0</formula>
    </cfRule>
  </conditionalFormatting>
  <conditionalFormatting sqref="A19">
    <cfRule type="cellIs" dxfId="12229" priority="3456" stopIfTrue="1" operator="equal">
      <formula>0</formula>
    </cfRule>
  </conditionalFormatting>
  <conditionalFormatting sqref="A19">
    <cfRule type="expression" dxfId="12228" priority="3455" stopIfTrue="1">
      <formula>$IT20&lt;$IS$2</formula>
    </cfRule>
  </conditionalFormatting>
  <conditionalFormatting sqref="A19">
    <cfRule type="cellIs" dxfId="12227" priority="3454" stopIfTrue="1" operator="equal">
      <formula>0</formula>
    </cfRule>
  </conditionalFormatting>
  <conditionalFormatting sqref="A19">
    <cfRule type="expression" dxfId="12226" priority="3453" stopIfTrue="1">
      <formula>$IT20&lt;$IS$2</formula>
    </cfRule>
  </conditionalFormatting>
  <conditionalFormatting sqref="A19">
    <cfRule type="cellIs" dxfId="12225" priority="3452" stopIfTrue="1" operator="equal">
      <formula>0</formula>
    </cfRule>
  </conditionalFormatting>
  <conditionalFormatting sqref="A19">
    <cfRule type="expression" dxfId="12224" priority="3451" stopIfTrue="1">
      <formula>$IT20&lt;$IS$2</formula>
    </cfRule>
  </conditionalFormatting>
  <conditionalFormatting sqref="A19">
    <cfRule type="cellIs" dxfId="12223" priority="3450" stopIfTrue="1" operator="equal">
      <formula>0</formula>
    </cfRule>
  </conditionalFormatting>
  <conditionalFormatting sqref="A19">
    <cfRule type="expression" dxfId="12222" priority="3449" stopIfTrue="1">
      <formula>$IT20&lt;$IS$2</formula>
    </cfRule>
  </conditionalFormatting>
  <conditionalFormatting sqref="A19">
    <cfRule type="cellIs" dxfId="12221" priority="3448" stopIfTrue="1" operator="equal">
      <formula>0</formula>
    </cfRule>
  </conditionalFormatting>
  <conditionalFormatting sqref="A19">
    <cfRule type="expression" dxfId="12220" priority="3447" stopIfTrue="1">
      <formula>$IT20&lt;$IS$2</formula>
    </cfRule>
  </conditionalFormatting>
  <conditionalFormatting sqref="A19">
    <cfRule type="cellIs" dxfId="12219" priority="3446" stopIfTrue="1" operator="equal">
      <formula>0</formula>
    </cfRule>
  </conditionalFormatting>
  <conditionalFormatting sqref="A19">
    <cfRule type="expression" dxfId="12218" priority="3445" stopIfTrue="1">
      <formula>$IT20&lt;$IS$2</formula>
    </cfRule>
  </conditionalFormatting>
  <conditionalFormatting sqref="A19">
    <cfRule type="cellIs" dxfId="12217" priority="3444" stopIfTrue="1" operator="equal">
      <formula>0</formula>
    </cfRule>
  </conditionalFormatting>
  <conditionalFormatting sqref="A19">
    <cfRule type="expression" dxfId="12216" priority="3443" stopIfTrue="1">
      <formula>$IT20&lt;$IS$2</formula>
    </cfRule>
  </conditionalFormatting>
  <conditionalFormatting sqref="A19:H19">
    <cfRule type="cellIs" dxfId="12215" priority="3442" stopIfTrue="1" operator="equal">
      <formula>0</formula>
    </cfRule>
  </conditionalFormatting>
  <conditionalFormatting sqref="A19:H19">
    <cfRule type="expression" dxfId="12214" priority="3441" stopIfTrue="1">
      <formula>$IT20&lt;$IS$2</formula>
    </cfRule>
  </conditionalFormatting>
  <conditionalFormatting sqref="A19:H19">
    <cfRule type="cellIs" dxfId="12213" priority="3440" stopIfTrue="1" operator="equal">
      <formula>0</formula>
    </cfRule>
  </conditionalFormatting>
  <conditionalFormatting sqref="A19:H19">
    <cfRule type="expression" dxfId="12212" priority="3439" stopIfTrue="1">
      <formula>$IT20&lt;$IS$2</formula>
    </cfRule>
  </conditionalFormatting>
  <conditionalFormatting sqref="A19:H19">
    <cfRule type="cellIs" dxfId="12211" priority="3438" stopIfTrue="1" operator="equal">
      <formula>0</formula>
    </cfRule>
  </conditionalFormatting>
  <conditionalFormatting sqref="A19:H19">
    <cfRule type="expression" dxfId="12210" priority="3437" stopIfTrue="1">
      <formula>$IT20&lt;$IS$2</formula>
    </cfRule>
  </conditionalFormatting>
  <conditionalFormatting sqref="A19:H19">
    <cfRule type="cellIs" dxfId="12209" priority="3436" operator="equal">
      <formula>0</formula>
    </cfRule>
  </conditionalFormatting>
  <conditionalFormatting sqref="A19:H19">
    <cfRule type="cellIs" dxfId="12208" priority="3435" stopIfTrue="1" operator="equal">
      <formula>0</formula>
    </cfRule>
  </conditionalFormatting>
  <conditionalFormatting sqref="A19:H19">
    <cfRule type="expression" dxfId="12207" priority="3434" stopIfTrue="1">
      <formula>$IT20&lt;$IS$2</formula>
    </cfRule>
  </conditionalFormatting>
  <conditionalFormatting sqref="A19:H19">
    <cfRule type="cellIs" dxfId="12206" priority="3433" stopIfTrue="1" operator="equal">
      <formula>0</formula>
    </cfRule>
  </conditionalFormatting>
  <conditionalFormatting sqref="A19:H19">
    <cfRule type="expression" dxfId="12205" priority="3432" stopIfTrue="1">
      <formula>$IT20&lt;$IS$2</formula>
    </cfRule>
  </conditionalFormatting>
  <conditionalFormatting sqref="A19:G19">
    <cfRule type="cellIs" dxfId="12204" priority="3431" stopIfTrue="1" operator="equal">
      <formula>0</formula>
    </cfRule>
  </conditionalFormatting>
  <conditionalFormatting sqref="A19:G19">
    <cfRule type="expression" dxfId="12203" priority="3430" stopIfTrue="1">
      <formula>$IT20&lt;$IS$2</formula>
    </cfRule>
  </conditionalFormatting>
  <conditionalFormatting sqref="H19">
    <cfRule type="cellIs" dxfId="12202" priority="3429" stopIfTrue="1" operator="equal">
      <formula>0</formula>
    </cfRule>
  </conditionalFormatting>
  <conditionalFormatting sqref="H19">
    <cfRule type="expression" dxfId="12201" priority="3428" stopIfTrue="1">
      <formula>$IT20&lt;$IS$2</formula>
    </cfRule>
  </conditionalFormatting>
  <conditionalFormatting sqref="A19:G19">
    <cfRule type="cellIs" dxfId="12200" priority="3427" stopIfTrue="1" operator="equal">
      <formula>0</formula>
    </cfRule>
  </conditionalFormatting>
  <conditionalFormatting sqref="A19:G19">
    <cfRule type="expression" dxfId="12199" priority="3426" stopIfTrue="1">
      <formula>$IT20&lt;$IS$2</formula>
    </cfRule>
  </conditionalFormatting>
  <conditionalFormatting sqref="A19:H19">
    <cfRule type="cellIs" dxfId="12198" priority="3425" operator="equal">
      <formula>0</formula>
    </cfRule>
  </conditionalFormatting>
  <conditionalFormatting sqref="A19:H19">
    <cfRule type="cellIs" dxfId="12197" priority="3424" operator="equal">
      <formula>0</formula>
    </cfRule>
  </conditionalFormatting>
  <conditionalFormatting sqref="A19:H19">
    <cfRule type="cellIs" dxfId="12196" priority="3423" stopIfTrue="1" operator="equal">
      <formula>0</formula>
    </cfRule>
  </conditionalFormatting>
  <conditionalFormatting sqref="A19:H19">
    <cfRule type="expression" dxfId="12195" priority="3422" stopIfTrue="1">
      <formula>$IT20&lt;$IS$2</formula>
    </cfRule>
  </conditionalFormatting>
  <conditionalFormatting sqref="A19:H19">
    <cfRule type="cellIs" dxfId="12194" priority="3421" stopIfTrue="1" operator="equal">
      <formula>0</formula>
    </cfRule>
  </conditionalFormatting>
  <conditionalFormatting sqref="A19:H19">
    <cfRule type="expression" dxfId="12193" priority="3420" stopIfTrue="1">
      <formula>$IT20&lt;$IS$2</formula>
    </cfRule>
  </conditionalFormatting>
  <conditionalFormatting sqref="A19:G19">
    <cfRule type="cellIs" dxfId="12192" priority="3419" stopIfTrue="1" operator="equal">
      <formula>0</formula>
    </cfRule>
  </conditionalFormatting>
  <conditionalFormatting sqref="A19:G19">
    <cfRule type="expression" dxfId="12191" priority="3418" stopIfTrue="1">
      <formula>$IT20&lt;$IS$2</formula>
    </cfRule>
  </conditionalFormatting>
  <conditionalFormatting sqref="A19:G19">
    <cfRule type="cellIs" dxfId="12190" priority="3417" stopIfTrue="1" operator="equal">
      <formula>0</formula>
    </cfRule>
  </conditionalFormatting>
  <conditionalFormatting sqref="A19:G19">
    <cfRule type="expression" dxfId="12189" priority="3416" stopIfTrue="1">
      <formula>$IT20&lt;$IS$2</formula>
    </cfRule>
  </conditionalFormatting>
  <conditionalFormatting sqref="H19">
    <cfRule type="cellIs" dxfId="12188" priority="3415" stopIfTrue="1" operator="equal">
      <formula>0</formula>
    </cfRule>
  </conditionalFormatting>
  <conditionalFormatting sqref="H19">
    <cfRule type="expression" dxfId="12187" priority="3414" stopIfTrue="1">
      <formula>$IT20&lt;$IS$2</formula>
    </cfRule>
  </conditionalFormatting>
  <conditionalFormatting sqref="H19">
    <cfRule type="cellIs" dxfId="12186" priority="3413" stopIfTrue="1" operator="equal">
      <formula>0</formula>
    </cfRule>
  </conditionalFormatting>
  <conditionalFormatting sqref="H19">
    <cfRule type="expression" dxfId="12185" priority="3412" stopIfTrue="1">
      <formula>$IT20&lt;$IS$2</formula>
    </cfRule>
  </conditionalFormatting>
  <conditionalFormatting sqref="A19:G19">
    <cfRule type="cellIs" dxfId="12184" priority="3411" stopIfTrue="1" operator="equal">
      <formula>0</formula>
    </cfRule>
  </conditionalFormatting>
  <conditionalFormatting sqref="A19:G19">
    <cfRule type="expression" dxfId="12183" priority="3410" stopIfTrue="1">
      <formula>$IT20&lt;$IS$2</formula>
    </cfRule>
  </conditionalFormatting>
  <conditionalFormatting sqref="A19:H19">
    <cfRule type="cellIs" dxfId="12182" priority="3409" operator="equal">
      <formula>0</formula>
    </cfRule>
  </conditionalFormatting>
  <conditionalFormatting sqref="A19:H19">
    <cfRule type="cellIs" dxfId="12181" priority="3408" stopIfTrue="1" operator="equal">
      <formula>0</formula>
    </cfRule>
  </conditionalFormatting>
  <conditionalFormatting sqref="A19:H19">
    <cfRule type="expression" dxfId="12180" priority="3407" stopIfTrue="1">
      <formula>$IT20&lt;$IS$2</formula>
    </cfRule>
  </conditionalFormatting>
  <conditionalFormatting sqref="A19:H19">
    <cfRule type="cellIs" dxfId="12179" priority="3406" stopIfTrue="1" operator="equal">
      <formula>0</formula>
    </cfRule>
  </conditionalFormatting>
  <conditionalFormatting sqref="A19:H19">
    <cfRule type="expression" dxfId="12178" priority="3405" stopIfTrue="1">
      <formula>$IT20&lt;$IS$2</formula>
    </cfRule>
  </conditionalFormatting>
  <conditionalFormatting sqref="A19:H19">
    <cfRule type="cellIs" dxfId="12177" priority="3404" stopIfTrue="1" operator="equal">
      <formula>0</formula>
    </cfRule>
  </conditionalFormatting>
  <conditionalFormatting sqref="A19:H19">
    <cfRule type="expression" dxfId="12176" priority="3403" stopIfTrue="1">
      <formula>$IT20&lt;$IS$2</formula>
    </cfRule>
  </conditionalFormatting>
  <conditionalFormatting sqref="A19:H19">
    <cfRule type="cellIs" dxfId="12175" priority="3402" stopIfTrue="1" operator="equal">
      <formula>0</formula>
    </cfRule>
  </conditionalFormatting>
  <conditionalFormatting sqref="A19:H19">
    <cfRule type="expression" dxfId="12174" priority="3401" stopIfTrue="1">
      <formula>$IT20&lt;$IS$2</formula>
    </cfRule>
  </conditionalFormatting>
  <conditionalFormatting sqref="A19:H19">
    <cfRule type="cellIs" dxfId="12173" priority="3400" stopIfTrue="1" operator="equal">
      <formula>0</formula>
    </cfRule>
  </conditionalFormatting>
  <conditionalFormatting sqref="A19:H19">
    <cfRule type="expression" dxfId="12172" priority="3399" stopIfTrue="1">
      <formula>$IT20&lt;$IS$2</formula>
    </cfRule>
  </conditionalFormatting>
  <conditionalFormatting sqref="A19:H19">
    <cfRule type="cellIs" dxfId="12171" priority="3398" stopIfTrue="1" operator="equal">
      <formula>0</formula>
    </cfRule>
  </conditionalFormatting>
  <conditionalFormatting sqref="A19:H19">
    <cfRule type="expression" dxfId="12170" priority="3397" stopIfTrue="1">
      <formula>$IT20&lt;$IS$2</formula>
    </cfRule>
  </conditionalFormatting>
  <conditionalFormatting sqref="D19">
    <cfRule type="cellIs" dxfId="12169" priority="3396" operator="equal">
      <formula>0</formula>
    </cfRule>
  </conditionalFormatting>
  <conditionalFormatting sqref="D19">
    <cfRule type="cellIs" dxfId="12168" priority="3395" stopIfTrue="1" operator="equal">
      <formula>0</formula>
    </cfRule>
  </conditionalFormatting>
  <conditionalFormatting sqref="D19">
    <cfRule type="expression" dxfId="12167" priority="3394" stopIfTrue="1">
      <formula>$IT20&lt;$IS$2</formula>
    </cfRule>
  </conditionalFormatting>
  <conditionalFormatting sqref="D19">
    <cfRule type="cellIs" dxfId="12166" priority="3393" stopIfTrue="1" operator="equal">
      <formula>0</formula>
    </cfRule>
  </conditionalFormatting>
  <conditionalFormatting sqref="D19">
    <cfRule type="expression" dxfId="12165" priority="3392" stopIfTrue="1">
      <formula>$IT20&lt;$IS$2</formula>
    </cfRule>
  </conditionalFormatting>
  <conditionalFormatting sqref="D19">
    <cfRule type="cellIs" dxfId="12164" priority="3391" stopIfTrue="1" operator="equal">
      <formula>0</formula>
    </cfRule>
  </conditionalFormatting>
  <conditionalFormatting sqref="D19">
    <cfRule type="expression" dxfId="12163" priority="3390" stopIfTrue="1">
      <formula>$IT20&lt;$IS$2</formula>
    </cfRule>
  </conditionalFormatting>
  <conditionalFormatting sqref="D19">
    <cfRule type="cellIs" dxfId="12162" priority="3389" stopIfTrue="1" operator="equal">
      <formula>0</formula>
    </cfRule>
  </conditionalFormatting>
  <conditionalFormatting sqref="D19">
    <cfRule type="expression" dxfId="12161" priority="3388" stopIfTrue="1">
      <formula>$IT20&lt;$IS$2</formula>
    </cfRule>
  </conditionalFormatting>
  <conditionalFormatting sqref="D19">
    <cfRule type="cellIs" dxfId="12160" priority="3387" stopIfTrue="1" operator="equal">
      <formula>0</formula>
    </cfRule>
  </conditionalFormatting>
  <conditionalFormatting sqref="D19">
    <cfRule type="expression" dxfId="12159" priority="3386" stopIfTrue="1">
      <formula>$IT20&lt;$IS$2</formula>
    </cfRule>
  </conditionalFormatting>
  <conditionalFormatting sqref="D19">
    <cfRule type="cellIs" dxfId="12158" priority="3385" operator="equal">
      <formula>0</formula>
    </cfRule>
  </conditionalFormatting>
  <conditionalFormatting sqref="D19">
    <cfRule type="cellIs" dxfId="12157" priority="3384" stopIfTrue="1" operator="equal">
      <formula>0</formula>
    </cfRule>
  </conditionalFormatting>
  <conditionalFormatting sqref="D19">
    <cfRule type="expression" dxfId="12156" priority="3383" stopIfTrue="1">
      <formula>$IT20&lt;$IS$2</formula>
    </cfRule>
  </conditionalFormatting>
  <conditionalFormatting sqref="D19">
    <cfRule type="cellIs" dxfId="12155" priority="3382" stopIfTrue="1" operator="equal">
      <formula>0</formula>
    </cfRule>
  </conditionalFormatting>
  <conditionalFormatting sqref="D19">
    <cfRule type="expression" dxfId="12154" priority="3381" stopIfTrue="1">
      <formula>$IT20&lt;$IS$2</formula>
    </cfRule>
  </conditionalFormatting>
  <conditionalFormatting sqref="D19">
    <cfRule type="cellIs" dxfId="12153" priority="3380" stopIfTrue="1" operator="equal">
      <formula>0</formula>
    </cfRule>
  </conditionalFormatting>
  <conditionalFormatting sqref="D19">
    <cfRule type="expression" dxfId="12152" priority="3379" stopIfTrue="1">
      <formula>$IT20&lt;$IS$2</formula>
    </cfRule>
  </conditionalFormatting>
  <conditionalFormatting sqref="D19">
    <cfRule type="cellIs" dxfId="12151" priority="3378" stopIfTrue="1" operator="equal">
      <formula>0</formula>
    </cfRule>
  </conditionalFormatting>
  <conditionalFormatting sqref="D19">
    <cfRule type="expression" dxfId="12150" priority="3377" stopIfTrue="1">
      <formula>$IT20&lt;$IS$2</formula>
    </cfRule>
  </conditionalFormatting>
  <conditionalFormatting sqref="D19">
    <cfRule type="cellIs" dxfId="12149" priority="3376" stopIfTrue="1" operator="equal">
      <formula>0</formula>
    </cfRule>
  </conditionalFormatting>
  <conditionalFormatting sqref="D19">
    <cfRule type="expression" dxfId="12148" priority="3375" stopIfTrue="1">
      <formula>$IT20&lt;$IS$2</formula>
    </cfRule>
  </conditionalFormatting>
  <conditionalFormatting sqref="D19">
    <cfRule type="cellIs" dxfId="12147" priority="3374" stopIfTrue="1" operator="equal">
      <formula>0</formula>
    </cfRule>
  </conditionalFormatting>
  <conditionalFormatting sqref="D19">
    <cfRule type="expression" dxfId="12146" priority="3373" stopIfTrue="1">
      <formula>$IT20&lt;$IS$2</formula>
    </cfRule>
  </conditionalFormatting>
  <conditionalFormatting sqref="D19">
    <cfRule type="cellIs" dxfId="12145" priority="3372" stopIfTrue="1" operator="equal">
      <formula>0</formula>
    </cfRule>
  </conditionalFormatting>
  <conditionalFormatting sqref="D19">
    <cfRule type="expression" dxfId="12144" priority="3371" stopIfTrue="1">
      <formula>$IT20&lt;$IS$2</formula>
    </cfRule>
  </conditionalFormatting>
  <conditionalFormatting sqref="A19:H19">
    <cfRule type="cellIs" dxfId="12143" priority="3370" stopIfTrue="1" operator="equal">
      <formula>0</formula>
    </cfRule>
  </conditionalFormatting>
  <conditionalFormatting sqref="A19:H19">
    <cfRule type="expression" dxfId="12142" priority="3369" stopIfTrue="1">
      <formula>$IT20&lt;$IS$2</formula>
    </cfRule>
  </conditionalFormatting>
  <conditionalFormatting sqref="A19:H19">
    <cfRule type="cellIs" dxfId="12141" priority="3368" stopIfTrue="1" operator="equal">
      <formula>0</formula>
    </cfRule>
  </conditionalFormatting>
  <conditionalFormatting sqref="A19:H19">
    <cfRule type="expression" dxfId="12140" priority="3367" stopIfTrue="1">
      <formula>$IT20&lt;$IS$2</formula>
    </cfRule>
  </conditionalFormatting>
  <conditionalFormatting sqref="A19:H19">
    <cfRule type="cellIs" dxfId="12139" priority="3366" stopIfTrue="1" operator="equal">
      <formula>0</formula>
    </cfRule>
  </conditionalFormatting>
  <conditionalFormatting sqref="A19:H19">
    <cfRule type="expression" dxfId="12138" priority="3365" stopIfTrue="1">
      <formula>$IT20&lt;$IS$2</formula>
    </cfRule>
  </conditionalFormatting>
  <conditionalFormatting sqref="A19:H19">
    <cfRule type="cellIs" dxfId="12137" priority="3364" stopIfTrue="1" operator="equal">
      <formula>0</formula>
    </cfRule>
  </conditionalFormatting>
  <conditionalFormatting sqref="A19:H19">
    <cfRule type="expression" dxfId="12136" priority="3363" stopIfTrue="1">
      <formula>$IW20&lt;$IV$2</formula>
    </cfRule>
  </conditionalFormatting>
  <conditionalFormatting sqref="A19:H19">
    <cfRule type="cellIs" dxfId="12135" priority="3362" operator="equal">
      <formula>0</formula>
    </cfRule>
  </conditionalFormatting>
  <conditionalFormatting sqref="A19:H19">
    <cfRule type="cellIs" dxfId="12134" priority="3361" stopIfTrue="1" operator="equal">
      <formula>0</formula>
    </cfRule>
  </conditionalFormatting>
  <conditionalFormatting sqref="A19:H19">
    <cfRule type="expression" dxfId="12133" priority="3360" stopIfTrue="1">
      <formula>$IT20&lt;$IS$2</formula>
    </cfRule>
  </conditionalFormatting>
  <conditionalFormatting sqref="A19:H19">
    <cfRule type="cellIs" dxfId="12132" priority="3359" stopIfTrue="1" operator="equal">
      <formula>0</formula>
    </cfRule>
  </conditionalFormatting>
  <conditionalFormatting sqref="A19:H19">
    <cfRule type="expression" dxfId="12131" priority="3358" stopIfTrue="1">
      <formula>$IT20&lt;$IS$2</formula>
    </cfRule>
  </conditionalFormatting>
  <conditionalFormatting sqref="A19:G19">
    <cfRule type="cellIs" dxfId="12130" priority="3357" stopIfTrue="1" operator="equal">
      <formula>0</formula>
    </cfRule>
  </conditionalFormatting>
  <conditionalFormatting sqref="A19:G19">
    <cfRule type="expression" dxfId="12129" priority="3356" stopIfTrue="1">
      <formula>$IT20&lt;$IS$2</formula>
    </cfRule>
  </conditionalFormatting>
  <conditionalFormatting sqref="H19">
    <cfRule type="cellIs" dxfId="12128" priority="3355" stopIfTrue="1" operator="equal">
      <formula>0</formula>
    </cfRule>
  </conditionalFormatting>
  <conditionalFormatting sqref="H19">
    <cfRule type="expression" dxfId="12127" priority="3354" stopIfTrue="1">
      <formula>$IT20&lt;$IS$2</formula>
    </cfRule>
  </conditionalFormatting>
  <conditionalFormatting sqref="A19:G19">
    <cfRule type="cellIs" dxfId="12126" priority="3353" stopIfTrue="1" operator="equal">
      <formula>0</formula>
    </cfRule>
  </conditionalFormatting>
  <conditionalFormatting sqref="A19:G19">
    <cfRule type="expression" dxfId="12125" priority="3352" stopIfTrue="1">
      <formula>$IT20&lt;$IS$2</formula>
    </cfRule>
  </conditionalFormatting>
  <conditionalFormatting sqref="A19:H19">
    <cfRule type="cellIs" dxfId="12124" priority="3351" operator="equal">
      <formula>0</formula>
    </cfRule>
  </conditionalFormatting>
  <conditionalFormatting sqref="A19:H19">
    <cfRule type="cellIs" dxfId="12123" priority="3350" operator="equal">
      <formula>0</formula>
    </cfRule>
  </conditionalFormatting>
  <conditionalFormatting sqref="A19:H19">
    <cfRule type="cellIs" dxfId="12122" priority="3349" stopIfTrue="1" operator="equal">
      <formula>0</formula>
    </cfRule>
  </conditionalFormatting>
  <conditionalFormatting sqref="A19:H19">
    <cfRule type="expression" dxfId="12121" priority="3348" stopIfTrue="1">
      <formula>$IT20&lt;$IS$2</formula>
    </cfRule>
  </conditionalFormatting>
  <conditionalFormatting sqref="A19:H19">
    <cfRule type="cellIs" dxfId="12120" priority="3347" stopIfTrue="1" operator="equal">
      <formula>0</formula>
    </cfRule>
  </conditionalFormatting>
  <conditionalFormatting sqref="A19:H19">
    <cfRule type="expression" dxfId="12119" priority="3346" stopIfTrue="1">
      <formula>$IT20&lt;$IS$2</formula>
    </cfRule>
  </conditionalFormatting>
  <conditionalFormatting sqref="A19:G19">
    <cfRule type="cellIs" dxfId="12118" priority="3345" stopIfTrue="1" operator="equal">
      <formula>0</formula>
    </cfRule>
  </conditionalFormatting>
  <conditionalFormatting sqref="A19:G19">
    <cfRule type="expression" dxfId="12117" priority="3344" stopIfTrue="1">
      <formula>$IT20&lt;$IS$2</formula>
    </cfRule>
  </conditionalFormatting>
  <conditionalFormatting sqref="A19:G19">
    <cfRule type="cellIs" dxfId="12116" priority="3343" stopIfTrue="1" operator="equal">
      <formula>0</formula>
    </cfRule>
  </conditionalFormatting>
  <conditionalFormatting sqref="A19:G19">
    <cfRule type="cellIs" dxfId="12115" priority="3342" stopIfTrue="1" operator="equal">
      <formula>0</formula>
    </cfRule>
  </conditionalFormatting>
  <conditionalFormatting sqref="A19:G19">
    <cfRule type="cellIs" dxfId="12114" priority="3341" stopIfTrue="1" operator="equal">
      <formula>0</formula>
    </cfRule>
  </conditionalFormatting>
  <conditionalFormatting sqref="A19:G19">
    <cfRule type="expression" dxfId="12113" priority="3340" stopIfTrue="1">
      <formula>$IT20&lt;$IS$2</formula>
    </cfRule>
  </conditionalFormatting>
  <conditionalFormatting sqref="H19">
    <cfRule type="cellIs" dxfId="12112" priority="3339" stopIfTrue="1" operator="equal">
      <formula>0</formula>
    </cfRule>
  </conditionalFormatting>
  <conditionalFormatting sqref="H19">
    <cfRule type="expression" dxfId="12111" priority="3338" stopIfTrue="1">
      <formula>$IT20&lt;$IS$2</formula>
    </cfRule>
  </conditionalFormatting>
  <conditionalFormatting sqref="H19">
    <cfRule type="cellIs" dxfId="12110" priority="3337" stopIfTrue="1" operator="equal">
      <formula>0</formula>
    </cfRule>
  </conditionalFormatting>
  <conditionalFormatting sqref="H19">
    <cfRule type="expression" dxfId="12109" priority="3336" stopIfTrue="1">
      <formula>$IT20&lt;$IS$2</formula>
    </cfRule>
  </conditionalFormatting>
  <conditionalFormatting sqref="A19:G19">
    <cfRule type="cellIs" dxfId="12108" priority="3335" stopIfTrue="1" operator="equal">
      <formula>0</formula>
    </cfRule>
  </conditionalFormatting>
  <conditionalFormatting sqref="A19:G19">
    <cfRule type="expression" dxfId="12107" priority="3334" stopIfTrue="1">
      <formula>$IT20&lt;$IS$2</formula>
    </cfRule>
  </conditionalFormatting>
  <conditionalFormatting sqref="A19:H19">
    <cfRule type="cellIs" dxfId="12106" priority="3333" operator="equal">
      <formula>0</formula>
    </cfRule>
  </conditionalFormatting>
  <conditionalFormatting sqref="A19:H19">
    <cfRule type="cellIs" dxfId="12105" priority="3332" stopIfTrue="1" operator="equal">
      <formula>0</formula>
    </cfRule>
  </conditionalFormatting>
  <conditionalFormatting sqref="A19:H19">
    <cfRule type="expression" dxfId="12104" priority="3331" stopIfTrue="1">
      <formula>$IT20&lt;$IS$2</formula>
    </cfRule>
  </conditionalFormatting>
  <conditionalFormatting sqref="A19:H19">
    <cfRule type="cellIs" dxfId="12103" priority="3330" stopIfTrue="1" operator="equal">
      <formula>0</formula>
    </cfRule>
  </conditionalFormatting>
  <conditionalFormatting sqref="A19:H19">
    <cfRule type="expression" dxfId="12102" priority="3329" stopIfTrue="1">
      <formula>$IT20&lt;$IS$2</formula>
    </cfRule>
  </conditionalFormatting>
  <conditionalFormatting sqref="A19:H19">
    <cfRule type="cellIs" dxfId="12101" priority="3328" stopIfTrue="1" operator="equal">
      <formula>0</formula>
    </cfRule>
  </conditionalFormatting>
  <conditionalFormatting sqref="A19:H19">
    <cfRule type="expression" dxfId="12100" priority="3327" stopIfTrue="1">
      <formula>$IT20&lt;$IS$2</formula>
    </cfRule>
  </conditionalFormatting>
  <conditionalFormatting sqref="A19:H19">
    <cfRule type="cellIs" dxfId="12099" priority="3326" stopIfTrue="1" operator="equal">
      <formula>0</formula>
    </cfRule>
  </conditionalFormatting>
  <conditionalFormatting sqref="A19:H19">
    <cfRule type="expression" dxfId="12098" priority="3325" stopIfTrue="1">
      <formula>$IT20&lt;$IS$2</formula>
    </cfRule>
  </conditionalFormatting>
  <conditionalFormatting sqref="A19:H19">
    <cfRule type="cellIs" dxfId="12097" priority="3324" stopIfTrue="1" operator="equal">
      <formula>0</formula>
    </cfRule>
  </conditionalFormatting>
  <conditionalFormatting sqref="A19:H19">
    <cfRule type="expression" dxfId="12096" priority="3323" stopIfTrue="1">
      <formula>$IT20&lt;$IS$2</formula>
    </cfRule>
  </conditionalFormatting>
  <conditionalFormatting sqref="A19:H19">
    <cfRule type="cellIs" dxfId="12095" priority="3322" stopIfTrue="1" operator="equal">
      <formula>0</formula>
    </cfRule>
  </conditionalFormatting>
  <conditionalFormatting sqref="A19:H19">
    <cfRule type="expression" dxfId="12094" priority="3321" stopIfTrue="1">
      <formula>$IT20&lt;$IS$2</formula>
    </cfRule>
  </conditionalFormatting>
  <conditionalFormatting sqref="A19:H19">
    <cfRule type="cellIs" dxfId="12093" priority="3320" stopIfTrue="1" operator="equal">
      <formula>0</formula>
    </cfRule>
  </conditionalFormatting>
  <conditionalFormatting sqref="A19:H19">
    <cfRule type="expression" dxfId="12092" priority="3319" stopIfTrue="1">
      <formula>$IT20&lt;$IS$2</formula>
    </cfRule>
  </conditionalFormatting>
  <conditionalFormatting sqref="A19:H19">
    <cfRule type="cellIs" dxfId="12091" priority="3318" stopIfTrue="1" operator="equal">
      <formula>0</formula>
    </cfRule>
  </conditionalFormatting>
  <conditionalFormatting sqref="A19:H19">
    <cfRule type="expression" dxfId="12090" priority="3317" stopIfTrue="1">
      <formula>$IT20&lt;$IS$2</formula>
    </cfRule>
  </conditionalFormatting>
  <conditionalFormatting sqref="A19:H19">
    <cfRule type="cellIs" dxfId="12089" priority="3316" stopIfTrue="1" operator="equal">
      <formula>0</formula>
    </cfRule>
  </conditionalFormatting>
  <conditionalFormatting sqref="A19:H19">
    <cfRule type="expression" dxfId="12088" priority="3315" stopIfTrue="1">
      <formula>$IT20&lt;$IS$2</formula>
    </cfRule>
  </conditionalFormatting>
  <conditionalFormatting sqref="A19:H19">
    <cfRule type="cellIs" dxfId="12087" priority="3314" stopIfTrue="1" operator="equal">
      <formula>0</formula>
    </cfRule>
  </conditionalFormatting>
  <conditionalFormatting sqref="A19:H19">
    <cfRule type="expression" dxfId="12086" priority="3313" stopIfTrue="1">
      <formula>$IW20&lt;$IV$2</formula>
    </cfRule>
  </conditionalFormatting>
  <conditionalFormatting sqref="A19:H19">
    <cfRule type="cellIs" dxfId="12085" priority="3312" stopIfTrue="1" operator="equal">
      <formula>0</formula>
    </cfRule>
  </conditionalFormatting>
  <conditionalFormatting sqref="A19:H19">
    <cfRule type="expression" dxfId="12084" priority="3311" stopIfTrue="1">
      <formula>$IT20&lt;$IS$2</formula>
    </cfRule>
  </conditionalFormatting>
  <conditionalFormatting sqref="A19:H19">
    <cfRule type="cellIs" dxfId="12083" priority="3310" stopIfTrue="1" operator="equal">
      <formula>0</formula>
    </cfRule>
  </conditionalFormatting>
  <conditionalFormatting sqref="A19:H19">
    <cfRule type="expression" dxfId="12082" priority="3309" stopIfTrue="1">
      <formula>$IT20&lt;$IS$2</formula>
    </cfRule>
  </conditionalFormatting>
  <conditionalFormatting sqref="A20:I23">
    <cfRule type="cellIs" dxfId="12081" priority="3308" operator="equal">
      <formula>0</formula>
    </cfRule>
  </conditionalFormatting>
  <conditionalFormatting sqref="A20:H23">
    <cfRule type="cellIs" dxfId="12080" priority="3307" stopIfTrue="1" operator="equal">
      <formula>0</formula>
    </cfRule>
  </conditionalFormatting>
  <conditionalFormatting sqref="A20:H23">
    <cfRule type="expression" dxfId="12079" priority="3306" stopIfTrue="1">
      <formula>$IT21&lt;$IS$2</formula>
    </cfRule>
  </conditionalFormatting>
  <conditionalFormatting sqref="A20:H23">
    <cfRule type="cellIs" dxfId="12078" priority="3305" stopIfTrue="1" operator="equal">
      <formula>0</formula>
    </cfRule>
  </conditionalFormatting>
  <conditionalFormatting sqref="A20:H23">
    <cfRule type="expression" dxfId="12077" priority="3304" stopIfTrue="1">
      <formula>$IT21&lt;$IS$2</formula>
    </cfRule>
  </conditionalFormatting>
  <conditionalFormatting sqref="A20:G23">
    <cfRule type="cellIs" dxfId="12076" priority="3303" stopIfTrue="1" operator="equal">
      <formula>0</formula>
    </cfRule>
  </conditionalFormatting>
  <conditionalFormatting sqref="A20:G23">
    <cfRule type="expression" dxfId="12075" priority="3302" stopIfTrue="1">
      <formula>$IT21&lt;$IS$2</formula>
    </cfRule>
  </conditionalFormatting>
  <conditionalFormatting sqref="H20:H23">
    <cfRule type="cellIs" dxfId="12074" priority="3301" stopIfTrue="1" operator="equal">
      <formula>0</formula>
    </cfRule>
  </conditionalFormatting>
  <conditionalFormatting sqref="H20:H23">
    <cfRule type="expression" dxfId="12073" priority="3300" stopIfTrue="1">
      <formula>$IT21&lt;$IS$2</formula>
    </cfRule>
  </conditionalFormatting>
  <conditionalFormatting sqref="A20:G23">
    <cfRule type="cellIs" dxfId="12072" priority="3299" stopIfTrue="1" operator="equal">
      <formula>0</formula>
    </cfRule>
  </conditionalFormatting>
  <conditionalFormatting sqref="A20:G23">
    <cfRule type="expression" dxfId="12071" priority="3298" stopIfTrue="1">
      <formula>$IT21&lt;$IS$2</formula>
    </cfRule>
  </conditionalFormatting>
  <conditionalFormatting sqref="A20:H23">
    <cfRule type="cellIs" dxfId="12070" priority="3297" operator="equal">
      <formula>0</formula>
    </cfRule>
  </conditionalFormatting>
  <conditionalFormatting sqref="A20:H23">
    <cfRule type="cellIs" dxfId="12069" priority="3296" operator="equal">
      <formula>0</formula>
    </cfRule>
  </conditionalFormatting>
  <conditionalFormatting sqref="A20:H23">
    <cfRule type="cellIs" dxfId="12068" priority="3295" stopIfTrue="1" operator="equal">
      <formula>0</formula>
    </cfRule>
  </conditionalFormatting>
  <conditionalFormatting sqref="A20:H23">
    <cfRule type="expression" dxfId="12067" priority="3294" stopIfTrue="1">
      <formula>$IT21&lt;$IS$2</formula>
    </cfRule>
  </conditionalFormatting>
  <conditionalFormatting sqref="A20:H23">
    <cfRule type="cellIs" dxfId="12066" priority="3293" stopIfTrue="1" operator="equal">
      <formula>0</formula>
    </cfRule>
  </conditionalFormatting>
  <conditionalFormatting sqref="A20:H23">
    <cfRule type="expression" dxfId="12065" priority="3292" stopIfTrue="1">
      <formula>$IT21&lt;$IS$2</formula>
    </cfRule>
  </conditionalFormatting>
  <conditionalFormatting sqref="A20:G20">
    <cfRule type="cellIs" dxfId="12064" priority="3291" stopIfTrue="1" operator="equal">
      <formula>0</formula>
    </cfRule>
  </conditionalFormatting>
  <conditionalFormatting sqref="A20:G21">
    <cfRule type="expression" dxfId="12063" priority="3290" stopIfTrue="1">
      <formula>$IT21&lt;$IS$2</formula>
    </cfRule>
  </conditionalFormatting>
  <conditionalFormatting sqref="A20:G20">
    <cfRule type="cellIs" dxfId="12062" priority="3289" stopIfTrue="1" operator="equal">
      <formula>0</formula>
    </cfRule>
  </conditionalFormatting>
  <conditionalFormatting sqref="A20:G23">
    <cfRule type="cellIs" dxfId="12061" priority="3288" stopIfTrue="1" operator="equal">
      <formula>0</formula>
    </cfRule>
  </conditionalFormatting>
  <conditionalFormatting sqref="A20:G23">
    <cfRule type="expression" dxfId="12060" priority="3287" stopIfTrue="1">
      <formula>$IT21&lt;$IS$2</formula>
    </cfRule>
  </conditionalFormatting>
  <conditionalFormatting sqref="H20:H23">
    <cfRule type="cellIs" dxfId="12059" priority="3286" stopIfTrue="1" operator="equal">
      <formula>0</formula>
    </cfRule>
  </conditionalFormatting>
  <conditionalFormatting sqref="H20:H23">
    <cfRule type="expression" dxfId="12058" priority="3285" stopIfTrue="1">
      <formula>$IT21&lt;$IS$2</formula>
    </cfRule>
  </conditionalFormatting>
  <conditionalFormatting sqref="H20:H23">
    <cfRule type="cellIs" dxfId="12057" priority="3284" stopIfTrue="1" operator="equal">
      <formula>0</formula>
    </cfRule>
  </conditionalFormatting>
  <conditionalFormatting sqref="H20:H23">
    <cfRule type="expression" dxfId="12056" priority="3283" stopIfTrue="1">
      <formula>$IT21&lt;$IS$2</formula>
    </cfRule>
  </conditionalFormatting>
  <conditionalFormatting sqref="A20:G23">
    <cfRule type="cellIs" dxfId="12055" priority="3282" stopIfTrue="1" operator="equal">
      <formula>0</formula>
    </cfRule>
  </conditionalFormatting>
  <conditionalFormatting sqref="A20:G23">
    <cfRule type="expression" dxfId="12054" priority="3281" stopIfTrue="1">
      <formula>$IT21&lt;$IS$2</formula>
    </cfRule>
  </conditionalFormatting>
  <conditionalFormatting sqref="A20:H23">
    <cfRule type="cellIs" dxfId="12053" priority="3280" operator="equal">
      <formula>0</formula>
    </cfRule>
  </conditionalFormatting>
  <conditionalFormatting sqref="A20:H23">
    <cfRule type="cellIs" dxfId="12052" priority="3279" stopIfTrue="1" operator="equal">
      <formula>0</formula>
    </cfRule>
  </conditionalFormatting>
  <conditionalFormatting sqref="A20:H23">
    <cfRule type="expression" dxfId="12051" priority="3278" stopIfTrue="1">
      <formula>$IT21&lt;$IS$2</formula>
    </cfRule>
  </conditionalFormatting>
  <conditionalFormatting sqref="A20:H23">
    <cfRule type="cellIs" dxfId="12050" priority="3277" stopIfTrue="1" operator="equal">
      <formula>0</formula>
    </cfRule>
  </conditionalFormatting>
  <conditionalFormatting sqref="A20:H23">
    <cfRule type="expression" dxfId="12049" priority="3276" stopIfTrue="1">
      <formula>$IT21&lt;$IS$2</formula>
    </cfRule>
  </conditionalFormatting>
  <conditionalFormatting sqref="A20:H23">
    <cfRule type="cellIs" dxfId="12048" priority="3275" stopIfTrue="1" operator="equal">
      <formula>0</formula>
    </cfRule>
  </conditionalFormatting>
  <conditionalFormatting sqref="A20:H23">
    <cfRule type="expression" dxfId="12047" priority="3274" stopIfTrue="1">
      <formula>$IT21&lt;$IS$2</formula>
    </cfRule>
  </conditionalFormatting>
  <conditionalFormatting sqref="A20:H23">
    <cfRule type="cellIs" dxfId="12046" priority="3273" stopIfTrue="1" operator="equal">
      <formula>0</formula>
    </cfRule>
  </conditionalFormatting>
  <conditionalFormatting sqref="A20:H23">
    <cfRule type="expression" dxfId="12045" priority="3272" stopIfTrue="1">
      <formula>$IT21&lt;$IS$2</formula>
    </cfRule>
  </conditionalFormatting>
  <conditionalFormatting sqref="A20:H23">
    <cfRule type="cellIs" dxfId="12044" priority="3271" stopIfTrue="1" operator="equal">
      <formula>0</formula>
    </cfRule>
  </conditionalFormatting>
  <conditionalFormatting sqref="A20:H23">
    <cfRule type="expression" dxfId="12043" priority="3270" stopIfTrue="1">
      <formula>$IT21&lt;$IS$2</formula>
    </cfRule>
  </conditionalFormatting>
  <conditionalFormatting sqref="A20:H23">
    <cfRule type="cellIs" dxfId="12042" priority="3269" stopIfTrue="1" operator="equal">
      <formula>0</formula>
    </cfRule>
  </conditionalFormatting>
  <conditionalFormatting sqref="A20:H23">
    <cfRule type="expression" dxfId="12041" priority="3268" stopIfTrue="1">
      <formula>$IT21&lt;$IS$2</formula>
    </cfRule>
  </conditionalFormatting>
  <conditionalFormatting sqref="A20:H23">
    <cfRule type="cellIs" dxfId="12040" priority="3267" stopIfTrue="1" operator="equal">
      <formula>0</formula>
    </cfRule>
  </conditionalFormatting>
  <conditionalFormatting sqref="A20:H23">
    <cfRule type="expression" dxfId="12039" priority="3266" stopIfTrue="1">
      <formula>$IT21&lt;$IS$2</formula>
    </cfRule>
  </conditionalFormatting>
  <conditionalFormatting sqref="A20:H23">
    <cfRule type="cellIs" dxfId="12038" priority="3265" stopIfTrue="1" operator="equal">
      <formula>0</formula>
    </cfRule>
  </conditionalFormatting>
  <conditionalFormatting sqref="A20:H23">
    <cfRule type="expression" dxfId="12037" priority="3264" stopIfTrue="1">
      <formula>$IT21&lt;$IS$2</formula>
    </cfRule>
  </conditionalFormatting>
  <conditionalFormatting sqref="A20:H23">
    <cfRule type="cellIs" dxfId="12036" priority="3263" stopIfTrue="1" operator="equal">
      <formula>0</formula>
    </cfRule>
  </conditionalFormatting>
  <conditionalFormatting sqref="A20:H23">
    <cfRule type="expression" dxfId="12035" priority="3262" stopIfTrue="1">
      <formula>$IT21&lt;$IS$2</formula>
    </cfRule>
  </conditionalFormatting>
  <conditionalFormatting sqref="A20:H23">
    <cfRule type="cellIs" dxfId="12034" priority="3261" stopIfTrue="1" operator="equal">
      <formula>0</formula>
    </cfRule>
  </conditionalFormatting>
  <conditionalFormatting sqref="A20:H23">
    <cfRule type="expression" dxfId="12033" priority="3260" stopIfTrue="1">
      <formula>$IT21&lt;$IS$2</formula>
    </cfRule>
  </conditionalFormatting>
  <conditionalFormatting sqref="A20:H23">
    <cfRule type="cellIs" dxfId="12032" priority="3259" stopIfTrue="1" operator="equal">
      <formula>0</formula>
    </cfRule>
  </conditionalFormatting>
  <conditionalFormatting sqref="A20:H23">
    <cfRule type="expression" dxfId="12031" priority="3258" stopIfTrue="1">
      <formula>$IT21&lt;$IS$2</formula>
    </cfRule>
  </conditionalFormatting>
  <conditionalFormatting sqref="A21:H21">
    <cfRule type="cellIs" dxfId="12030" priority="3257" stopIfTrue="1" operator="equal">
      <formula>0</formula>
    </cfRule>
  </conditionalFormatting>
  <conditionalFormatting sqref="A21:H21">
    <cfRule type="expression" dxfId="12029" priority="3256" stopIfTrue="1">
      <formula>$IW22&lt;$IV$2</formula>
    </cfRule>
  </conditionalFormatting>
  <conditionalFormatting sqref="A20:H20">
    <cfRule type="cellIs" dxfId="12028" priority="3255" stopIfTrue="1" operator="equal">
      <formula>0</formula>
    </cfRule>
  </conditionalFormatting>
  <conditionalFormatting sqref="A20:H20">
    <cfRule type="expression" dxfId="12027" priority="3254" stopIfTrue="1">
      <formula>$IW21&lt;$IV$2</formula>
    </cfRule>
  </conditionalFormatting>
  <conditionalFormatting sqref="A20:H23">
    <cfRule type="cellIs" dxfId="12026" priority="3253" stopIfTrue="1" operator="equal">
      <formula>0</formula>
    </cfRule>
  </conditionalFormatting>
  <conditionalFormatting sqref="A20:H23">
    <cfRule type="expression" dxfId="12025" priority="3252" stopIfTrue="1">
      <formula>$IT21&lt;$IS$2</formula>
    </cfRule>
  </conditionalFormatting>
  <conditionalFormatting sqref="A20:H23">
    <cfRule type="cellIs" dxfId="12024" priority="3251" stopIfTrue="1" operator="equal">
      <formula>0</formula>
    </cfRule>
  </conditionalFormatting>
  <conditionalFormatting sqref="A20:H23">
    <cfRule type="expression" dxfId="12023" priority="3250" stopIfTrue="1">
      <formula>$IT21&lt;$IS$2</formula>
    </cfRule>
  </conditionalFormatting>
  <conditionalFormatting sqref="D23">
    <cfRule type="cellIs" dxfId="12022" priority="3249" operator="equal">
      <formula>0</formula>
    </cfRule>
  </conditionalFormatting>
  <conditionalFormatting sqref="D23">
    <cfRule type="cellIs" dxfId="12021" priority="3248" operator="equal">
      <formula>0</formula>
    </cfRule>
  </conditionalFormatting>
  <conditionalFormatting sqref="D23">
    <cfRule type="cellIs" dxfId="12020" priority="3247" stopIfTrue="1" operator="equal">
      <formula>0</formula>
    </cfRule>
  </conditionalFormatting>
  <conditionalFormatting sqref="D23">
    <cfRule type="expression" dxfId="12019" priority="3246" stopIfTrue="1">
      <formula>$IT24&lt;$IS$2</formula>
    </cfRule>
  </conditionalFormatting>
  <conditionalFormatting sqref="D23">
    <cfRule type="cellIs" dxfId="12018" priority="3245" stopIfTrue="1" operator="equal">
      <formula>0</formula>
    </cfRule>
  </conditionalFormatting>
  <conditionalFormatting sqref="D23">
    <cfRule type="expression" dxfId="12017" priority="3244" stopIfTrue="1">
      <formula>$IT24&lt;$IS$2</formula>
    </cfRule>
  </conditionalFormatting>
  <conditionalFormatting sqref="D23">
    <cfRule type="cellIs" dxfId="12016" priority="3243" stopIfTrue="1" operator="equal">
      <formula>0</formula>
    </cfRule>
  </conditionalFormatting>
  <conditionalFormatting sqref="D23">
    <cfRule type="expression" dxfId="12015" priority="3242" stopIfTrue="1">
      <formula>$IT24&lt;$IS$2</formula>
    </cfRule>
  </conditionalFormatting>
  <conditionalFormatting sqref="D23">
    <cfRule type="cellIs" dxfId="12014" priority="3241" stopIfTrue="1" operator="equal">
      <formula>0</formula>
    </cfRule>
  </conditionalFormatting>
  <conditionalFormatting sqref="D23">
    <cfRule type="expression" dxfId="12013" priority="3240" stopIfTrue="1">
      <formula>$IT24&lt;$IS$2</formula>
    </cfRule>
  </conditionalFormatting>
  <conditionalFormatting sqref="D23">
    <cfRule type="cellIs" dxfId="12012" priority="3239" operator="equal">
      <formula>0</formula>
    </cfRule>
  </conditionalFormatting>
  <conditionalFormatting sqref="D23">
    <cfRule type="cellIs" dxfId="12011" priority="3238" stopIfTrue="1" operator="equal">
      <formula>0</formula>
    </cfRule>
  </conditionalFormatting>
  <conditionalFormatting sqref="D23">
    <cfRule type="expression" dxfId="12010" priority="3237" stopIfTrue="1">
      <formula>$IT24&lt;$IS$2</formula>
    </cfRule>
  </conditionalFormatting>
  <conditionalFormatting sqref="D23">
    <cfRule type="cellIs" dxfId="12009" priority="3236" stopIfTrue="1" operator="equal">
      <formula>0</formula>
    </cfRule>
  </conditionalFormatting>
  <conditionalFormatting sqref="D23">
    <cfRule type="expression" dxfId="12008" priority="3235" stopIfTrue="1">
      <formula>$IT24&lt;$IS$2</formula>
    </cfRule>
  </conditionalFormatting>
  <conditionalFormatting sqref="D23">
    <cfRule type="cellIs" dxfId="12007" priority="3234" stopIfTrue="1" operator="equal">
      <formula>0</formula>
    </cfRule>
  </conditionalFormatting>
  <conditionalFormatting sqref="D23">
    <cfRule type="expression" dxfId="12006" priority="3233" stopIfTrue="1">
      <formula>$IT24&lt;$IS$2</formula>
    </cfRule>
  </conditionalFormatting>
  <conditionalFormatting sqref="A23:H23">
    <cfRule type="cellIs" dxfId="12005" priority="3232" stopIfTrue="1" operator="equal">
      <formula>0</formula>
    </cfRule>
  </conditionalFormatting>
  <conditionalFormatting sqref="A23:H23">
    <cfRule type="expression" dxfId="12004" priority="3231" stopIfTrue="1">
      <formula>$IW24&lt;$IV$2</formula>
    </cfRule>
  </conditionalFormatting>
  <conditionalFormatting sqref="A22:H22">
    <cfRule type="cellIs" dxfId="12003" priority="3230" stopIfTrue="1" operator="equal">
      <formula>0</formula>
    </cfRule>
  </conditionalFormatting>
  <conditionalFormatting sqref="A22:H22">
    <cfRule type="expression" dxfId="12002" priority="3229" stopIfTrue="1">
      <formula>$IW23&lt;$IV$2</formula>
    </cfRule>
  </conditionalFormatting>
  <conditionalFormatting sqref="I23">
    <cfRule type="cellIs" dxfId="12001" priority="3228" operator="equal">
      <formula>0</formula>
    </cfRule>
  </conditionalFormatting>
  <conditionalFormatting sqref="A24:I25">
    <cfRule type="cellIs" dxfId="12000" priority="3227" operator="equal">
      <formula>0</formula>
    </cfRule>
  </conditionalFormatting>
  <conditionalFormatting sqref="A24:H25">
    <cfRule type="cellIs" dxfId="11999" priority="3226" stopIfTrue="1" operator="equal">
      <formula>0</formula>
    </cfRule>
  </conditionalFormatting>
  <conditionalFormatting sqref="A24:H25">
    <cfRule type="expression" dxfId="11998" priority="3225" stopIfTrue="1">
      <formula>$IT25&lt;$IS$2</formula>
    </cfRule>
  </conditionalFormatting>
  <conditionalFormatting sqref="A24:H25">
    <cfRule type="cellIs" dxfId="11997" priority="3224" stopIfTrue="1" operator="equal">
      <formula>0</formula>
    </cfRule>
  </conditionalFormatting>
  <conditionalFormatting sqref="A24:H25">
    <cfRule type="expression" dxfId="11996" priority="3223" stopIfTrue="1">
      <formula>$IT25&lt;$IS$2</formula>
    </cfRule>
  </conditionalFormatting>
  <conditionalFormatting sqref="A24:G25">
    <cfRule type="cellIs" dxfId="11995" priority="3222" stopIfTrue="1" operator="equal">
      <formula>0</formula>
    </cfRule>
  </conditionalFormatting>
  <conditionalFormatting sqref="A24:G25">
    <cfRule type="expression" dxfId="11994" priority="3221" stopIfTrue="1">
      <formula>$IT25&lt;$IS$2</formula>
    </cfRule>
  </conditionalFormatting>
  <conditionalFormatting sqref="H24:H25">
    <cfRule type="cellIs" dxfId="11993" priority="3220" stopIfTrue="1" operator="equal">
      <formula>0</formula>
    </cfRule>
  </conditionalFormatting>
  <conditionalFormatting sqref="H24:H25">
    <cfRule type="expression" dxfId="11992" priority="3219" stopIfTrue="1">
      <formula>$IT25&lt;$IS$2</formula>
    </cfRule>
  </conditionalFormatting>
  <conditionalFormatting sqref="A24:G25">
    <cfRule type="cellIs" dxfId="11991" priority="3218" stopIfTrue="1" operator="equal">
      <formula>0</formula>
    </cfRule>
  </conditionalFormatting>
  <conditionalFormatting sqref="A24:G25">
    <cfRule type="expression" dxfId="11990" priority="3217" stopIfTrue="1">
      <formula>$IT25&lt;$IS$2</formula>
    </cfRule>
  </conditionalFormatting>
  <conditionalFormatting sqref="A24:H25">
    <cfRule type="cellIs" dxfId="11989" priority="3216" operator="equal">
      <formula>0</formula>
    </cfRule>
  </conditionalFormatting>
  <conditionalFormatting sqref="A24:H25">
    <cfRule type="cellIs" dxfId="11988" priority="3215" operator="equal">
      <formula>0</formula>
    </cfRule>
  </conditionalFormatting>
  <conditionalFormatting sqref="A24:H25">
    <cfRule type="cellIs" dxfId="11987" priority="3214" stopIfTrue="1" operator="equal">
      <formula>0</formula>
    </cfRule>
  </conditionalFormatting>
  <conditionalFormatting sqref="A24:H25">
    <cfRule type="expression" dxfId="11986" priority="3213" stopIfTrue="1">
      <formula>$IT25&lt;$IS$2</formula>
    </cfRule>
  </conditionalFormatting>
  <conditionalFormatting sqref="A24:H25">
    <cfRule type="cellIs" dxfId="11985" priority="3212" stopIfTrue="1" operator="equal">
      <formula>0</formula>
    </cfRule>
  </conditionalFormatting>
  <conditionalFormatting sqref="A24:H25">
    <cfRule type="expression" dxfId="11984" priority="3211" stopIfTrue="1">
      <formula>$IT25&lt;$IS$2</formula>
    </cfRule>
  </conditionalFormatting>
  <conditionalFormatting sqref="A24:G25">
    <cfRule type="cellIs" dxfId="11983" priority="3210" stopIfTrue="1" operator="equal">
      <formula>0</formula>
    </cfRule>
  </conditionalFormatting>
  <conditionalFormatting sqref="A24:G25">
    <cfRule type="expression" dxfId="11982" priority="3209" stopIfTrue="1">
      <formula>$IT25&lt;$IS$2</formula>
    </cfRule>
  </conditionalFormatting>
  <conditionalFormatting sqref="A24:G25">
    <cfRule type="cellIs" dxfId="11981" priority="3208" stopIfTrue="1" operator="equal">
      <formula>0</formula>
    </cfRule>
  </conditionalFormatting>
  <conditionalFormatting sqref="A24:G25">
    <cfRule type="expression" dxfId="11980" priority="3207" stopIfTrue="1">
      <formula>$IT25&lt;$IS$2</formula>
    </cfRule>
  </conditionalFormatting>
  <conditionalFormatting sqref="H24:H25">
    <cfRule type="cellIs" dxfId="11979" priority="3206" stopIfTrue="1" operator="equal">
      <formula>0</formula>
    </cfRule>
  </conditionalFormatting>
  <conditionalFormatting sqref="H24:H25">
    <cfRule type="expression" dxfId="11978" priority="3205" stopIfTrue="1">
      <formula>$IT25&lt;$IS$2</formula>
    </cfRule>
  </conditionalFormatting>
  <conditionalFormatting sqref="H24:H25">
    <cfRule type="cellIs" dxfId="11977" priority="3204" stopIfTrue="1" operator="equal">
      <formula>0</formula>
    </cfRule>
  </conditionalFormatting>
  <conditionalFormatting sqref="H24:H25">
    <cfRule type="expression" dxfId="11976" priority="3203" stopIfTrue="1">
      <formula>$IT25&lt;$IS$2</formula>
    </cfRule>
  </conditionalFormatting>
  <conditionalFormatting sqref="A24:G25">
    <cfRule type="cellIs" dxfId="11975" priority="3202" stopIfTrue="1" operator="equal">
      <formula>0</formula>
    </cfRule>
  </conditionalFormatting>
  <conditionalFormatting sqref="A24:G25">
    <cfRule type="expression" dxfId="11974" priority="3201" stopIfTrue="1">
      <formula>$IT25&lt;$IS$2</formula>
    </cfRule>
  </conditionalFormatting>
  <conditionalFormatting sqref="A24:H25">
    <cfRule type="cellIs" dxfId="11973" priority="3200" operator="equal">
      <formula>0</formula>
    </cfRule>
  </conditionalFormatting>
  <conditionalFormatting sqref="A24:H25">
    <cfRule type="cellIs" dxfId="11972" priority="3199" stopIfTrue="1" operator="equal">
      <formula>0</formula>
    </cfRule>
  </conditionalFormatting>
  <conditionalFormatting sqref="A24:H25">
    <cfRule type="expression" dxfId="11971" priority="3198" stopIfTrue="1">
      <formula>$IT25&lt;$IS$2</formula>
    </cfRule>
  </conditionalFormatting>
  <conditionalFormatting sqref="A24:H25">
    <cfRule type="cellIs" dxfId="11970" priority="3197" stopIfTrue="1" operator="equal">
      <formula>0</formula>
    </cfRule>
  </conditionalFormatting>
  <conditionalFormatting sqref="A24:H25">
    <cfRule type="expression" dxfId="11969" priority="3196" stopIfTrue="1">
      <formula>$IT25&lt;$IS$2</formula>
    </cfRule>
  </conditionalFormatting>
  <conditionalFormatting sqref="A24:H25">
    <cfRule type="cellIs" dxfId="11968" priority="3195" stopIfTrue="1" operator="equal">
      <formula>0</formula>
    </cfRule>
  </conditionalFormatting>
  <conditionalFormatting sqref="A24:H25">
    <cfRule type="expression" dxfId="11967" priority="3194" stopIfTrue="1">
      <formula>$IT25&lt;$IS$2</formula>
    </cfRule>
  </conditionalFormatting>
  <conditionalFormatting sqref="A24:H25">
    <cfRule type="cellIs" dxfId="11966" priority="3193" stopIfTrue="1" operator="equal">
      <formula>0</formula>
    </cfRule>
  </conditionalFormatting>
  <conditionalFormatting sqref="A24:H25">
    <cfRule type="expression" dxfId="11965" priority="3192" stopIfTrue="1">
      <formula>$IT25&lt;$IS$2</formula>
    </cfRule>
  </conditionalFormatting>
  <conditionalFormatting sqref="A24:H25">
    <cfRule type="cellIs" dxfId="11964" priority="3191" stopIfTrue="1" operator="equal">
      <formula>0</formula>
    </cfRule>
  </conditionalFormatting>
  <conditionalFormatting sqref="A24:H25">
    <cfRule type="expression" dxfId="11963" priority="3190" stopIfTrue="1">
      <formula>$IT25&lt;$IS$2</formula>
    </cfRule>
  </conditionalFormatting>
  <conditionalFormatting sqref="A24:H25">
    <cfRule type="cellIs" dxfId="11962" priority="3189" stopIfTrue="1" operator="equal">
      <formula>0</formula>
    </cfRule>
  </conditionalFormatting>
  <conditionalFormatting sqref="A24:H25">
    <cfRule type="expression" dxfId="11961" priority="3188" stopIfTrue="1">
      <formula>$IT25&lt;$IS$2</formula>
    </cfRule>
  </conditionalFormatting>
  <conditionalFormatting sqref="A24:H25">
    <cfRule type="cellIs" dxfId="11960" priority="3187" stopIfTrue="1" operator="equal">
      <formula>0</formula>
    </cfRule>
  </conditionalFormatting>
  <conditionalFormatting sqref="A24:H25">
    <cfRule type="expression" dxfId="11959" priority="3186" stopIfTrue="1">
      <formula>$IT25&lt;$IS$2</formula>
    </cfRule>
  </conditionalFormatting>
  <conditionalFormatting sqref="A24:H25">
    <cfRule type="cellIs" dxfId="11958" priority="3185" stopIfTrue="1" operator="equal">
      <formula>0</formula>
    </cfRule>
  </conditionalFormatting>
  <conditionalFormatting sqref="A24:H25">
    <cfRule type="expression" dxfId="11957" priority="3184" stopIfTrue="1">
      <formula>$IT25&lt;$IS$2</formula>
    </cfRule>
  </conditionalFormatting>
  <conditionalFormatting sqref="A24:H25">
    <cfRule type="cellIs" dxfId="11956" priority="3183" stopIfTrue="1" operator="equal">
      <formula>0</formula>
    </cfRule>
  </conditionalFormatting>
  <conditionalFormatting sqref="A24:H25">
    <cfRule type="expression" dxfId="11955" priority="3182" stopIfTrue="1">
      <formula>$IT25&lt;$IS$2</formula>
    </cfRule>
  </conditionalFormatting>
  <conditionalFormatting sqref="A25:H25">
    <cfRule type="cellIs" dxfId="11954" priority="3181" stopIfTrue="1" operator="equal">
      <formula>0</formula>
    </cfRule>
  </conditionalFormatting>
  <conditionalFormatting sqref="A25:H25">
    <cfRule type="expression" dxfId="11953" priority="3180" stopIfTrue="1">
      <formula>$IW26&lt;$IV$2</formula>
    </cfRule>
  </conditionalFormatting>
  <conditionalFormatting sqref="A24:H24">
    <cfRule type="cellIs" dxfId="11952" priority="3179" stopIfTrue="1" operator="equal">
      <formula>0</formula>
    </cfRule>
  </conditionalFormatting>
  <conditionalFormatting sqref="A24:H24">
    <cfRule type="expression" dxfId="11951" priority="3178" stopIfTrue="1">
      <formula>$IW25&lt;$IV$2</formula>
    </cfRule>
  </conditionalFormatting>
  <conditionalFormatting sqref="A25:I25">
    <cfRule type="cellIs" dxfId="11950" priority="3177" operator="equal">
      <formula>0</formula>
    </cfRule>
  </conditionalFormatting>
  <conditionalFormatting sqref="A25:H25">
    <cfRule type="cellIs" dxfId="11949" priority="3176" stopIfTrue="1" operator="equal">
      <formula>0</formula>
    </cfRule>
  </conditionalFormatting>
  <conditionalFormatting sqref="A25:H25">
    <cfRule type="expression" dxfId="11948" priority="3175" stopIfTrue="1">
      <formula>$IT26&lt;$IS$2</formula>
    </cfRule>
  </conditionalFormatting>
  <conditionalFormatting sqref="A25:H25">
    <cfRule type="cellIs" dxfId="11947" priority="3174" stopIfTrue="1" operator="equal">
      <formula>0</formula>
    </cfRule>
  </conditionalFormatting>
  <conditionalFormatting sqref="A25:H25">
    <cfRule type="expression" dxfId="11946" priority="3173" stopIfTrue="1">
      <formula>$IT26&lt;$IS$2</formula>
    </cfRule>
  </conditionalFormatting>
  <conditionalFormatting sqref="A25:G25">
    <cfRule type="cellIs" dxfId="11945" priority="3172" stopIfTrue="1" operator="equal">
      <formula>0</formula>
    </cfRule>
  </conditionalFormatting>
  <conditionalFormatting sqref="A25:G25">
    <cfRule type="expression" dxfId="11944" priority="3171" stopIfTrue="1">
      <formula>$IT26&lt;$IS$2</formula>
    </cfRule>
  </conditionalFormatting>
  <conditionalFormatting sqref="A25:G25">
    <cfRule type="cellIs" dxfId="11943" priority="3170" stopIfTrue="1" operator="equal">
      <formula>0</formula>
    </cfRule>
  </conditionalFormatting>
  <conditionalFormatting sqref="A25:G25">
    <cfRule type="expression" dxfId="11942" priority="3169" stopIfTrue="1">
      <formula>$IT26&lt;$IS$2</formula>
    </cfRule>
  </conditionalFormatting>
  <conditionalFormatting sqref="H25">
    <cfRule type="cellIs" dxfId="11941" priority="3168" stopIfTrue="1" operator="equal">
      <formula>0</formula>
    </cfRule>
  </conditionalFormatting>
  <conditionalFormatting sqref="H25">
    <cfRule type="expression" dxfId="11940" priority="3167" stopIfTrue="1">
      <formula>$IT26&lt;$IS$2</formula>
    </cfRule>
  </conditionalFormatting>
  <conditionalFormatting sqref="H25">
    <cfRule type="cellIs" dxfId="11939" priority="3166" stopIfTrue="1" operator="equal">
      <formula>0</formula>
    </cfRule>
  </conditionalFormatting>
  <conditionalFormatting sqref="H25">
    <cfRule type="expression" dxfId="11938" priority="3165" stopIfTrue="1">
      <formula>$IT26&lt;$IS$2</formula>
    </cfRule>
  </conditionalFormatting>
  <conditionalFormatting sqref="A25:G25">
    <cfRule type="cellIs" dxfId="11937" priority="3164" stopIfTrue="1" operator="equal">
      <formula>0</formula>
    </cfRule>
  </conditionalFormatting>
  <conditionalFormatting sqref="A25:G25">
    <cfRule type="expression" dxfId="11936" priority="3163" stopIfTrue="1">
      <formula>$IT26&lt;$IS$2</formula>
    </cfRule>
  </conditionalFormatting>
  <conditionalFormatting sqref="A25:H25">
    <cfRule type="cellIs" dxfId="11935" priority="3162" operator="equal">
      <formula>0</formula>
    </cfRule>
  </conditionalFormatting>
  <conditionalFormatting sqref="A25:H25">
    <cfRule type="cellIs" dxfId="11934" priority="3161" stopIfTrue="1" operator="equal">
      <formula>0</formula>
    </cfRule>
  </conditionalFormatting>
  <conditionalFormatting sqref="A25:H25">
    <cfRule type="expression" dxfId="11933" priority="3160" stopIfTrue="1">
      <formula>$IT26&lt;$IS$2</formula>
    </cfRule>
  </conditionalFormatting>
  <conditionalFormatting sqref="A25:H25">
    <cfRule type="cellIs" dxfId="11932" priority="3159" stopIfTrue="1" operator="equal">
      <formula>0</formula>
    </cfRule>
  </conditionalFormatting>
  <conditionalFormatting sqref="A25:H25">
    <cfRule type="expression" dxfId="11931" priority="3158" stopIfTrue="1">
      <formula>$IT26&lt;$IS$2</formula>
    </cfRule>
  </conditionalFormatting>
  <conditionalFormatting sqref="A25:H25">
    <cfRule type="cellIs" dxfId="11930" priority="3157" stopIfTrue="1" operator="equal">
      <formula>0</formula>
    </cfRule>
  </conditionalFormatting>
  <conditionalFormatting sqref="A25:H25">
    <cfRule type="expression" dxfId="11929" priority="3156" stopIfTrue="1">
      <formula>$IT26&lt;$IS$2</formula>
    </cfRule>
  </conditionalFormatting>
  <conditionalFormatting sqref="A25:H25">
    <cfRule type="cellIs" dxfId="11928" priority="3155" stopIfTrue="1" operator="equal">
      <formula>0</formula>
    </cfRule>
  </conditionalFormatting>
  <conditionalFormatting sqref="A25:H25">
    <cfRule type="expression" dxfId="11927" priority="3154" stopIfTrue="1">
      <formula>$IT26&lt;$IS$2</formula>
    </cfRule>
  </conditionalFormatting>
  <conditionalFormatting sqref="A25:H25">
    <cfRule type="cellIs" dxfId="11926" priority="3153" stopIfTrue="1" operator="equal">
      <formula>0</formula>
    </cfRule>
  </conditionalFormatting>
  <conditionalFormatting sqref="A25:H25">
    <cfRule type="expression" dxfId="11925" priority="3152" stopIfTrue="1">
      <formula>$IT26&lt;$IS$2</formula>
    </cfRule>
  </conditionalFormatting>
  <conditionalFormatting sqref="A25:H25">
    <cfRule type="cellIs" dxfId="11924" priority="3151" stopIfTrue="1" operator="equal">
      <formula>0</formula>
    </cfRule>
  </conditionalFormatting>
  <conditionalFormatting sqref="A25:H25">
    <cfRule type="expression" dxfId="11923" priority="3150" stopIfTrue="1">
      <formula>$IT26&lt;$IS$2</formula>
    </cfRule>
  </conditionalFormatting>
  <conditionalFormatting sqref="A25:H25">
    <cfRule type="cellIs" dxfId="11922" priority="3149" stopIfTrue="1" operator="equal">
      <formula>0</formula>
    </cfRule>
  </conditionalFormatting>
  <conditionalFormatting sqref="A25:H25">
    <cfRule type="expression" dxfId="11921" priority="3148" stopIfTrue="1">
      <formula>$IT26&lt;$IS$2</formula>
    </cfRule>
  </conditionalFormatting>
  <conditionalFormatting sqref="A25:H25">
    <cfRule type="cellIs" dxfId="11920" priority="3147" stopIfTrue="1" operator="equal">
      <formula>0</formula>
    </cfRule>
  </conditionalFormatting>
  <conditionalFormatting sqref="A25:H25">
    <cfRule type="expression" dxfId="11919" priority="3146" stopIfTrue="1">
      <formula>$IT26&lt;$IS$2</formula>
    </cfRule>
  </conditionalFormatting>
  <conditionalFormatting sqref="A25:H25">
    <cfRule type="cellIs" dxfId="11918" priority="3145" stopIfTrue="1" operator="equal">
      <formula>0</formula>
    </cfRule>
  </conditionalFormatting>
  <conditionalFormatting sqref="A25:H25">
    <cfRule type="expression" dxfId="11917" priority="3144" stopIfTrue="1">
      <formula>$IT26&lt;$IS$2</formula>
    </cfRule>
  </conditionalFormatting>
  <conditionalFormatting sqref="A25:H25">
    <cfRule type="cellIs" dxfId="11916" priority="3143" stopIfTrue="1" operator="equal">
      <formula>0</formula>
    </cfRule>
  </conditionalFormatting>
  <conditionalFormatting sqref="A25:H25">
    <cfRule type="expression" dxfId="11915" priority="3142" stopIfTrue="1">
      <formula>$IT26&lt;$IS$2</formula>
    </cfRule>
  </conditionalFormatting>
  <conditionalFormatting sqref="A25:H25">
    <cfRule type="cellIs" dxfId="11914" priority="3141" stopIfTrue="1" operator="equal">
      <formula>0</formula>
    </cfRule>
  </conditionalFormatting>
  <conditionalFormatting sqref="A25:H25">
    <cfRule type="expression" dxfId="11913" priority="3140" stopIfTrue="1">
      <formula>$IT26&lt;$IS$2</formula>
    </cfRule>
  </conditionalFormatting>
  <conditionalFormatting sqref="A25:H25">
    <cfRule type="cellIs" dxfId="11912" priority="3139" stopIfTrue="1" operator="equal">
      <formula>0</formula>
    </cfRule>
  </conditionalFormatting>
  <conditionalFormatting sqref="A25:H25">
    <cfRule type="expression" dxfId="11911" priority="3138" stopIfTrue="1">
      <formula>$IW26&lt;$IV$2</formula>
    </cfRule>
  </conditionalFormatting>
  <conditionalFormatting sqref="A24:H25">
    <cfRule type="cellIs" dxfId="11910" priority="3137" stopIfTrue="1" operator="equal">
      <formula>0</formula>
    </cfRule>
  </conditionalFormatting>
  <conditionalFormatting sqref="A24:H25">
    <cfRule type="expression" dxfId="11909" priority="3136" stopIfTrue="1">
      <formula>$IT25&lt;$IS$2</formula>
    </cfRule>
  </conditionalFormatting>
  <conditionalFormatting sqref="A24:H25">
    <cfRule type="cellIs" dxfId="11908" priority="3135" stopIfTrue="1" operator="equal">
      <formula>0</formula>
    </cfRule>
  </conditionalFormatting>
  <conditionalFormatting sqref="A24:H25">
    <cfRule type="expression" dxfId="11907" priority="3134" stopIfTrue="1">
      <formula>$IT25&lt;$IS$2</formula>
    </cfRule>
  </conditionalFormatting>
  <conditionalFormatting sqref="I24:I25">
    <cfRule type="cellIs" dxfId="11906" priority="3133" operator="equal">
      <formula>0</formula>
    </cfRule>
  </conditionalFormatting>
  <conditionalFormatting sqref="A26:I30">
    <cfRule type="cellIs" dxfId="11905" priority="3132" operator="equal">
      <formula>0</formula>
    </cfRule>
  </conditionalFormatting>
  <conditionalFormatting sqref="A26:H30">
    <cfRule type="cellIs" dxfId="11904" priority="3131" stopIfTrue="1" operator="equal">
      <formula>0</formula>
    </cfRule>
  </conditionalFormatting>
  <conditionalFormatting sqref="A26:H30">
    <cfRule type="expression" dxfId="11903" priority="3130" stopIfTrue="1">
      <formula>$IT27&lt;$IS$2</formula>
    </cfRule>
  </conditionalFormatting>
  <conditionalFormatting sqref="A26:H30">
    <cfRule type="cellIs" dxfId="11902" priority="3129" stopIfTrue="1" operator="equal">
      <formula>0</formula>
    </cfRule>
  </conditionalFormatting>
  <conditionalFormatting sqref="A26:H30">
    <cfRule type="expression" dxfId="11901" priority="3128" stopIfTrue="1">
      <formula>$IT27&lt;$IS$2</formula>
    </cfRule>
  </conditionalFormatting>
  <conditionalFormatting sqref="A26:G30">
    <cfRule type="cellIs" dxfId="11900" priority="3127" stopIfTrue="1" operator="equal">
      <formula>0</formula>
    </cfRule>
  </conditionalFormatting>
  <conditionalFormatting sqref="A26:G30">
    <cfRule type="expression" dxfId="11899" priority="3126" stopIfTrue="1">
      <formula>$IT27&lt;$IS$2</formula>
    </cfRule>
  </conditionalFormatting>
  <conditionalFormatting sqref="A26:G26">
    <cfRule type="cellIs" dxfId="11898" priority="3125" stopIfTrue="1" operator="equal">
      <formula>0</formula>
    </cfRule>
  </conditionalFormatting>
  <conditionalFormatting sqref="A26:G26">
    <cfRule type="expression" dxfId="11897" priority="3124" stopIfTrue="1">
      <formula>$IT27&lt;$IS$2</formula>
    </cfRule>
  </conditionalFormatting>
  <conditionalFormatting sqref="H26:H30">
    <cfRule type="cellIs" dxfId="11896" priority="3123" stopIfTrue="1" operator="equal">
      <formula>0</formula>
    </cfRule>
  </conditionalFormatting>
  <conditionalFormatting sqref="H26:H30">
    <cfRule type="expression" dxfId="11895" priority="3122" stopIfTrue="1">
      <formula>$IT27&lt;$IS$2</formula>
    </cfRule>
  </conditionalFormatting>
  <conditionalFormatting sqref="A26:G30">
    <cfRule type="cellIs" dxfId="11894" priority="3121" stopIfTrue="1" operator="equal">
      <formula>0</formula>
    </cfRule>
  </conditionalFormatting>
  <conditionalFormatting sqref="A26:G30">
    <cfRule type="expression" dxfId="11893" priority="3120" stopIfTrue="1">
      <formula>$IT27&lt;$IS$2</formula>
    </cfRule>
  </conditionalFormatting>
  <conditionalFormatting sqref="A26:H30">
    <cfRule type="cellIs" dxfId="11892" priority="3119" operator="equal">
      <formula>0</formula>
    </cfRule>
  </conditionalFormatting>
  <conditionalFormatting sqref="A26:H30">
    <cfRule type="cellIs" dxfId="11891" priority="3118" operator="equal">
      <formula>0</formula>
    </cfRule>
  </conditionalFormatting>
  <conditionalFormatting sqref="A26:H30">
    <cfRule type="cellIs" dxfId="11890" priority="3117" stopIfTrue="1" operator="equal">
      <formula>0</formula>
    </cfRule>
  </conditionalFormatting>
  <conditionalFormatting sqref="A26:H30">
    <cfRule type="expression" dxfId="11889" priority="3116" stopIfTrue="1">
      <formula>$IT27&lt;$IS$2</formula>
    </cfRule>
  </conditionalFormatting>
  <conditionalFormatting sqref="A26:H30">
    <cfRule type="cellIs" dxfId="11888" priority="3115" stopIfTrue="1" operator="equal">
      <formula>0</formula>
    </cfRule>
  </conditionalFormatting>
  <conditionalFormatting sqref="A26:H30">
    <cfRule type="expression" dxfId="11887" priority="3114" stopIfTrue="1">
      <formula>$IT27&lt;$IS$2</formula>
    </cfRule>
  </conditionalFormatting>
  <conditionalFormatting sqref="A26:G26">
    <cfRule type="cellIs" dxfId="11886" priority="3113" stopIfTrue="1" operator="equal">
      <formula>0</formula>
    </cfRule>
  </conditionalFormatting>
  <conditionalFormatting sqref="A26:G28">
    <cfRule type="expression" dxfId="11885" priority="3112" stopIfTrue="1">
      <formula>$IT27&lt;$IS$2</formula>
    </cfRule>
  </conditionalFormatting>
  <conditionalFormatting sqref="A26:G26">
    <cfRule type="cellIs" dxfId="11884" priority="3111" stopIfTrue="1" operator="equal">
      <formula>0</formula>
    </cfRule>
  </conditionalFormatting>
  <conditionalFormatting sqref="A26:G30">
    <cfRule type="cellIs" dxfId="11883" priority="3110" stopIfTrue="1" operator="equal">
      <formula>0</formula>
    </cfRule>
  </conditionalFormatting>
  <conditionalFormatting sqref="A26:G30">
    <cfRule type="expression" dxfId="11882" priority="3109" stopIfTrue="1">
      <formula>$IT27&lt;$IS$2</formula>
    </cfRule>
  </conditionalFormatting>
  <conditionalFormatting sqref="A26:G26">
    <cfRule type="cellIs" dxfId="11881" priority="3108" stopIfTrue="1" operator="equal">
      <formula>0</formula>
    </cfRule>
  </conditionalFormatting>
  <conditionalFormatting sqref="A26:G26">
    <cfRule type="expression" dxfId="11880" priority="3107" stopIfTrue="1">
      <formula>$IT27&lt;$IS$2</formula>
    </cfRule>
  </conditionalFormatting>
  <conditionalFormatting sqref="H26:H30">
    <cfRule type="cellIs" dxfId="11879" priority="3106" stopIfTrue="1" operator="equal">
      <formula>0</formula>
    </cfRule>
  </conditionalFormatting>
  <conditionalFormatting sqref="H26:H30">
    <cfRule type="expression" dxfId="11878" priority="3105" stopIfTrue="1">
      <formula>$IT27&lt;$IS$2</formula>
    </cfRule>
  </conditionalFormatting>
  <conditionalFormatting sqref="H26:H30">
    <cfRule type="cellIs" dxfId="11877" priority="3104" stopIfTrue="1" operator="equal">
      <formula>0</formula>
    </cfRule>
  </conditionalFormatting>
  <conditionalFormatting sqref="H26:H30">
    <cfRule type="expression" dxfId="11876" priority="3103" stopIfTrue="1">
      <formula>$IT27&lt;$IS$2</formula>
    </cfRule>
  </conditionalFormatting>
  <conditionalFormatting sqref="A26:G30">
    <cfRule type="cellIs" dxfId="11875" priority="3102" stopIfTrue="1" operator="equal">
      <formula>0</formula>
    </cfRule>
  </conditionalFormatting>
  <conditionalFormatting sqref="A26:G30">
    <cfRule type="expression" dxfId="11874" priority="3101" stopIfTrue="1">
      <formula>$IT27&lt;$IS$2</formula>
    </cfRule>
  </conditionalFormatting>
  <conditionalFormatting sqref="A26:H30">
    <cfRule type="cellIs" dxfId="11873" priority="3100" operator="equal">
      <formula>0</formula>
    </cfRule>
  </conditionalFormatting>
  <conditionalFormatting sqref="A26:H30">
    <cfRule type="cellIs" dxfId="11872" priority="3099" stopIfTrue="1" operator="equal">
      <formula>0</formula>
    </cfRule>
  </conditionalFormatting>
  <conditionalFormatting sqref="A26:H30">
    <cfRule type="expression" dxfId="11871" priority="3098" stopIfTrue="1">
      <formula>$IT27&lt;$IS$2</formula>
    </cfRule>
  </conditionalFormatting>
  <conditionalFormatting sqref="A26:H30">
    <cfRule type="cellIs" dxfId="11870" priority="3097" stopIfTrue="1" operator="equal">
      <formula>0</formula>
    </cfRule>
  </conditionalFormatting>
  <conditionalFormatting sqref="A26:H30">
    <cfRule type="expression" dxfId="11869" priority="3096" stopIfTrue="1">
      <formula>$IT27&lt;$IS$2</formula>
    </cfRule>
  </conditionalFormatting>
  <conditionalFormatting sqref="A26:H30">
    <cfRule type="cellIs" dxfId="11868" priority="3095" stopIfTrue="1" operator="equal">
      <formula>0</formula>
    </cfRule>
  </conditionalFormatting>
  <conditionalFormatting sqref="A26:H30">
    <cfRule type="expression" dxfId="11867" priority="3094" stopIfTrue="1">
      <formula>$IT27&lt;$IS$2</formula>
    </cfRule>
  </conditionalFormatting>
  <conditionalFormatting sqref="A26:H30">
    <cfRule type="cellIs" dxfId="11866" priority="3093" stopIfTrue="1" operator="equal">
      <formula>0</formula>
    </cfRule>
  </conditionalFormatting>
  <conditionalFormatting sqref="A26:H30">
    <cfRule type="expression" dxfId="11865" priority="3092" stopIfTrue="1">
      <formula>$IT27&lt;$IS$2</formula>
    </cfRule>
  </conditionalFormatting>
  <conditionalFormatting sqref="A26:H30">
    <cfRule type="cellIs" dxfId="11864" priority="3091" stopIfTrue="1" operator="equal">
      <formula>0</formula>
    </cfRule>
  </conditionalFormatting>
  <conditionalFormatting sqref="A26:H30">
    <cfRule type="expression" dxfId="11863" priority="3090" stopIfTrue="1">
      <formula>$IT27&lt;$IS$2</formula>
    </cfRule>
  </conditionalFormatting>
  <conditionalFormatting sqref="A26:H30">
    <cfRule type="cellIs" dxfId="11862" priority="3089" stopIfTrue="1" operator="equal">
      <formula>0</formula>
    </cfRule>
  </conditionalFormatting>
  <conditionalFormatting sqref="A26:H30">
    <cfRule type="expression" dxfId="11861" priority="3088" stopIfTrue="1">
      <formula>$IT27&lt;$IS$2</formula>
    </cfRule>
  </conditionalFormatting>
  <conditionalFormatting sqref="A26:H30">
    <cfRule type="cellIs" dxfId="11860" priority="3087" stopIfTrue="1" operator="equal">
      <formula>0</formula>
    </cfRule>
  </conditionalFormatting>
  <conditionalFormatting sqref="A26:H30">
    <cfRule type="expression" dxfId="11859" priority="3086" stopIfTrue="1">
      <formula>$IT27&lt;$IS$2</formula>
    </cfRule>
  </conditionalFormatting>
  <conditionalFormatting sqref="A26:H30">
    <cfRule type="cellIs" dxfId="11858" priority="3085" stopIfTrue="1" operator="equal">
      <formula>0</formula>
    </cfRule>
  </conditionalFormatting>
  <conditionalFormatting sqref="A26:H30">
    <cfRule type="expression" dxfId="11857" priority="3084" stopIfTrue="1">
      <formula>$IT27&lt;$IS$2</formula>
    </cfRule>
  </conditionalFormatting>
  <conditionalFormatting sqref="A26:H30">
    <cfRule type="cellIs" dxfId="11856" priority="3083" stopIfTrue="1" operator="equal">
      <formula>0</formula>
    </cfRule>
  </conditionalFormatting>
  <conditionalFormatting sqref="A26:H30">
    <cfRule type="expression" dxfId="11855" priority="3082" stopIfTrue="1">
      <formula>$IT27&lt;$IS$2</formula>
    </cfRule>
  </conditionalFormatting>
  <conditionalFormatting sqref="A26:H26">
    <cfRule type="cellIs" dxfId="11854" priority="3081" stopIfTrue="1" operator="equal">
      <formula>0</formula>
    </cfRule>
  </conditionalFormatting>
  <conditionalFormatting sqref="A26:H26">
    <cfRule type="expression" dxfId="11853" priority="3080" stopIfTrue="1">
      <formula>$IW27&lt;$IV$2</formula>
    </cfRule>
  </conditionalFormatting>
  <conditionalFormatting sqref="A26:H30">
    <cfRule type="cellIs" dxfId="11852" priority="3079" stopIfTrue="1" operator="equal">
      <formula>0</formula>
    </cfRule>
  </conditionalFormatting>
  <conditionalFormatting sqref="A26:H30">
    <cfRule type="expression" dxfId="11851" priority="3078" stopIfTrue="1">
      <formula>$IT27&lt;$IS$2</formula>
    </cfRule>
  </conditionalFormatting>
  <conditionalFormatting sqref="A26:H30">
    <cfRule type="cellIs" dxfId="11850" priority="3077" stopIfTrue="1" operator="equal">
      <formula>0</formula>
    </cfRule>
  </conditionalFormatting>
  <conditionalFormatting sqref="A26:H30">
    <cfRule type="expression" dxfId="11849" priority="3076" stopIfTrue="1">
      <formula>$IT27&lt;$IS$2</formula>
    </cfRule>
  </conditionalFormatting>
  <conditionalFormatting sqref="D30">
    <cfRule type="cellIs" dxfId="11848" priority="3075" operator="equal">
      <formula>0</formula>
    </cfRule>
  </conditionalFormatting>
  <conditionalFormatting sqref="D30">
    <cfRule type="cellIs" dxfId="11847" priority="3074" operator="equal">
      <formula>0</formula>
    </cfRule>
  </conditionalFormatting>
  <conditionalFormatting sqref="D30">
    <cfRule type="cellIs" dxfId="11846" priority="3073" stopIfTrue="1" operator="equal">
      <formula>0</formula>
    </cfRule>
  </conditionalFormatting>
  <conditionalFormatting sqref="D30">
    <cfRule type="expression" dxfId="11845" priority="3072" stopIfTrue="1">
      <formula>$IT31&lt;$IS$2</formula>
    </cfRule>
  </conditionalFormatting>
  <conditionalFormatting sqref="D30">
    <cfRule type="cellIs" dxfId="11844" priority="3071" stopIfTrue="1" operator="equal">
      <formula>0</formula>
    </cfRule>
  </conditionalFormatting>
  <conditionalFormatting sqref="D30">
    <cfRule type="expression" dxfId="11843" priority="3070" stopIfTrue="1">
      <formula>$IT31&lt;$IS$2</formula>
    </cfRule>
  </conditionalFormatting>
  <conditionalFormatting sqref="D30">
    <cfRule type="cellIs" dxfId="11842" priority="3069" stopIfTrue="1" operator="equal">
      <formula>0</formula>
    </cfRule>
  </conditionalFormatting>
  <conditionalFormatting sqref="D30">
    <cfRule type="expression" dxfId="11841" priority="3068" stopIfTrue="1">
      <formula>$IT31&lt;$IS$2</formula>
    </cfRule>
  </conditionalFormatting>
  <conditionalFormatting sqref="D30">
    <cfRule type="cellIs" dxfId="11840" priority="3067" stopIfTrue="1" operator="equal">
      <formula>0</formula>
    </cfRule>
  </conditionalFormatting>
  <conditionalFormatting sqref="D30">
    <cfRule type="expression" dxfId="11839" priority="3066" stopIfTrue="1">
      <formula>$IT31&lt;$IS$2</formula>
    </cfRule>
  </conditionalFormatting>
  <conditionalFormatting sqref="D30">
    <cfRule type="cellIs" dxfId="11838" priority="3065" operator="equal">
      <formula>0</formula>
    </cfRule>
  </conditionalFormatting>
  <conditionalFormatting sqref="D30">
    <cfRule type="cellIs" dxfId="11837" priority="3064" stopIfTrue="1" operator="equal">
      <formula>0</formula>
    </cfRule>
  </conditionalFormatting>
  <conditionalFormatting sqref="D30">
    <cfRule type="expression" dxfId="11836" priority="3063" stopIfTrue="1">
      <formula>$IT31&lt;$IS$2</formula>
    </cfRule>
  </conditionalFormatting>
  <conditionalFormatting sqref="D30">
    <cfRule type="cellIs" dxfId="11835" priority="3062" stopIfTrue="1" operator="equal">
      <formula>0</formula>
    </cfRule>
  </conditionalFormatting>
  <conditionalFormatting sqref="D30">
    <cfRule type="expression" dxfId="11834" priority="3061" stopIfTrue="1">
      <formula>$IT31&lt;$IS$2</formula>
    </cfRule>
  </conditionalFormatting>
  <conditionalFormatting sqref="D30">
    <cfRule type="cellIs" dxfId="11833" priority="3060" stopIfTrue="1" operator="equal">
      <formula>0</formula>
    </cfRule>
  </conditionalFormatting>
  <conditionalFormatting sqref="D30">
    <cfRule type="expression" dxfId="11832" priority="3059" stopIfTrue="1">
      <formula>$IT31&lt;$IS$2</formula>
    </cfRule>
  </conditionalFormatting>
  <conditionalFormatting sqref="A30:H30">
    <cfRule type="cellIs" dxfId="11831" priority="3058" stopIfTrue="1" operator="equal">
      <formula>0</formula>
    </cfRule>
  </conditionalFormatting>
  <conditionalFormatting sqref="A30:H30">
    <cfRule type="expression" dxfId="11830" priority="3057" stopIfTrue="1">
      <formula>$IW31&lt;$IV$2</formula>
    </cfRule>
  </conditionalFormatting>
  <conditionalFormatting sqref="A27:H27">
    <cfRule type="cellIs" dxfId="11829" priority="3056" stopIfTrue="1" operator="equal">
      <formula>0</formula>
    </cfRule>
  </conditionalFormatting>
  <conditionalFormatting sqref="A27:H27">
    <cfRule type="expression" dxfId="11828" priority="3055" stopIfTrue="1">
      <formula>$IW28&lt;$IV$2</formula>
    </cfRule>
  </conditionalFormatting>
  <conditionalFormatting sqref="A29:H29">
    <cfRule type="cellIs" dxfId="11827" priority="3054" stopIfTrue="1" operator="equal">
      <formula>0</formula>
    </cfRule>
  </conditionalFormatting>
  <conditionalFormatting sqref="A29:H29">
    <cfRule type="expression" dxfId="11826" priority="3053" stopIfTrue="1">
      <formula>$IW30&lt;$IV$2</formula>
    </cfRule>
  </conditionalFormatting>
  <conditionalFormatting sqref="A29:H29">
    <cfRule type="cellIs" dxfId="11825" priority="3052" operator="equal">
      <formula>0</formula>
    </cfRule>
  </conditionalFormatting>
  <conditionalFormatting sqref="A29:H29">
    <cfRule type="cellIs" dxfId="11824" priority="3051" stopIfTrue="1" operator="equal">
      <formula>0</formula>
    </cfRule>
  </conditionalFormatting>
  <conditionalFormatting sqref="A29:H29">
    <cfRule type="expression" dxfId="11823" priority="3050" stopIfTrue="1">
      <formula>$IT30&lt;$IS$2</formula>
    </cfRule>
  </conditionalFormatting>
  <conditionalFormatting sqref="A29:H29">
    <cfRule type="cellIs" dxfId="11822" priority="3049" stopIfTrue="1" operator="equal">
      <formula>0</formula>
    </cfRule>
  </conditionalFormatting>
  <conditionalFormatting sqref="A29:H29">
    <cfRule type="expression" dxfId="11821" priority="3048" stopIfTrue="1">
      <formula>$IT30&lt;$IS$2</formula>
    </cfRule>
  </conditionalFormatting>
  <conditionalFormatting sqref="A29:G29">
    <cfRule type="cellIs" dxfId="11820" priority="3047" stopIfTrue="1" operator="equal">
      <formula>0</formula>
    </cfRule>
  </conditionalFormatting>
  <conditionalFormatting sqref="A29:G29">
    <cfRule type="expression" dxfId="11819" priority="3046" stopIfTrue="1">
      <formula>$IT30&lt;$IS$2</formula>
    </cfRule>
  </conditionalFormatting>
  <conditionalFormatting sqref="H29">
    <cfRule type="cellIs" dxfId="11818" priority="3045" stopIfTrue="1" operator="equal">
      <formula>0</formula>
    </cfRule>
  </conditionalFormatting>
  <conditionalFormatting sqref="H29">
    <cfRule type="expression" dxfId="11817" priority="3044" stopIfTrue="1">
      <formula>$IT30&lt;$IS$2</formula>
    </cfRule>
  </conditionalFormatting>
  <conditionalFormatting sqref="A29:G29">
    <cfRule type="cellIs" dxfId="11816" priority="3043" stopIfTrue="1" operator="equal">
      <formula>0</formula>
    </cfRule>
  </conditionalFormatting>
  <conditionalFormatting sqref="A29:G29">
    <cfRule type="expression" dxfId="11815" priority="3042" stopIfTrue="1">
      <formula>$IT30&lt;$IS$2</formula>
    </cfRule>
  </conditionalFormatting>
  <conditionalFormatting sqref="A29:H29">
    <cfRule type="cellIs" dxfId="11814" priority="3041" operator="equal">
      <formula>0</formula>
    </cfRule>
  </conditionalFormatting>
  <conditionalFormatting sqref="A29:H29">
    <cfRule type="cellIs" dxfId="11813" priority="3040" operator="equal">
      <formula>0</formula>
    </cfRule>
  </conditionalFormatting>
  <conditionalFormatting sqref="A29:H29">
    <cfRule type="cellIs" dxfId="11812" priority="3039" stopIfTrue="1" operator="equal">
      <formula>0</formula>
    </cfRule>
  </conditionalFormatting>
  <conditionalFormatting sqref="A29:H29">
    <cfRule type="expression" dxfId="11811" priority="3038" stopIfTrue="1">
      <formula>$IT30&lt;$IS$2</formula>
    </cfRule>
  </conditionalFormatting>
  <conditionalFormatting sqref="A29:H29">
    <cfRule type="cellIs" dxfId="11810" priority="3037" stopIfTrue="1" operator="equal">
      <formula>0</formula>
    </cfRule>
  </conditionalFormatting>
  <conditionalFormatting sqref="A29:H29">
    <cfRule type="expression" dxfId="11809" priority="3036" stopIfTrue="1">
      <formula>$IT30&lt;$IS$2</formula>
    </cfRule>
  </conditionalFormatting>
  <conditionalFormatting sqref="A29:G29">
    <cfRule type="cellIs" dxfId="11808" priority="3035" stopIfTrue="1" operator="equal">
      <formula>0</formula>
    </cfRule>
  </conditionalFormatting>
  <conditionalFormatting sqref="A29:G29">
    <cfRule type="expression" dxfId="11807" priority="3034" stopIfTrue="1">
      <formula>$IT30&lt;$IS$2</formula>
    </cfRule>
  </conditionalFormatting>
  <conditionalFormatting sqref="H29">
    <cfRule type="cellIs" dxfId="11806" priority="3033" stopIfTrue="1" operator="equal">
      <formula>0</formula>
    </cfRule>
  </conditionalFormatting>
  <conditionalFormatting sqref="H29">
    <cfRule type="expression" dxfId="11805" priority="3032" stopIfTrue="1">
      <formula>$IT30&lt;$IS$2</formula>
    </cfRule>
  </conditionalFormatting>
  <conditionalFormatting sqref="H29">
    <cfRule type="cellIs" dxfId="11804" priority="3031" stopIfTrue="1" operator="equal">
      <formula>0</formula>
    </cfRule>
  </conditionalFormatting>
  <conditionalFormatting sqref="H29">
    <cfRule type="expression" dxfId="11803" priority="3030" stopIfTrue="1">
      <formula>$IT30&lt;$IS$2</formula>
    </cfRule>
  </conditionalFormatting>
  <conditionalFormatting sqref="A29:G29">
    <cfRule type="cellIs" dxfId="11802" priority="3029" stopIfTrue="1" operator="equal">
      <formula>0</formula>
    </cfRule>
  </conditionalFormatting>
  <conditionalFormatting sqref="A29:G29">
    <cfRule type="expression" dxfId="11801" priority="3028" stopIfTrue="1">
      <formula>$IT30&lt;$IS$2</formula>
    </cfRule>
  </conditionalFormatting>
  <conditionalFormatting sqref="A29:H29">
    <cfRule type="cellIs" dxfId="11800" priority="3027" operator="equal">
      <formula>0</formula>
    </cfRule>
  </conditionalFormatting>
  <conditionalFormatting sqref="A29:H29">
    <cfRule type="cellIs" dxfId="11799" priority="3026" stopIfTrue="1" operator="equal">
      <formula>0</formula>
    </cfRule>
  </conditionalFormatting>
  <conditionalFormatting sqref="A29:H29">
    <cfRule type="expression" dxfId="11798" priority="3025" stopIfTrue="1">
      <formula>$IT30&lt;$IS$2</formula>
    </cfRule>
  </conditionalFormatting>
  <conditionalFormatting sqref="A29:H29">
    <cfRule type="cellIs" dxfId="11797" priority="3024" stopIfTrue="1" operator="equal">
      <formula>0</formula>
    </cfRule>
  </conditionalFormatting>
  <conditionalFormatting sqref="A29:H29">
    <cfRule type="expression" dxfId="11796" priority="3023" stopIfTrue="1">
      <formula>$IT30&lt;$IS$2</formula>
    </cfRule>
  </conditionalFormatting>
  <conditionalFormatting sqref="A29:H29">
    <cfRule type="cellIs" dxfId="11795" priority="3022" stopIfTrue="1" operator="equal">
      <formula>0</formula>
    </cfRule>
  </conditionalFormatting>
  <conditionalFormatting sqref="A29:H29">
    <cfRule type="expression" dxfId="11794" priority="3021" stopIfTrue="1">
      <formula>$IT30&lt;$IS$2</formula>
    </cfRule>
  </conditionalFormatting>
  <conditionalFormatting sqref="A29:H29">
    <cfRule type="cellIs" dxfId="11793" priority="3020" stopIfTrue="1" operator="equal">
      <formula>0</formula>
    </cfRule>
  </conditionalFormatting>
  <conditionalFormatting sqref="A29:H29">
    <cfRule type="expression" dxfId="11792" priority="3019" stopIfTrue="1">
      <formula>$IT30&lt;$IS$2</formula>
    </cfRule>
  </conditionalFormatting>
  <conditionalFormatting sqref="A29:H29">
    <cfRule type="cellIs" dxfId="11791" priority="3018" stopIfTrue="1" operator="equal">
      <formula>0</formula>
    </cfRule>
  </conditionalFormatting>
  <conditionalFormatting sqref="A29:H29">
    <cfRule type="expression" dxfId="11790" priority="3017" stopIfTrue="1">
      <formula>$IT30&lt;$IS$2</formula>
    </cfRule>
  </conditionalFormatting>
  <conditionalFormatting sqref="A29:H29">
    <cfRule type="cellIs" dxfId="11789" priority="3016" stopIfTrue="1" operator="equal">
      <formula>0</formula>
    </cfRule>
  </conditionalFormatting>
  <conditionalFormatting sqref="A29:H29">
    <cfRule type="expression" dxfId="11788" priority="3015" stopIfTrue="1">
      <formula>$IT30&lt;$IS$2</formula>
    </cfRule>
  </conditionalFormatting>
  <conditionalFormatting sqref="A29:H29">
    <cfRule type="cellIs" dxfId="11787" priority="3014" stopIfTrue="1" operator="equal">
      <formula>0</formula>
    </cfRule>
  </conditionalFormatting>
  <conditionalFormatting sqref="A29:H29">
    <cfRule type="expression" dxfId="11786" priority="3013" stopIfTrue="1">
      <formula>$IT30&lt;$IS$2</formula>
    </cfRule>
  </conditionalFormatting>
  <conditionalFormatting sqref="A29:H29">
    <cfRule type="cellIs" dxfId="11785" priority="3012" stopIfTrue="1" operator="equal">
      <formula>0</formula>
    </cfRule>
  </conditionalFormatting>
  <conditionalFormatting sqref="A29:H29">
    <cfRule type="expression" dxfId="11784" priority="3011" stopIfTrue="1">
      <formula>$IT30&lt;$IS$2</formula>
    </cfRule>
  </conditionalFormatting>
  <conditionalFormatting sqref="A29:H29">
    <cfRule type="cellIs" dxfId="11783" priority="3010" stopIfTrue="1" operator="equal">
      <formula>0</formula>
    </cfRule>
  </conditionalFormatting>
  <conditionalFormatting sqref="A29:H29">
    <cfRule type="expression" dxfId="11782" priority="3009" stopIfTrue="1">
      <formula>$IW30&lt;$IV$2</formula>
    </cfRule>
  </conditionalFormatting>
  <conditionalFormatting sqref="I30">
    <cfRule type="cellIs" dxfId="11781" priority="3008" operator="equal">
      <formula>0</formula>
    </cfRule>
  </conditionalFormatting>
  <conditionalFormatting sqref="A31:I33">
    <cfRule type="cellIs" dxfId="11780" priority="3007" operator="equal">
      <formula>0</formula>
    </cfRule>
  </conditionalFormatting>
  <conditionalFormatting sqref="A31:H33">
    <cfRule type="cellIs" dxfId="11779" priority="3006" stopIfTrue="1" operator="equal">
      <formula>0</formula>
    </cfRule>
  </conditionalFormatting>
  <conditionalFormatting sqref="A31:H33">
    <cfRule type="expression" dxfId="11778" priority="3005" stopIfTrue="1">
      <formula>$IT32&lt;$IS$2</formula>
    </cfRule>
  </conditionalFormatting>
  <conditionalFormatting sqref="A31:H33">
    <cfRule type="cellIs" dxfId="11777" priority="3004" stopIfTrue="1" operator="equal">
      <formula>0</formula>
    </cfRule>
  </conditionalFormatting>
  <conditionalFormatting sqref="A31:H33">
    <cfRule type="expression" dxfId="11776" priority="3003" stopIfTrue="1">
      <formula>$IT32&lt;$IS$2</formula>
    </cfRule>
  </conditionalFormatting>
  <conditionalFormatting sqref="A31:G33">
    <cfRule type="cellIs" dxfId="11775" priority="3002" stopIfTrue="1" operator="equal">
      <formula>0</formula>
    </cfRule>
  </conditionalFormatting>
  <conditionalFormatting sqref="A31:G33">
    <cfRule type="expression" dxfId="11774" priority="3001" stopIfTrue="1">
      <formula>$IT32&lt;$IS$2</formula>
    </cfRule>
  </conditionalFormatting>
  <conditionalFormatting sqref="H31:H33">
    <cfRule type="cellIs" dxfId="11773" priority="3000" stopIfTrue="1" operator="equal">
      <formula>0</formula>
    </cfRule>
  </conditionalFormatting>
  <conditionalFormatting sqref="H31:H33">
    <cfRule type="expression" dxfId="11772" priority="2999" stopIfTrue="1">
      <formula>$IT32&lt;$IS$2</formula>
    </cfRule>
  </conditionalFormatting>
  <conditionalFormatting sqref="A31:G33">
    <cfRule type="cellIs" dxfId="11771" priority="2998" stopIfTrue="1" operator="equal">
      <formula>0</formula>
    </cfRule>
  </conditionalFormatting>
  <conditionalFormatting sqref="A31:G33">
    <cfRule type="expression" dxfId="11770" priority="2997" stopIfTrue="1">
      <formula>$IT32&lt;$IS$2</formula>
    </cfRule>
  </conditionalFormatting>
  <conditionalFormatting sqref="A31:H33">
    <cfRule type="cellIs" dxfId="11769" priority="2996" operator="equal">
      <formula>0</formula>
    </cfRule>
  </conditionalFormatting>
  <conditionalFormatting sqref="A31:H33">
    <cfRule type="cellIs" dxfId="11768" priority="2995" operator="equal">
      <formula>0</formula>
    </cfRule>
  </conditionalFormatting>
  <conditionalFormatting sqref="A31:H33">
    <cfRule type="cellIs" dxfId="11767" priority="2994" stopIfTrue="1" operator="equal">
      <formula>0</formula>
    </cfRule>
  </conditionalFormatting>
  <conditionalFormatting sqref="A31:H33">
    <cfRule type="expression" dxfId="11766" priority="2993" stopIfTrue="1">
      <formula>$IT32&lt;$IS$2</formula>
    </cfRule>
  </conditionalFormatting>
  <conditionalFormatting sqref="A31:H33">
    <cfRule type="cellIs" dxfId="11765" priority="2992" stopIfTrue="1" operator="equal">
      <formula>0</formula>
    </cfRule>
  </conditionalFormatting>
  <conditionalFormatting sqref="A31:H33">
    <cfRule type="expression" dxfId="11764" priority="2991" stopIfTrue="1">
      <formula>$IT32&lt;$IS$2</formula>
    </cfRule>
  </conditionalFormatting>
  <conditionalFormatting sqref="A31:G33">
    <cfRule type="cellIs" dxfId="11763" priority="2990" stopIfTrue="1" operator="equal">
      <formula>0</formula>
    </cfRule>
  </conditionalFormatting>
  <conditionalFormatting sqref="A31:G33">
    <cfRule type="expression" dxfId="11762" priority="2989" stopIfTrue="1">
      <formula>$IT32&lt;$IS$2</formula>
    </cfRule>
  </conditionalFormatting>
  <conditionalFormatting sqref="A31:G33">
    <cfRule type="cellIs" dxfId="11761" priority="2988" stopIfTrue="1" operator="equal">
      <formula>0</formula>
    </cfRule>
  </conditionalFormatting>
  <conditionalFormatting sqref="A31:G33">
    <cfRule type="expression" dxfId="11760" priority="2987" stopIfTrue="1">
      <formula>$IT32&lt;$IS$2</formula>
    </cfRule>
  </conditionalFormatting>
  <conditionalFormatting sqref="H31:H33">
    <cfRule type="cellIs" dxfId="11759" priority="2986" stopIfTrue="1" operator="equal">
      <formula>0</formula>
    </cfRule>
  </conditionalFormatting>
  <conditionalFormatting sqref="H31:H33">
    <cfRule type="expression" dxfId="11758" priority="2985" stopIfTrue="1">
      <formula>$IT32&lt;$IS$2</formula>
    </cfRule>
  </conditionalFormatting>
  <conditionalFormatting sqref="H31:H33">
    <cfRule type="cellIs" dxfId="11757" priority="2984" stopIfTrue="1" operator="equal">
      <formula>0</formula>
    </cfRule>
  </conditionalFormatting>
  <conditionalFormatting sqref="H31:H33">
    <cfRule type="expression" dxfId="11756" priority="2983" stopIfTrue="1">
      <formula>$IT32&lt;$IS$2</formula>
    </cfRule>
  </conditionalFormatting>
  <conditionalFormatting sqref="A31:G33">
    <cfRule type="cellIs" dxfId="11755" priority="2982" stopIfTrue="1" operator="equal">
      <formula>0</formula>
    </cfRule>
  </conditionalFormatting>
  <conditionalFormatting sqref="A31:G33">
    <cfRule type="expression" dxfId="11754" priority="2981" stopIfTrue="1">
      <formula>$IT32&lt;$IS$2</formula>
    </cfRule>
  </conditionalFormatting>
  <conditionalFormatting sqref="A31:H33">
    <cfRule type="cellIs" dxfId="11753" priority="2980" operator="equal">
      <formula>0</formula>
    </cfRule>
  </conditionalFormatting>
  <conditionalFormatting sqref="A31:H33">
    <cfRule type="cellIs" dxfId="11752" priority="2979" stopIfTrue="1" operator="equal">
      <formula>0</formula>
    </cfRule>
  </conditionalFormatting>
  <conditionalFormatting sqref="A31:H33">
    <cfRule type="expression" dxfId="11751" priority="2978" stopIfTrue="1">
      <formula>$IT32&lt;$IS$2</formula>
    </cfRule>
  </conditionalFormatting>
  <conditionalFormatting sqref="A31:H33">
    <cfRule type="cellIs" dxfId="11750" priority="2977" stopIfTrue="1" operator="equal">
      <formula>0</formula>
    </cfRule>
  </conditionalFormatting>
  <conditionalFormatting sqref="A31:H33">
    <cfRule type="expression" dxfId="11749" priority="2976" stopIfTrue="1">
      <formula>$IT32&lt;$IS$2</formula>
    </cfRule>
  </conditionalFormatting>
  <conditionalFormatting sqref="A31:H33">
    <cfRule type="cellIs" dxfId="11748" priority="2975" stopIfTrue="1" operator="equal">
      <formula>0</formula>
    </cfRule>
  </conditionalFormatting>
  <conditionalFormatting sqref="A31:H33">
    <cfRule type="expression" dxfId="11747" priority="2974" stopIfTrue="1">
      <formula>$IT32&lt;$IS$2</formula>
    </cfRule>
  </conditionalFormatting>
  <conditionalFormatting sqref="A31:H33">
    <cfRule type="cellIs" dxfId="11746" priority="2973" stopIfTrue="1" operator="equal">
      <formula>0</formula>
    </cfRule>
  </conditionalFormatting>
  <conditionalFormatting sqref="A31:H33">
    <cfRule type="expression" dxfId="11745" priority="2972" stopIfTrue="1">
      <formula>$IT32&lt;$IS$2</formula>
    </cfRule>
  </conditionalFormatting>
  <conditionalFormatting sqref="A31:H33">
    <cfRule type="cellIs" dxfId="11744" priority="2971" stopIfTrue="1" operator="equal">
      <formula>0</formula>
    </cfRule>
  </conditionalFormatting>
  <conditionalFormatting sqref="A31:H33">
    <cfRule type="expression" dxfId="11743" priority="2970" stopIfTrue="1">
      <formula>$IT32&lt;$IS$2</formula>
    </cfRule>
  </conditionalFormatting>
  <conditionalFormatting sqref="D33">
    <cfRule type="cellIs" dxfId="11742" priority="2969" operator="equal">
      <formula>0</formula>
    </cfRule>
  </conditionalFormatting>
  <conditionalFormatting sqref="D33">
    <cfRule type="cellIs" dxfId="11741" priority="2968" stopIfTrue="1" operator="equal">
      <formula>0</formula>
    </cfRule>
  </conditionalFormatting>
  <conditionalFormatting sqref="D33">
    <cfRule type="expression" dxfId="11740" priority="2967" stopIfTrue="1">
      <formula>$IT34&lt;$IS$2</formula>
    </cfRule>
  </conditionalFormatting>
  <conditionalFormatting sqref="D33">
    <cfRule type="cellIs" dxfId="11739" priority="2966" stopIfTrue="1" operator="equal">
      <formula>0</formula>
    </cfRule>
  </conditionalFormatting>
  <conditionalFormatting sqref="D33">
    <cfRule type="expression" dxfId="11738" priority="2965" stopIfTrue="1">
      <formula>$IT34&lt;$IS$2</formula>
    </cfRule>
  </conditionalFormatting>
  <conditionalFormatting sqref="D33">
    <cfRule type="cellIs" dxfId="11737" priority="2964" stopIfTrue="1" operator="equal">
      <formula>0</formula>
    </cfRule>
  </conditionalFormatting>
  <conditionalFormatting sqref="D33">
    <cfRule type="expression" dxfId="11736" priority="2963" stopIfTrue="1">
      <formula>$IT34&lt;$IS$2</formula>
    </cfRule>
  </conditionalFormatting>
  <conditionalFormatting sqref="D33">
    <cfRule type="cellIs" dxfId="11735" priority="2962" stopIfTrue="1" operator="equal">
      <formula>0</formula>
    </cfRule>
  </conditionalFormatting>
  <conditionalFormatting sqref="D33">
    <cfRule type="expression" dxfId="11734" priority="2961" stopIfTrue="1">
      <formula>$IT34&lt;$IS$2</formula>
    </cfRule>
  </conditionalFormatting>
  <conditionalFormatting sqref="D33">
    <cfRule type="cellIs" dxfId="11733" priority="2960" stopIfTrue="1" operator="equal">
      <formula>0</formula>
    </cfRule>
  </conditionalFormatting>
  <conditionalFormatting sqref="D33">
    <cfRule type="expression" dxfId="11732" priority="2959" stopIfTrue="1">
      <formula>$IT34&lt;$IS$2</formula>
    </cfRule>
  </conditionalFormatting>
  <conditionalFormatting sqref="D33">
    <cfRule type="cellIs" dxfId="11731" priority="2958" operator="equal">
      <formula>0</formula>
    </cfRule>
  </conditionalFormatting>
  <conditionalFormatting sqref="D33">
    <cfRule type="cellIs" dxfId="11730" priority="2957" stopIfTrue="1" operator="equal">
      <formula>0</formula>
    </cfRule>
  </conditionalFormatting>
  <conditionalFormatting sqref="D33">
    <cfRule type="expression" dxfId="11729" priority="2956" stopIfTrue="1">
      <formula>$IT34&lt;$IS$2</formula>
    </cfRule>
  </conditionalFormatting>
  <conditionalFormatting sqref="D33">
    <cfRule type="cellIs" dxfId="11728" priority="2955" stopIfTrue="1" operator="equal">
      <formula>0</formula>
    </cfRule>
  </conditionalFormatting>
  <conditionalFormatting sqref="D33">
    <cfRule type="expression" dxfId="11727" priority="2954" stopIfTrue="1">
      <formula>$IT34&lt;$IS$2</formula>
    </cfRule>
  </conditionalFormatting>
  <conditionalFormatting sqref="D33">
    <cfRule type="cellIs" dxfId="11726" priority="2953" stopIfTrue="1" operator="equal">
      <formula>0</formula>
    </cfRule>
  </conditionalFormatting>
  <conditionalFormatting sqref="D33">
    <cfRule type="expression" dxfId="11725" priority="2952" stopIfTrue="1">
      <formula>$IT34&lt;$IS$2</formula>
    </cfRule>
  </conditionalFormatting>
  <conditionalFormatting sqref="D33">
    <cfRule type="cellIs" dxfId="11724" priority="2951" stopIfTrue="1" operator="equal">
      <formula>0</formula>
    </cfRule>
  </conditionalFormatting>
  <conditionalFormatting sqref="D33">
    <cfRule type="expression" dxfId="11723" priority="2950" stopIfTrue="1">
      <formula>$IT34&lt;$IS$2</formula>
    </cfRule>
  </conditionalFormatting>
  <conditionalFormatting sqref="D33">
    <cfRule type="cellIs" dxfId="11722" priority="2949" stopIfTrue="1" operator="equal">
      <formula>0</formula>
    </cfRule>
  </conditionalFormatting>
  <conditionalFormatting sqref="D33">
    <cfRule type="expression" dxfId="11721" priority="2948" stopIfTrue="1">
      <formula>$IT34&lt;$IS$2</formula>
    </cfRule>
  </conditionalFormatting>
  <conditionalFormatting sqref="D33">
    <cfRule type="cellIs" dxfId="11720" priority="2947" stopIfTrue="1" operator="equal">
      <formula>0</formula>
    </cfRule>
  </conditionalFormatting>
  <conditionalFormatting sqref="D33">
    <cfRule type="expression" dxfId="11719" priority="2946" stopIfTrue="1">
      <formula>$IT34&lt;$IS$2</formula>
    </cfRule>
  </conditionalFormatting>
  <conditionalFormatting sqref="D33">
    <cfRule type="cellIs" dxfId="11718" priority="2945" stopIfTrue="1" operator="equal">
      <formula>0</formula>
    </cfRule>
  </conditionalFormatting>
  <conditionalFormatting sqref="D33">
    <cfRule type="expression" dxfId="11717" priority="2944" stopIfTrue="1">
      <formula>$IT34&lt;$IS$2</formula>
    </cfRule>
  </conditionalFormatting>
  <conditionalFormatting sqref="A31:H33">
    <cfRule type="cellIs" dxfId="11716" priority="2943" stopIfTrue="1" operator="equal">
      <formula>0</formula>
    </cfRule>
  </conditionalFormatting>
  <conditionalFormatting sqref="A31:H33">
    <cfRule type="expression" dxfId="11715" priority="2942" stopIfTrue="1">
      <formula>$IT32&lt;$IS$2</formula>
    </cfRule>
  </conditionalFormatting>
  <conditionalFormatting sqref="A31:H33">
    <cfRule type="cellIs" dxfId="11714" priority="2941" stopIfTrue="1" operator="equal">
      <formula>0</formula>
    </cfRule>
  </conditionalFormatting>
  <conditionalFormatting sqref="A31:H33">
    <cfRule type="expression" dxfId="11713" priority="2940" stopIfTrue="1">
      <formula>$IT32&lt;$IS$2</formula>
    </cfRule>
  </conditionalFormatting>
  <conditionalFormatting sqref="A31:H33">
    <cfRule type="cellIs" dxfId="11712" priority="2939" stopIfTrue="1" operator="equal">
      <formula>0</formula>
    </cfRule>
  </conditionalFormatting>
  <conditionalFormatting sqref="A31:H33">
    <cfRule type="expression" dxfId="11711" priority="2938" stopIfTrue="1">
      <formula>$IT32&lt;$IS$2</formula>
    </cfRule>
  </conditionalFormatting>
  <conditionalFormatting sqref="A31:H31">
    <cfRule type="cellIs" dxfId="11710" priority="2937" stopIfTrue="1" operator="equal">
      <formula>0</formula>
    </cfRule>
  </conditionalFormatting>
  <conditionalFormatting sqref="A31:H31">
    <cfRule type="expression" dxfId="11709" priority="2936" stopIfTrue="1">
      <formula>$IW32&lt;$IV$2</formula>
    </cfRule>
  </conditionalFormatting>
  <conditionalFormatting sqref="A33:H33">
    <cfRule type="cellIs" dxfId="11708" priority="2935" stopIfTrue="1" operator="equal">
      <formula>0</formula>
    </cfRule>
  </conditionalFormatting>
  <conditionalFormatting sqref="A33:H33">
    <cfRule type="expression" dxfId="11707" priority="2934" stopIfTrue="1">
      <formula>$IW34&lt;$IV$2</formula>
    </cfRule>
  </conditionalFormatting>
  <conditionalFormatting sqref="A32:H32">
    <cfRule type="cellIs" dxfId="11706" priority="2933" stopIfTrue="1" operator="equal">
      <formula>0</formula>
    </cfRule>
  </conditionalFormatting>
  <conditionalFormatting sqref="A32:H32">
    <cfRule type="expression" dxfId="11705" priority="2932" stopIfTrue="1">
      <formula>$IW33&lt;$IV$2</formula>
    </cfRule>
  </conditionalFormatting>
  <conditionalFormatting sqref="A32:H32">
    <cfRule type="cellIs" dxfId="11704" priority="2931" stopIfTrue="1" operator="equal">
      <formula>0</formula>
    </cfRule>
  </conditionalFormatting>
  <conditionalFormatting sqref="A32:H32">
    <cfRule type="expression" dxfId="11703" priority="2930" stopIfTrue="1">
      <formula>$IW33&lt;$IV$2</formula>
    </cfRule>
  </conditionalFormatting>
  <conditionalFormatting sqref="A31:H33">
    <cfRule type="cellIs" dxfId="11702" priority="2929" stopIfTrue="1" operator="equal">
      <formula>0</formula>
    </cfRule>
  </conditionalFormatting>
  <conditionalFormatting sqref="A31:H33">
    <cfRule type="expression" dxfId="11701" priority="2928" stopIfTrue="1">
      <formula>$IT32&lt;$IS$2</formula>
    </cfRule>
  </conditionalFormatting>
  <conditionalFormatting sqref="A31:H33">
    <cfRule type="cellIs" dxfId="11700" priority="2927" stopIfTrue="1" operator="equal">
      <formula>0</formula>
    </cfRule>
  </conditionalFormatting>
  <conditionalFormatting sqref="A31:H33">
    <cfRule type="expression" dxfId="11699" priority="2926" stopIfTrue="1">
      <formula>$IT32&lt;$IS$2</formula>
    </cfRule>
  </conditionalFormatting>
  <conditionalFormatting sqref="I33">
    <cfRule type="cellIs" dxfId="11698" priority="2925" operator="equal">
      <formula>0</formula>
    </cfRule>
  </conditionalFormatting>
  <conditionalFormatting sqref="I31:I32">
    <cfRule type="cellIs" dxfId="11697" priority="2924" operator="equal">
      <formula>0</formula>
    </cfRule>
  </conditionalFormatting>
  <conditionalFormatting sqref="A34:I36">
    <cfRule type="cellIs" dxfId="11696" priority="2923" operator="equal">
      <formula>0</formula>
    </cfRule>
  </conditionalFormatting>
  <conditionalFormatting sqref="A34:H36">
    <cfRule type="cellIs" dxfId="11695" priority="2922" stopIfTrue="1" operator="equal">
      <formula>0</formula>
    </cfRule>
  </conditionalFormatting>
  <conditionalFormatting sqref="A34:H36">
    <cfRule type="expression" dxfId="11694" priority="2921" stopIfTrue="1">
      <formula>$IT35&lt;$IS$2</formula>
    </cfRule>
  </conditionalFormatting>
  <conditionalFormatting sqref="A34:H36">
    <cfRule type="cellIs" dxfId="11693" priority="2920" stopIfTrue="1" operator="equal">
      <formula>0</formula>
    </cfRule>
  </conditionalFormatting>
  <conditionalFormatting sqref="A34:H36">
    <cfRule type="expression" dxfId="11692" priority="2919" stopIfTrue="1">
      <formula>$IT35&lt;$IS$2</formula>
    </cfRule>
  </conditionalFormatting>
  <conditionalFormatting sqref="A34:G36">
    <cfRule type="cellIs" dxfId="11691" priority="2918" stopIfTrue="1" operator="equal">
      <formula>0</formula>
    </cfRule>
  </conditionalFormatting>
  <conditionalFormatting sqref="A34:G36">
    <cfRule type="expression" dxfId="11690" priority="2917" stopIfTrue="1">
      <formula>$IT35&lt;$IS$2</formula>
    </cfRule>
  </conditionalFormatting>
  <conditionalFormatting sqref="H34:H36">
    <cfRule type="cellIs" dxfId="11689" priority="2916" stopIfTrue="1" operator="equal">
      <formula>0</formula>
    </cfRule>
  </conditionalFormatting>
  <conditionalFormatting sqref="H34:H36">
    <cfRule type="expression" dxfId="11688" priority="2915" stopIfTrue="1">
      <formula>$IT35&lt;$IS$2</formula>
    </cfRule>
  </conditionalFormatting>
  <conditionalFormatting sqref="A34:G36">
    <cfRule type="cellIs" dxfId="11687" priority="2914" stopIfTrue="1" operator="equal">
      <formula>0</formula>
    </cfRule>
  </conditionalFormatting>
  <conditionalFormatting sqref="A34:G36">
    <cfRule type="expression" dxfId="11686" priority="2913" stopIfTrue="1">
      <formula>$IT35&lt;$IS$2</formula>
    </cfRule>
  </conditionalFormatting>
  <conditionalFormatting sqref="A34:H36">
    <cfRule type="cellIs" dxfId="11685" priority="2912" operator="equal">
      <formula>0</formula>
    </cfRule>
  </conditionalFormatting>
  <conditionalFormatting sqref="A34:H36">
    <cfRule type="cellIs" dxfId="11684" priority="2911" operator="equal">
      <formula>0</formula>
    </cfRule>
  </conditionalFormatting>
  <conditionalFormatting sqref="A34:H36">
    <cfRule type="cellIs" dxfId="11683" priority="2910" stopIfTrue="1" operator="equal">
      <formula>0</formula>
    </cfRule>
  </conditionalFormatting>
  <conditionalFormatting sqref="A34:H36">
    <cfRule type="expression" dxfId="11682" priority="2909" stopIfTrue="1">
      <formula>$IT35&lt;$IS$2</formula>
    </cfRule>
  </conditionalFormatting>
  <conditionalFormatting sqref="A34:H36">
    <cfRule type="cellIs" dxfId="11681" priority="2908" stopIfTrue="1" operator="equal">
      <formula>0</formula>
    </cfRule>
  </conditionalFormatting>
  <conditionalFormatting sqref="A34:H36">
    <cfRule type="expression" dxfId="11680" priority="2907" stopIfTrue="1">
      <formula>$IT35&lt;$IS$2</formula>
    </cfRule>
  </conditionalFormatting>
  <conditionalFormatting sqref="A34:G34">
    <cfRule type="expression" dxfId="11679" priority="2906" stopIfTrue="1">
      <formula>$IT35&lt;$IS$2</formula>
    </cfRule>
  </conditionalFormatting>
  <conditionalFormatting sqref="A34:G36">
    <cfRule type="cellIs" dxfId="11678" priority="2905" stopIfTrue="1" operator="equal">
      <formula>0</formula>
    </cfRule>
  </conditionalFormatting>
  <conditionalFormatting sqref="A34:G36">
    <cfRule type="expression" dxfId="11677" priority="2904" stopIfTrue="1">
      <formula>$IT35&lt;$IS$2</formula>
    </cfRule>
  </conditionalFormatting>
  <conditionalFormatting sqref="H34:H36">
    <cfRule type="cellIs" dxfId="11676" priority="2903" stopIfTrue="1" operator="equal">
      <formula>0</formula>
    </cfRule>
  </conditionalFormatting>
  <conditionalFormatting sqref="H34:H36">
    <cfRule type="expression" dxfId="11675" priority="2902" stopIfTrue="1">
      <formula>$IT35&lt;$IS$2</formula>
    </cfRule>
  </conditionalFormatting>
  <conditionalFormatting sqref="H34:H36">
    <cfRule type="cellIs" dxfId="11674" priority="2901" stopIfTrue="1" operator="equal">
      <formula>0</formula>
    </cfRule>
  </conditionalFormatting>
  <conditionalFormatting sqref="H34:H36">
    <cfRule type="expression" dxfId="11673" priority="2900" stopIfTrue="1">
      <formula>$IT35&lt;$IS$2</formula>
    </cfRule>
  </conditionalFormatting>
  <conditionalFormatting sqref="A34:G36">
    <cfRule type="cellIs" dxfId="11672" priority="2899" stopIfTrue="1" operator="equal">
      <formula>0</formula>
    </cfRule>
  </conditionalFormatting>
  <conditionalFormatting sqref="A34:G36">
    <cfRule type="expression" dxfId="11671" priority="2898" stopIfTrue="1">
      <formula>$IT35&lt;$IS$2</formula>
    </cfRule>
  </conditionalFormatting>
  <conditionalFormatting sqref="A34:H36">
    <cfRule type="cellIs" dxfId="11670" priority="2897" operator="equal">
      <formula>0</formula>
    </cfRule>
  </conditionalFormatting>
  <conditionalFormatting sqref="A34:H36">
    <cfRule type="cellIs" dxfId="11669" priority="2896" stopIfTrue="1" operator="equal">
      <formula>0</formula>
    </cfRule>
  </conditionalFormatting>
  <conditionalFormatting sqref="A34:H36">
    <cfRule type="expression" dxfId="11668" priority="2895" stopIfTrue="1">
      <formula>$IT35&lt;$IS$2</formula>
    </cfRule>
  </conditionalFormatting>
  <conditionalFormatting sqref="A34:H36">
    <cfRule type="cellIs" dxfId="11667" priority="2894" stopIfTrue="1" operator="equal">
      <formula>0</formula>
    </cfRule>
  </conditionalFormatting>
  <conditionalFormatting sqref="A34:H36">
    <cfRule type="expression" dxfId="11666" priority="2893" stopIfTrue="1">
      <formula>$IT35&lt;$IS$2</formula>
    </cfRule>
  </conditionalFormatting>
  <conditionalFormatting sqref="A34:H36">
    <cfRule type="cellIs" dxfId="11665" priority="2892" stopIfTrue="1" operator="equal">
      <formula>0</formula>
    </cfRule>
  </conditionalFormatting>
  <conditionalFormatting sqref="A34:H36">
    <cfRule type="expression" dxfId="11664" priority="2891" stopIfTrue="1">
      <formula>$IT35&lt;$IS$2</formula>
    </cfRule>
  </conditionalFormatting>
  <conditionalFormatting sqref="A34:H36">
    <cfRule type="cellIs" dxfId="11663" priority="2890" stopIfTrue="1" operator="equal">
      <formula>0</formula>
    </cfRule>
  </conditionalFormatting>
  <conditionalFormatting sqref="A34:H36">
    <cfRule type="expression" dxfId="11662" priority="2889" stopIfTrue="1">
      <formula>$IT35&lt;$IS$2</formula>
    </cfRule>
  </conditionalFormatting>
  <conditionalFormatting sqref="A34:H36">
    <cfRule type="cellIs" dxfId="11661" priority="2888" stopIfTrue="1" operator="equal">
      <formula>0</formula>
    </cfRule>
  </conditionalFormatting>
  <conditionalFormatting sqref="A34:H36">
    <cfRule type="expression" dxfId="11660" priority="2887" stopIfTrue="1">
      <formula>$IT35&lt;$IS$2</formula>
    </cfRule>
  </conditionalFormatting>
  <conditionalFormatting sqref="A34:H36">
    <cfRule type="cellIs" dxfId="11659" priority="2886" stopIfTrue="1" operator="equal">
      <formula>0</formula>
    </cfRule>
  </conditionalFormatting>
  <conditionalFormatting sqref="A34:H36">
    <cfRule type="expression" dxfId="11658" priority="2885" stopIfTrue="1">
      <formula>$IT35&lt;$IS$2</formula>
    </cfRule>
  </conditionalFormatting>
  <conditionalFormatting sqref="A34:H36">
    <cfRule type="cellIs" dxfId="11657" priority="2884" stopIfTrue="1" operator="equal">
      <formula>0</formula>
    </cfRule>
  </conditionalFormatting>
  <conditionalFormatting sqref="A34:H36">
    <cfRule type="expression" dxfId="11656" priority="2883" stopIfTrue="1">
      <formula>$IT35&lt;$IS$2</formula>
    </cfRule>
  </conditionalFormatting>
  <conditionalFormatting sqref="A34:H36">
    <cfRule type="cellIs" dxfId="11655" priority="2882" stopIfTrue="1" operator="equal">
      <formula>0</formula>
    </cfRule>
  </conditionalFormatting>
  <conditionalFormatting sqref="A34:H36">
    <cfRule type="expression" dxfId="11654" priority="2881" stopIfTrue="1">
      <formula>$IT35&lt;$IS$2</formula>
    </cfRule>
  </conditionalFormatting>
  <conditionalFormatting sqref="A34:H34">
    <cfRule type="cellIs" dxfId="11653" priority="2880" stopIfTrue="1" operator="equal">
      <formula>0</formula>
    </cfRule>
  </conditionalFormatting>
  <conditionalFormatting sqref="A34:H34">
    <cfRule type="expression" dxfId="11652" priority="2879" stopIfTrue="1">
      <formula>$IW35&lt;$IV$2</formula>
    </cfRule>
  </conditionalFormatting>
  <conditionalFormatting sqref="A34:H36">
    <cfRule type="cellIs" dxfId="11651" priority="2878" stopIfTrue="1" operator="equal">
      <formula>0</formula>
    </cfRule>
  </conditionalFormatting>
  <conditionalFormatting sqref="A34:H36">
    <cfRule type="expression" dxfId="11650" priority="2877" stopIfTrue="1">
      <formula>$IT35&lt;$IS$2</formula>
    </cfRule>
  </conditionalFormatting>
  <conditionalFormatting sqref="A34:H36">
    <cfRule type="cellIs" dxfId="11649" priority="2876" stopIfTrue="1" operator="equal">
      <formula>0</formula>
    </cfRule>
  </conditionalFormatting>
  <conditionalFormatting sqref="A34:H36">
    <cfRule type="expression" dxfId="11648" priority="2875" stopIfTrue="1">
      <formula>$IT35&lt;$IS$2</formula>
    </cfRule>
  </conditionalFormatting>
  <conditionalFormatting sqref="D36">
    <cfRule type="cellIs" dxfId="11647" priority="2874" operator="equal">
      <formula>0</formula>
    </cfRule>
  </conditionalFormatting>
  <conditionalFormatting sqref="D36">
    <cfRule type="cellIs" dxfId="11646" priority="2873" operator="equal">
      <formula>0</formula>
    </cfRule>
  </conditionalFormatting>
  <conditionalFormatting sqref="D36">
    <cfRule type="cellIs" dxfId="11645" priority="2872" stopIfTrue="1" operator="equal">
      <formula>0</formula>
    </cfRule>
  </conditionalFormatting>
  <conditionalFormatting sqref="D36">
    <cfRule type="expression" dxfId="11644" priority="2871" stopIfTrue="1">
      <formula>$IT37&lt;$IS$2</formula>
    </cfRule>
  </conditionalFormatting>
  <conditionalFormatting sqref="D36">
    <cfRule type="cellIs" dxfId="11643" priority="2870" stopIfTrue="1" operator="equal">
      <formula>0</formula>
    </cfRule>
  </conditionalFormatting>
  <conditionalFormatting sqref="D36">
    <cfRule type="expression" dxfId="11642" priority="2869" stopIfTrue="1">
      <formula>$IT37&lt;$IS$2</formula>
    </cfRule>
  </conditionalFormatting>
  <conditionalFormatting sqref="D36">
    <cfRule type="cellIs" dxfId="11641" priority="2868" stopIfTrue="1" operator="equal">
      <formula>0</formula>
    </cfRule>
  </conditionalFormatting>
  <conditionalFormatting sqref="D36">
    <cfRule type="expression" dxfId="11640" priority="2867" stopIfTrue="1">
      <formula>$IT37&lt;$IS$2</formula>
    </cfRule>
  </conditionalFormatting>
  <conditionalFormatting sqref="D36">
    <cfRule type="cellIs" dxfId="11639" priority="2866" stopIfTrue="1" operator="equal">
      <formula>0</formula>
    </cfRule>
  </conditionalFormatting>
  <conditionalFormatting sqref="D36">
    <cfRule type="expression" dxfId="11638" priority="2865" stopIfTrue="1">
      <formula>$IT37&lt;$IS$2</formula>
    </cfRule>
  </conditionalFormatting>
  <conditionalFormatting sqref="D36">
    <cfRule type="cellIs" dxfId="11637" priority="2864" operator="equal">
      <formula>0</formula>
    </cfRule>
  </conditionalFormatting>
  <conditionalFormatting sqref="D36">
    <cfRule type="cellIs" dxfId="11636" priority="2863" stopIfTrue="1" operator="equal">
      <formula>0</formula>
    </cfRule>
  </conditionalFormatting>
  <conditionalFormatting sqref="D36">
    <cfRule type="expression" dxfId="11635" priority="2862" stopIfTrue="1">
      <formula>$IT37&lt;$IS$2</formula>
    </cfRule>
  </conditionalFormatting>
  <conditionalFormatting sqref="D36">
    <cfRule type="cellIs" dxfId="11634" priority="2861" stopIfTrue="1" operator="equal">
      <formula>0</formula>
    </cfRule>
  </conditionalFormatting>
  <conditionalFormatting sqref="D36">
    <cfRule type="expression" dxfId="11633" priority="2860" stopIfTrue="1">
      <formula>$IT37&lt;$IS$2</formula>
    </cfRule>
  </conditionalFormatting>
  <conditionalFormatting sqref="D36">
    <cfRule type="cellIs" dxfId="11632" priority="2859" stopIfTrue="1" operator="equal">
      <formula>0</formula>
    </cfRule>
  </conditionalFormatting>
  <conditionalFormatting sqref="D36">
    <cfRule type="expression" dxfId="11631" priority="2858" stopIfTrue="1">
      <formula>$IT37&lt;$IS$2</formula>
    </cfRule>
  </conditionalFormatting>
  <conditionalFormatting sqref="A36:H36">
    <cfRule type="cellIs" dxfId="11630" priority="2857" stopIfTrue="1" operator="equal">
      <formula>0</formula>
    </cfRule>
  </conditionalFormatting>
  <conditionalFormatting sqref="A36:H36">
    <cfRule type="expression" dxfId="11629" priority="2856" stopIfTrue="1">
      <formula>$IW37&lt;$IV$2</formula>
    </cfRule>
  </conditionalFormatting>
  <conditionalFormatting sqref="A35:H35">
    <cfRule type="cellIs" dxfId="11628" priority="2855" stopIfTrue="1" operator="equal">
      <formula>0</formula>
    </cfRule>
  </conditionalFormatting>
  <conditionalFormatting sqref="A35:H35">
    <cfRule type="expression" dxfId="11627" priority="2854" stopIfTrue="1">
      <formula>$IW36&lt;$IV$2</formula>
    </cfRule>
  </conditionalFormatting>
  <conditionalFormatting sqref="A35:H35">
    <cfRule type="cellIs" dxfId="11626" priority="2853" stopIfTrue="1" operator="equal">
      <formula>0</formula>
    </cfRule>
  </conditionalFormatting>
  <conditionalFormatting sqref="A35:H35">
    <cfRule type="expression" dxfId="11625" priority="2852" stopIfTrue="1">
      <formula>$IW36&lt;$IV$2</formula>
    </cfRule>
  </conditionalFormatting>
  <conditionalFormatting sqref="I36">
    <cfRule type="cellIs" dxfId="11624" priority="2851" operator="equal">
      <formula>0</formula>
    </cfRule>
  </conditionalFormatting>
  <conditionalFormatting sqref="A37:I39">
    <cfRule type="cellIs" dxfId="11623" priority="2850" operator="equal">
      <formula>0</formula>
    </cfRule>
  </conditionalFormatting>
  <conditionalFormatting sqref="A37:H39">
    <cfRule type="cellIs" dxfId="11622" priority="2849" stopIfTrue="1" operator="equal">
      <formula>0</formula>
    </cfRule>
  </conditionalFormatting>
  <conditionalFormatting sqref="A37:H39">
    <cfRule type="expression" dxfId="11621" priority="2848" stopIfTrue="1">
      <formula>$IT38&lt;$IS$2</formula>
    </cfRule>
  </conditionalFormatting>
  <conditionalFormatting sqref="A37:H39">
    <cfRule type="cellIs" dxfId="11620" priority="2847" stopIfTrue="1" operator="equal">
      <formula>0</formula>
    </cfRule>
  </conditionalFormatting>
  <conditionalFormatting sqref="A37:H39">
    <cfRule type="expression" dxfId="11619" priority="2846" stopIfTrue="1">
      <formula>$IT38&lt;$IS$2</formula>
    </cfRule>
  </conditionalFormatting>
  <conditionalFormatting sqref="A37:G39">
    <cfRule type="cellIs" dxfId="11618" priority="2845" stopIfTrue="1" operator="equal">
      <formula>0</formula>
    </cfRule>
  </conditionalFormatting>
  <conditionalFormatting sqref="A37:G39">
    <cfRule type="expression" dxfId="11617" priority="2844" stopIfTrue="1">
      <formula>$IT38&lt;$IS$2</formula>
    </cfRule>
  </conditionalFormatting>
  <conditionalFormatting sqref="H37:H39">
    <cfRule type="cellIs" dxfId="11616" priority="2843" stopIfTrue="1" operator="equal">
      <formula>0</formula>
    </cfRule>
  </conditionalFormatting>
  <conditionalFormatting sqref="H37:H39">
    <cfRule type="expression" dxfId="11615" priority="2842" stopIfTrue="1">
      <formula>$IT38&lt;$IS$2</formula>
    </cfRule>
  </conditionalFormatting>
  <conditionalFormatting sqref="A37:G39">
    <cfRule type="cellIs" dxfId="11614" priority="2841" stopIfTrue="1" operator="equal">
      <formula>0</formula>
    </cfRule>
  </conditionalFormatting>
  <conditionalFormatting sqref="A37:G39">
    <cfRule type="expression" dxfId="11613" priority="2840" stopIfTrue="1">
      <formula>$IT38&lt;$IS$2</formula>
    </cfRule>
  </conditionalFormatting>
  <conditionalFormatting sqref="A37:H39">
    <cfRule type="cellIs" dxfId="11612" priority="2839" operator="equal">
      <formula>0</formula>
    </cfRule>
  </conditionalFormatting>
  <conditionalFormatting sqref="A37:H39">
    <cfRule type="cellIs" dxfId="11611" priority="2838" operator="equal">
      <formula>0</formula>
    </cfRule>
  </conditionalFormatting>
  <conditionalFormatting sqref="A37:H39">
    <cfRule type="cellIs" dxfId="11610" priority="2837" stopIfTrue="1" operator="equal">
      <formula>0</formula>
    </cfRule>
  </conditionalFormatting>
  <conditionalFormatting sqref="A37:H39">
    <cfRule type="expression" dxfId="11609" priority="2836" stopIfTrue="1">
      <formula>$IT38&lt;$IS$2</formula>
    </cfRule>
  </conditionalFormatting>
  <conditionalFormatting sqref="A37:H39">
    <cfRule type="cellIs" dxfId="11608" priority="2835" stopIfTrue="1" operator="equal">
      <formula>0</formula>
    </cfRule>
  </conditionalFormatting>
  <conditionalFormatting sqref="A37:H39">
    <cfRule type="expression" dxfId="11607" priority="2834" stopIfTrue="1">
      <formula>$IT38&lt;$IS$2</formula>
    </cfRule>
  </conditionalFormatting>
  <conditionalFormatting sqref="A37:G39">
    <cfRule type="cellIs" dxfId="11606" priority="2833" stopIfTrue="1" operator="equal">
      <formula>0</formula>
    </cfRule>
  </conditionalFormatting>
  <conditionalFormatting sqref="A37:G39">
    <cfRule type="expression" dxfId="11605" priority="2832" stopIfTrue="1">
      <formula>$IT38&lt;$IS$2</formula>
    </cfRule>
  </conditionalFormatting>
  <conditionalFormatting sqref="A37:G39">
    <cfRule type="cellIs" dxfId="11604" priority="2831" stopIfTrue="1" operator="equal">
      <formula>0</formula>
    </cfRule>
  </conditionalFormatting>
  <conditionalFormatting sqref="A37:G39">
    <cfRule type="expression" dxfId="11603" priority="2830" stopIfTrue="1">
      <formula>$IT38&lt;$IS$2</formula>
    </cfRule>
  </conditionalFormatting>
  <conditionalFormatting sqref="H37:H39">
    <cfRule type="cellIs" dxfId="11602" priority="2829" stopIfTrue="1" operator="equal">
      <formula>0</formula>
    </cfRule>
  </conditionalFormatting>
  <conditionalFormatting sqref="H37:H39">
    <cfRule type="expression" dxfId="11601" priority="2828" stopIfTrue="1">
      <formula>$IT38&lt;$IS$2</formula>
    </cfRule>
  </conditionalFormatting>
  <conditionalFormatting sqref="H37:H39">
    <cfRule type="cellIs" dxfId="11600" priority="2827" stopIfTrue="1" operator="equal">
      <formula>0</formula>
    </cfRule>
  </conditionalFormatting>
  <conditionalFormatting sqref="H37:H39">
    <cfRule type="expression" dxfId="11599" priority="2826" stopIfTrue="1">
      <formula>$IT38&lt;$IS$2</formula>
    </cfRule>
  </conditionalFormatting>
  <conditionalFormatting sqref="A37:G39">
    <cfRule type="cellIs" dxfId="11598" priority="2825" stopIfTrue="1" operator="equal">
      <formula>0</formula>
    </cfRule>
  </conditionalFormatting>
  <conditionalFormatting sqref="A37:G39">
    <cfRule type="expression" dxfId="11597" priority="2824" stopIfTrue="1">
      <formula>$IT38&lt;$IS$2</formula>
    </cfRule>
  </conditionalFormatting>
  <conditionalFormatting sqref="A37:H39">
    <cfRule type="cellIs" dxfId="11596" priority="2823" operator="equal">
      <formula>0</formula>
    </cfRule>
  </conditionalFormatting>
  <conditionalFormatting sqref="A37:H39">
    <cfRule type="cellIs" dxfId="11595" priority="2822" stopIfTrue="1" operator="equal">
      <formula>0</formula>
    </cfRule>
  </conditionalFormatting>
  <conditionalFormatting sqref="A37:H39">
    <cfRule type="expression" dxfId="11594" priority="2821" stopIfTrue="1">
      <formula>$IT38&lt;$IS$2</formula>
    </cfRule>
  </conditionalFormatting>
  <conditionalFormatting sqref="A37:H39">
    <cfRule type="cellIs" dxfId="11593" priority="2820" stopIfTrue="1" operator="equal">
      <formula>0</formula>
    </cfRule>
  </conditionalFormatting>
  <conditionalFormatting sqref="A37:H39">
    <cfRule type="expression" dxfId="11592" priority="2819" stopIfTrue="1">
      <formula>$IT38&lt;$IS$2</formula>
    </cfRule>
  </conditionalFormatting>
  <conditionalFormatting sqref="A37:H39">
    <cfRule type="cellIs" dxfId="11591" priority="2818" stopIfTrue="1" operator="equal">
      <formula>0</formula>
    </cfRule>
  </conditionalFormatting>
  <conditionalFormatting sqref="A37:H39">
    <cfRule type="expression" dxfId="11590" priority="2817" stopIfTrue="1">
      <formula>$IT38&lt;$IS$2</formula>
    </cfRule>
  </conditionalFormatting>
  <conditionalFormatting sqref="A37:H39">
    <cfRule type="cellIs" dxfId="11589" priority="2816" stopIfTrue="1" operator="equal">
      <formula>0</formula>
    </cfRule>
  </conditionalFormatting>
  <conditionalFormatting sqref="A37:H39">
    <cfRule type="expression" dxfId="11588" priority="2815" stopIfTrue="1">
      <formula>$IT38&lt;$IS$2</formula>
    </cfRule>
  </conditionalFormatting>
  <conditionalFormatting sqref="A37:H39">
    <cfRule type="cellIs" dxfId="11587" priority="2814" stopIfTrue="1" operator="equal">
      <formula>0</formula>
    </cfRule>
  </conditionalFormatting>
  <conditionalFormatting sqref="A37:H39">
    <cfRule type="expression" dxfId="11586" priority="2813" stopIfTrue="1">
      <formula>$IT38&lt;$IS$2</formula>
    </cfRule>
  </conditionalFormatting>
  <conditionalFormatting sqref="D39">
    <cfRule type="cellIs" dxfId="11585" priority="2812" operator="equal">
      <formula>0</formula>
    </cfRule>
  </conditionalFormatting>
  <conditionalFormatting sqref="D39">
    <cfRule type="cellIs" dxfId="11584" priority="2811" stopIfTrue="1" operator="equal">
      <formula>0</formula>
    </cfRule>
  </conditionalFormatting>
  <conditionalFormatting sqref="D39">
    <cfRule type="expression" dxfId="11583" priority="2810" stopIfTrue="1">
      <formula>$IT40&lt;$IS$2</formula>
    </cfRule>
  </conditionalFormatting>
  <conditionalFormatting sqref="D39">
    <cfRule type="cellIs" dxfId="11582" priority="2809" stopIfTrue="1" operator="equal">
      <formula>0</formula>
    </cfRule>
  </conditionalFormatting>
  <conditionalFormatting sqref="D39">
    <cfRule type="expression" dxfId="11581" priority="2808" stopIfTrue="1">
      <formula>$IT40&lt;$IS$2</formula>
    </cfRule>
  </conditionalFormatting>
  <conditionalFormatting sqref="D39">
    <cfRule type="cellIs" dxfId="11580" priority="2807" stopIfTrue="1" operator="equal">
      <formula>0</formula>
    </cfRule>
  </conditionalFormatting>
  <conditionalFormatting sqref="D39">
    <cfRule type="expression" dxfId="11579" priority="2806" stopIfTrue="1">
      <formula>$IT40&lt;$IS$2</formula>
    </cfRule>
  </conditionalFormatting>
  <conditionalFormatting sqref="D39">
    <cfRule type="cellIs" dxfId="11578" priority="2805" stopIfTrue="1" operator="equal">
      <formula>0</formula>
    </cfRule>
  </conditionalFormatting>
  <conditionalFormatting sqref="D39">
    <cfRule type="expression" dxfId="11577" priority="2804" stopIfTrue="1">
      <formula>$IT40&lt;$IS$2</formula>
    </cfRule>
  </conditionalFormatting>
  <conditionalFormatting sqref="D39">
    <cfRule type="cellIs" dxfId="11576" priority="2803" stopIfTrue="1" operator="equal">
      <formula>0</formula>
    </cfRule>
  </conditionalFormatting>
  <conditionalFormatting sqref="D39">
    <cfRule type="expression" dxfId="11575" priority="2802" stopIfTrue="1">
      <formula>$IT40&lt;$IS$2</formula>
    </cfRule>
  </conditionalFormatting>
  <conditionalFormatting sqref="D39">
    <cfRule type="cellIs" dxfId="11574" priority="2801" operator="equal">
      <formula>0</formula>
    </cfRule>
  </conditionalFormatting>
  <conditionalFormatting sqref="D39">
    <cfRule type="cellIs" dxfId="11573" priority="2800" stopIfTrue="1" operator="equal">
      <formula>0</formula>
    </cfRule>
  </conditionalFormatting>
  <conditionalFormatting sqref="D39">
    <cfRule type="expression" dxfId="11572" priority="2799" stopIfTrue="1">
      <formula>$IT40&lt;$IS$2</formula>
    </cfRule>
  </conditionalFormatting>
  <conditionalFormatting sqref="D39">
    <cfRule type="cellIs" dxfId="11571" priority="2798" stopIfTrue="1" operator="equal">
      <formula>0</formula>
    </cfRule>
  </conditionalFormatting>
  <conditionalFormatting sqref="D39">
    <cfRule type="expression" dxfId="11570" priority="2797" stopIfTrue="1">
      <formula>$IT40&lt;$IS$2</formula>
    </cfRule>
  </conditionalFormatting>
  <conditionalFormatting sqref="D39">
    <cfRule type="cellIs" dxfId="11569" priority="2796" stopIfTrue="1" operator="equal">
      <formula>0</formula>
    </cfRule>
  </conditionalFormatting>
  <conditionalFormatting sqref="D39">
    <cfRule type="expression" dxfId="11568" priority="2795" stopIfTrue="1">
      <formula>$IT40&lt;$IS$2</formula>
    </cfRule>
  </conditionalFormatting>
  <conditionalFormatting sqref="D39">
    <cfRule type="cellIs" dxfId="11567" priority="2794" stopIfTrue="1" operator="equal">
      <formula>0</formula>
    </cfRule>
  </conditionalFormatting>
  <conditionalFormatting sqref="D39">
    <cfRule type="expression" dxfId="11566" priority="2793" stopIfTrue="1">
      <formula>$IT40&lt;$IS$2</formula>
    </cfRule>
  </conditionalFormatting>
  <conditionalFormatting sqref="D39">
    <cfRule type="cellIs" dxfId="11565" priority="2792" stopIfTrue="1" operator="equal">
      <formula>0</formula>
    </cfRule>
  </conditionalFormatting>
  <conditionalFormatting sqref="D39">
    <cfRule type="expression" dxfId="11564" priority="2791" stopIfTrue="1">
      <formula>$IT40&lt;$IS$2</formula>
    </cfRule>
  </conditionalFormatting>
  <conditionalFormatting sqref="D39">
    <cfRule type="cellIs" dxfId="11563" priority="2790" stopIfTrue="1" operator="equal">
      <formula>0</formula>
    </cfRule>
  </conditionalFormatting>
  <conditionalFormatting sqref="D39">
    <cfRule type="expression" dxfId="11562" priority="2789" stopIfTrue="1">
      <formula>$IT40&lt;$IS$2</formula>
    </cfRule>
  </conditionalFormatting>
  <conditionalFormatting sqref="D39">
    <cfRule type="cellIs" dxfId="11561" priority="2788" stopIfTrue="1" operator="equal">
      <formula>0</formula>
    </cfRule>
  </conditionalFormatting>
  <conditionalFormatting sqref="D39">
    <cfRule type="expression" dxfId="11560" priority="2787" stopIfTrue="1">
      <formula>$IT40&lt;$IS$2</formula>
    </cfRule>
  </conditionalFormatting>
  <conditionalFormatting sqref="A37:H39">
    <cfRule type="cellIs" dxfId="11559" priority="2786" stopIfTrue="1" operator="equal">
      <formula>0</formula>
    </cfRule>
  </conditionalFormatting>
  <conditionalFormatting sqref="A37:H39">
    <cfRule type="expression" dxfId="11558" priority="2785" stopIfTrue="1">
      <formula>$IT38&lt;$IS$2</formula>
    </cfRule>
  </conditionalFormatting>
  <conditionalFormatting sqref="A37:H39">
    <cfRule type="cellIs" dxfId="11557" priority="2784" stopIfTrue="1" operator="equal">
      <formula>0</formula>
    </cfRule>
  </conditionalFormatting>
  <conditionalFormatting sqref="A37:H39">
    <cfRule type="expression" dxfId="11556" priority="2783" stopIfTrue="1">
      <formula>$IT38&lt;$IS$2</formula>
    </cfRule>
  </conditionalFormatting>
  <conditionalFormatting sqref="A37:H39">
    <cfRule type="cellIs" dxfId="11555" priority="2782" stopIfTrue="1" operator="equal">
      <formula>0</formula>
    </cfRule>
  </conditionalFormatting>
  <conditionalFormatting sqref="A37:H39">
    <cfRule type="expression" dxfId="11554" priority="2781" stopIfTrue="1">
      <formula>$IT38&lt;$IS$2</formula>
    </cfRule>
  </conditionalFormatting>
  <conditionalFormatting sqref="A39:H39">
    <cfRule type="cellIs" dxfId="11553" priority="2780" stopIfTrue="1" operator="equal">
      <formula>0</formula>
    </cfRule>
  </conditionalFormatting>
  <conditionalFormatting sqref="A39:H39">
    <cfRule type="expression" dxfId="11552" priority="2779" stopIfTrue="1">
      <formula>$IW40&lt;$IV$2</formula>
    </cfRule>
  </conditionalFormatting>
  <conditionalFormatting sqref="A38:H38">
    <cfRule type="cellIs" dxfId="11551" priority="2778" stopIfTrue="1" operator="equal">
      <formula>0</formula>
    </cfRule>
  </conditionalFormatting>
  <conditionalFormatting sqref="A38:H38">
    <cfRule type="expression" dxfId="11550" priority="2777" stopIfTrue="1">
      <formula>$IW39&lt;$IV$2</formula>
    </cfRule>
  </conditionalFormatting>
  <conditionalFormatting sqref="A37:H37">
    <cfRule type="cellIs" dxfId="11549" priority="2776" stopIfTrue="1" operator="equal">
      <formula>0</formula>
    </cfRule>
  </conditionalFormatting>
  <conditionalFormatting sqref="A37:H37">
    <cfRule type="expression" dxfId="11548" priority="2775" stopIfTrue="1">
      <formula>$IW38&lt;$IV$2</formula>
    </cfRule>
  </conditionalFormatting>
  <conditionalFormatting sqref="A38:H38">
    <cfRule type="cellIs" dxfId="11547" priority="2774" operator="equal">
      <formula>0</formula>
    </cfRule>
  </conditionalFormatting>
  <conditionalFormatting sqref="A38:H38">
    <cfRule type="cellIs" dxfId="11546" priority="2773" stopIfTrue="1" operator="equal">
      <formula>0</formula>
    </cfRule>
  </conditionalFormatting>
  <conditionalFormatting sqref="A38:H38">
    <cfRule type="expression" dxfId="11545" priority="2772" stopIfTrue="1">
      <formula>$IT39&lt;$IS$2</formula>
    </cfRule>
  </conditionalFormatting>
  <conditionalFormatting sqref="A38:H38">
    <cfRule type="cellIs" dxfId="11544" priority="2771" stopIfTrue="1" operator="equal">
      <formula>0</formula>
    </cfRule>
  </conditionalFormatting>
  <conditionalFormatting sqref="A38:H38">
    <cfRule type="expression" dxfId="11543" priority="2770" stopIfTrue="1">
      <formula>$IT39&lt;$IS$2</formula>
    </cfRule>
  </conditionalFormatting>
  <conditionalFormatting sqref="A38:G38">
    <cfRule type="cellIs" dxfId="11542" priority="2769" stopIfTrue="1" operator="equal">
      <formula>0</formula>
    </cfRule>
  </conditionalFormatting>
  <conditionalFormatting sqref="A38:G38">
    <cfRule type="expression" dxfId="11541" priority="2768" stopIfTrue="1">
      <formula>$IT39&lt;$IS$2</formula>
    </cfRule>
  </conditionalFormatting>
  <conditionalFormatting sqref="H38">
    <cfRule type="cellIs" dxfId="11540" priority="2767" stopIfTrue="1" operator="equal">
      <formula>0</formula>
    </cfRule>
  </conditionalFormatting>
  <conditionalFormatting sqref="H38">
    <cfRule type="expression" dxfId="11539" priority="2766" stopIfTrue="1">
      <formula>$IT39&lt;$IS$2</formula>
    </cfRule>
  </conditionalFormatting>
  <conditionalFormatting sqref="A38:G38">
    <cfRule type="cellIs" dxfId="11538" priority="2765" stopIfTrue="1" operator="equal">
      <formula>0</formula>
    </cfRule>
  </conditionalFormatting>
  <conditionalFormatting sqref="A38:G38">
    <cfRule type="expression" dxfId="11537" priority="2764" stopIfTrue="1">
      <formula>$IT39&lt;$IS$2</formula>
    </cfRule>
  </conditionalFormatting>
  <conditionalFormatting sqref="A38:H38">
    <cfRule type="cellIs" dxfId="11536" priority="2763" operator="equal">
      <formula>0</formula>
    </cfRule>
  </conditionalFormatting>
  <conditionalFormatting sqref="A38:H38">
    <cfRule type="cellIs" dxfId="11535" priority="2762" operator="equal">
      <formula>0</formula>
    </cfRule>
  </conditionalFormatting>
  <conditionalFormatting sqref="A38:H38">
    <cfRule type="cellIs" dxfId="11534" priority="2761" stopIfTrue="1" operator="equal">
      <formula>0</formula>
    </cfRule>
  </conditionalFormatting>
  <conditionalFormatting sqref="A38:H38">
    <cfRule type="expression" dxfId="11533" priority="2760" stopIfTrue="1">
      <formula>$IT39&lt;$IS$2</formula>
    </cfRule>
  </conditionalFormatting>
  <conditionalFormatting sqref="A38:H38">
    <cfRule type="cellIs" dxfId="11532" priority="2759" stopIfTrue="1" operator="equal">
      <formula>0</formula>
    </cfRule>
  </conditionalFormatting>
  <conditionalFormatting sqref="A38:H38">
    <cfRule type="expression" dxfId="11531" priority="2758" stopIfTrue="1">
      <formula>$IT39&lt;$IS$2</formula>
    </cfRule>
  </conditionalFormatting>
  <conditionalFormatting sqref="A38:G38">
    <cfRule type="cellIs" dxfId="11530" priority="2757" stopIfTrue="1" operator="equal">
      <formula>0</formula>
    </cfRule>
  </conditionalFormatting>
  <conditionalFormatting sqref="A38:G38">
    <cfRule type="expression" dxfId="11529" priority="2756" stopIfTrue="1">
      <formula>$IT39&lt;$IS$2</formula>
    </cfRule>
  </conditionalFormatting>
  <conditionalFormatting sqref="A38:G38">
    <cfRule type="cellIs" dxfId="11528" priority="2755" stopIfTrue="1" operator="equal">
      <formula>0</formula>
    </cfRule>
  </conditionalFormatting>
  <conditionalFormatting sqref="A38:G38">
    <cfRule type="expression" dxfId="11527" priority="2754" stopIfTrue="1">
      <formula>$IT39&lt;$IS$2</formula>
    </cfRule>
  </conditionalFormatting>
  <conditionalFormatting sqref="H38">
    <cfRule type="cellIs" dxfId="11526" priority="2753" stopIfTrue="1" operator="equal">
      <formula>0</formula>
    </cfRule>
  </conditionalFormatting>
  <conditionalFormatting sqref="H38">
    <cfRule type="expression" dxfId="11525" priority="2752" stopIfTrue="1">
      <formula>$IT39&lt;$IS$2</formula>
    </cfRule>
  </conditionalFormatting>
  <conditionalFormatting sqref="H38">
    <cfRule type="cellIs" dxfId="11524" priority="2751" stopIfTrue="1" operator="equal">
      <formula>0</formula>
    </cfRule>
  </conditionalFormatting>
  <conditionalFormatting sqref="H38">
    <cfRule type="expression" dxfId="11523" priority="2750" stopIfTrue="1">
      <formula>$IT39&lt;$IS$2</formula>
    </cfRule>
  </conditionalFormatting>
  <conditionalFormatting sqref="A38:G38">
    <cfRule type="cellIs" dxfId="11522" priority="2749" stopIfTrue="1" operator="equal">
      <formula>0</formula>
    </cfRule>
  </conditionalFormatting>
  <conditionalFormatting sqref="A38:G38">
    <cfRule type="expression" dxfId="11521" priority="2748" stopIfTrue="1">
      <formula>$IT39&lt;$IS$2</formula>
    </cfRule>
  </conditionalFormatting>
  <conditionalFormatting sqref="A38:H38">
    <cfRule type="cellIs" dxfId="11520" priority="2747" operator="equal">
      <formula>0</formula>
    </cfRule>
  </conditionalFormatting>
  <conditionalFormatting sqref="A38:H38">
    <cfRule type="cellIs" dxfId="11519" priority="2746" stopIfTrue="1" operator="equal">
      <formula>0</formula>
    </cfRule>
  </conditionalFormatting>
  <conditionalFormatting sqref="A38:H38">
    <cfRule type="expression" dxfId="11518" priority="2745" stopIfTrue="1">
      <formula>$IT39&lt;$IS$2</formula>
    </cfRule>
  </conditionalFormatting>
  <conditionalFormatting sqref="A38:H38">
    <cfRule type="cellIs" dxfId="11517" priority="2744" stopIfTrue="1" operator="equal">
      <formula>0</formula>
    </cfRule>
  </conditionalFormatting>
  <conditionalFormatting sqref="A38:H38">
    <cfRule type="expression" dxfId="11516" priority="2743" stopIfTrue="1">
      <formula>$IT39&lt;$IS$2</formula>
    </cfRule>
  </conditionalFormatting>
  <conditionalFormatting sqref="A38:H38">
    <cfRule type="cellIs" dxfId="11515" priority="2742" stopIfTrue="1" operator="equal">
      <formula>0</formula>
    </cfRule>
  </conditionalFormatting>
  <conditionalFormatting sqref="A38:H38">
    <cfRule type="expression" dxfId="11514" priority="2741" stopIfTrue="1">
      <formula>$IT39&lt;$IS$2</formula>
    </cfRule>
  </conditionalFormatting>
  <conditionalFormatting sqref="A38:H38">
    <cfRule type="cellIs" dxfId="11513" priority="2740" stopIfTrue="1" operator="equal">
      <formula>0</formula>
    </cfRule>
  </conditionalFormatting>
  <conditionalFormatting sqref="A38:H38">
    <cfRule type="expression" dxfId="11512" priority="2739" stopIfTrue="1">
      <formula>$IT39&lt;$IS$2</formula>
    </cfRule>
  </conditionalFormatting>
  <conditionalFormatting sqref="A38:H38">
    <cfRule type="cellIs" dxfId="11511" priority="2738" stopIfTrue="1" operator="equal">
      <formula>0</formula>
    </cfRule>
  </conditionalFormatting>
  <conditionalFormatting sqref="A38:H38">
    <cfRule type="expression" dxfId="11510" priority="2737" stopIfTrue="1">
      <formula>$IT39&lt;$IS$2</formula>
    </cfRule>
  </conditionalFormatting>
  <conditionalFormatting sqref="A38:H38">
    <cfRule type="cellIs" dxfId="11509" priority="2736" stopIfTrue="1" operator="equal">
      <formula>0</formula>
    </cfRule>
  </conditionalFormatting>
  <conditionalFormatting sqref="A38:H38">
    <cfRule type="expression" dxfId="11508" priority="2735" stopIfTrue="1">
      <formula>$IT39&lt;$IS$2</formula>
    </cfRule>
  </conditionalFormatting>
  <conditionalFormatting sqref="A38:H38">
    <cfRule type="cellIs" dxfId="11507" priority="2734" stopIfTrue="1" operator="equal">
      <formula>0</formula>
    </cfRule>
  </conditionalFormatting>
  <conditionalFormatting sqref="A38:H38">
    <cfRule type="expression" dxfId="11506" priority="2733" stopIfTrue="1">
      <formula>$IT39&lt;$IS$2</formula>
    </cfRule>
  </conditionalFormatting>
  <conditionalFormatting sqref="A38:H38">
    <cfRule type="cellIs" dxfId="11505" priority="2732" stopIfTrue="1" operator="equal">
      <formula>0</formula>
    </cfRule>
  </conditionalFormatting>
  <conditionalFormatting sqref="A38:H38">
    <cfRule type="expression" dxfId="11504" priority="2731" stopIfTrue="1">
      <formula>$IT39&lt;$IS$2</formula>
    </cfRule>
  </conditionalFormatting>
  <conditionalFormatting sqref="A38:H38">
    <cfRule type="cellIs" dxfId="11503" priority="2730" stopIfTrue="1" operator="equal">
      <formula>0</formula>
    </cfRule>
  </conditionalFormatting>
  <conditionalFormatting sqref="A38:H38">
    <cfRule type="expression" dxfId="11502" priority="2729" stopIfTrue="1">
      <formula>$IW39&lt;$IV$2</formula>
    </cfRule>
  </conditionalFormatting>
  <conditionalFormatting sqref="A37:H39">
    <cfRule type="cellIs" dxfId="11501" priority="2728" stopIfTrue="1" operator="equal">
      <formula>0</formula>
    </cfRule>
  </conditionalFormatting>
  <conditionalFormatting sqref="A37:H39">
    <cfRule type="expression" dxfId="11500" priority="2727" stopIfTrue="1">
      <formula>$IT38&lt;$IS$2</formula>
    </cfRule>
  </conditionalFormatting>
  <conditionalFormatting sqref="A37:H39">
    <cfRule type="cellIs" dxfId="11499" priority="2726" stopIfTrue="1" operator="equal">
      <formula>0</formula>
    </cfRule>
  </conditionalFormatting>
  <conditionalFormatting sqref="A37:H39">
    <cfRule type="expression" dxfId="11498" priority="2725" stopIfTrue="1">
      <formula>$IT38&lt;$IS$2</formula>
    </cfRule>
  </conditionalFormatting>
  <conditionalFormatting sqref="I39">
    <cfRule type="cellIs" dxfId="11497" priority="2724" operator="equal">
      <formula>0</formula>
    </cfRule>
  </conditionalFormatting>
  <conditionalFormatting sqref="A40:I42">
    <cfRule type="cellIs" dxfId="11496" priority="2723" operator="equal">
      <formula>0</formula>
    </cfRule>
  </conditionalFormatting>
  <conditionalFormatting sqref="A40:H42">
    <cfRule type="cellIs" dxfId="11495" priority="2722" stopIfTrue="1" operator="equal">
      <formula>0</formula>
    </cfRule>
  </conditionalFormatting>
  <conditionalFormatting sqref="A40:H42">
    <cfRule type="expression" dxfId="11494" priority="2721" stopIfTrue="1">
      <formula>$IT41&lt;$IS$2</formula>
    </cfRule>
  </conditionalFormatting>
  <conditionalFormatting sqref="A40:H42">
    <cfRule type="cellIs" dxfId="11493" priority="2720" stopIfTrue="1" operator="equal">
      <formula>0</formula>
    </cfRule>
  </conditionalFormatting>
  <conditionalFormatting sqref="A40:H42">
    <cfRule type="expression" dxfId="11492" priority="2719" stopIfTrue="1">
      <formula>$IT41&lt;$IS$2</formula>
    </cfRule>
  </conditionalFormatting>
  <conditionalFormatting sqref="A40:G42">
    <cfRule type="cellIs" dxfId="11491" priority="2718" stopIfTrue="1" operator="equal">
      <formula>0</formula>
    </cfRule>
  </conditionalFormatting>
  <conditionalFormatting sqref="A40:G42">
    <cfRule type="expression" dxfId="11490" priority="2717" stopIfTrue="1">
      <formula>$IT41&lt;$IS$2</formula>
    </cfRule>
  </conditionalFormatting>
  <conditionalFormatting sqref="H40:H42">
    <cfRule type="cellIs" dxfId="11489" priority="2716" stopIfTrue="1" operator="equal">
      <formula>0</formula>
    </cfRule>
  </conditionalFormatting>
  <conditionalFormatting sqref="H40:H42">
    <cfRule type="expression" dxfId="11488" priority="2715" stopIfTrue="1">
      <formula>$IT41&lt;$IS$2</formula>
    </cfRule>
  </conditionalFormatting>
  <conditionalFormatting sqref="A40:G42">
    <cfRule type="cellIs" dxfId="11487" priority="2714" stopIfTrue="1" operator="equal">
      <formula>0</formula>
    </cfRule>
  </conditionalFormatting>
  <conditionalFormatting sqref="A40:G42">
    <cfRule type="expression" dxfId="11486" priority="2713" stopIfTrue="1">
      <formula>$IT41&lt;$IS$2</formula>
    </cfRule>
  </conditionalFormatting>
  <conditionalFormatting sqref="A40:H42">
    <cfRule type="cellIs" dxfId="11485" priority="2712" operator="equal">
      <formula>0</formula>
    </cfRule>
  </conditionalFormatting>
  <conditionalFormatting sqref="A40:H42">
    <cfRule type="cellIs" dxfId="11484" priority="2711" operator="equal">
      <formula>0</formula>
    </cfRule>
  </conditionalFormatting>
  <conditionalFormatting sqref="A40:H42">
    <cfRule type="cellIs" dxfId="11483" priority="2710" stopIfTrue="1" operator="equal">
      <formula>0</formula>
    </cfRule>
  </conditionalFormatting>
  <conditionalFormatting sqref="A40:H42">
    <cfRule type="expression" dxfId="11482" priority="2709" stopIfTrue="1">
      <formula>$IT41&lt;$IS$2</formula>
    </cfRule>
  </conditionalFormatting>
  <conditionalFormatting sqref="A40:H42">
    <cfRule type="cellIs" dxfId="11481" priority="2708" stopIfTrue="1" operator="equal">
      <formula>0</formula>
    </cfRule>
  </conditionalFormatting>
  <conditionalFormatting sqref="A40:H42">
    <cfRule type="expression" dxfId="11480" priority="2707" stopIfTrue="1">
      <formula>$IT41&lt;$IS$2</formula>
    </cfRule>
  </conditionalFormatting>
  <conditionalFormatting sqref="A40:G40">
    <cfRule type="expression" dxfId="11479" priority="2706" stopIfTrue="1">
      <formula>$IT41&lt;$IS$2</formula>
    </cfRule>
  </conditionalFormatting>
  <conditionalFormatting sqref="A40:G42">
    <cfRule type="cellIs" dxfId="11478" priority="2705" stopIfTrue="1" operator="equal">
      <formula>0</formula>
    </cfRule>
  </conditionalFormatting>
  <conditionalFormatting sqref="A40:G42">
    <cfRule type="expression" dxfId="11477" priority="2704" stopIfTrue="1">
      <formula>$IT41&lt;$IS$2</formula>
    </cfRule>
  </conditionalFormatting>
  <conditionalFormatting sqref="H40:H42">
    <cfRule type="cellIs" dxfId="11476" priority="2703" stopIfTrue="1" operator="equal">
      <formula>0</formula>
    </cfRule>
  </conditionalFormatting>
  <conditionalFormatting sqref="H40:H42">
    <cfRule type="expression" dxfId="11475" priority="2702" stopIfTrue="1">
      <formula>$IT41&lt;$IS$2</formula>
    </cfRule>
  </conditionalFormatting>
  <conditionalFormatting sqref="H40:H42">
    <cfRule type="cellIs" dxfId="11474" priority="2701" stopIfTrue="1" operator="equal">
      <formula>0</formula>
    </cfRule>
  </conditionalFormatting>
  <conditionalFormatting sqref="H40:H42">
    <cfRule type="expression" dxfId="11473" priority="2700" stopIfTrue="1">
      <formula>$IT41&lt;$IS$2</formula>
    </cfRule>
  </conditionalFormatting>
  <conditionalFormatting sqref="A40:G42">
    <cfRule type="cellIs" dxfId="11472" priority="2699" stopIfTrue="1" operator="equal">
      <formula>0</formula>
    </cfRule>
  </conditionalFormatting>
  <conditionalFormatting sqref="A40:G42">
    <cfRule type="expression" dxfId="11471" priority="2698" stopIfTrue="1">
      <formula>$IT41&lt;$IS$2</formula>
    </cfRule>
  </conditionalFormatting>
  <conditionalFormatting sqref="A40:H42">
    <cfRule type="cellIs" dxfId="11470" priority="2697" operator="equal">
      <formula>0</formula>
    </cfRule>
  </conditionalFormatting>
  <conditionalFormatting sqref="A40:H42">
    <cfRule type="cellIs" dxfId="11469" priority="2696" stopIfTrue="1" operator="equal">
      <formula>0</formula>
    </cfRule>
  </conditionalFormatting>
  <conditionalFormatting sqref="A40:H42">
    <cfRule type="expression" dxfId="11468" priority="2695" stopIfTrue="1">
      <formula>$IT41&lt;$IS$2</formula>
    </cfRule>
  </conditionalFormatting>
  <conditionalFormatting sqref="A40:H42">
    <cfRule type="cellIs" dxfId="11467" priority="2694" stopIfTrue="1" operator="equal">
      <formula>0</formula>
    </cfRule>
  </conditionalFormatting>
  <conditionalFormatting sqref="A40:H42">
    <cfRule type="expression" dxfId="11466" priority="2693" stopIfTrue="1">
      <formula>$IT41&lt;$IS$2</formula>
    </cfRule>
  </conditionalFormatting>
  <conditionalFormatting sqref="A40:H42">
    <cfRule type="cellIs" dxfId="11465" priority="2692" stopIfTrue="1" operator="equal">
      <formula>0</formula>
    </cfRule>
  </conditionalFormatting>
  <conditionalFormatting sqref="A40:H42">
    <cfRule type="expression" dxfId="11464" priority="2691" stopIfTrue="1">
      <formula>$IT41&lt;$IS$2</formula>
    </cfRule>
  </conditionalFormatting>
  <conditionalFormatting sqref="A40:H42">
    <cfRule type="cellIs" dxfId="11463" priority="2690" stopIfTrue="1" operator="equal">
      <formula>0</formula>
    </cfRule>
  </conditionalFormatting>
  <conditionalFormatting sqref="A40:H42">
    <cfRule type="expression" dxfId="11462" priority="2689" stopIfTrue="1">
      <formula>$IT41&lt;$IS$2</formula>
    </cfRule>
  </conditionalFormatting>
  <conditionalFormatting sqref="A40:H42">
    <cfRule type="cellIs" dxfId="11461" priority="2688" stopIfTrue="1" operator="equal">
      <formula>0</formula>
    </cfRule>
  </conditionalFormatting>
  <conditionalFormatting sqref="A40:H42">
    <cfRule type="expression" dxfId="11460" priority="2687" stopIfTrue="1">
      <formula>$IT41&lt;$IS$2</formula>
    </cfRule>
  </conditionalFormatting>
  <conditionalFormatting sqref="A40:H42">
    <cfRule type="cellIs" dxfId="11459" priority="2686" stopIfTrue="1" operator="equal">
      <formula>0</formula>
    </cfRule>
  </conditionalFormatting>
  <conditionalFormatting sqref="A40:H42">
    <cfRule type="expression" dxfId="11458" priority="2685" stopIfTrue="1">
      <formula>$IT41&lt;$IS$2</formula>
    </cfRule>
  </conditionalFormatting>
  <conditionalFormatting sqref="A40:H42">
    <cfRule type="cellIs" dxfId="11457" priority="2684" stopIfTrue="1" operator="equal">
      <formula>0</formula>
    </cfRule>
  </conditionalFormatting>
  <conditionalFormatting sqref="A40:H42">
    <cfRule type="expression" dxfId="11456" priority="2683" stopIfTrue="1">
      <formula>$IT41&lt;$IS$2</formula>
    </cfRule>
  </conditionalFormatting>
  <conditionalFormatting sqref="A40:H42">
    <cfRule type="cellIs" dxfId="11455" priority="2682" stopIfTrue="1" operator="equal">
      <formula>0</formula>
    </cfRule>
  </conditionalFormatting>
  <conditionalFormatting sqref="A40:H42">
    <cfRule type="expression" dxfId="11454" priority="2681" stopIfTrue="1">
      <formula>$IT41&lt;$IS$2</formula>
    </cfRule>
  </conditionalFormatting>
  <conditionalFormatting sqref="A40:H40">
    <cfRule type="cellIs" dxfId="11453" priority="2680" stopIfTrue="1" operator="equal">
      <formula>0</formula>
    </cfRule>
  </conditionalFormatting>
  <conditionalFormatting sqref="A40:H40">
    <cfRule type="expression" dxfId="11452" priority="2679" stopIfTrue="1">
      <formula>$IW41&lt;$IV$2</formula>
    </cfRule>
  </conditionalFormatting>
  <conditionalFormatting sqref="A40:H42">
    <cfRule type="cellIs" dxfId="11451" priority="2678" stopIfTrue="1" operator="equal">
      <formula>0</formula>
    </cfRule>
  </conditionalFormatting>
  <conditionalFormatting sqref="A40:H42">
    <cfRule type="expression" dxfId="11450" priority="2677" stopIfTrue="1">
      <formula>$IT41&lt;$IS$2</formula>
    </cfRule>
  </conditionalFormatting>
  <conditionalFormatting sqref="A40:H42">
    <cfRule type="cellIs" dxfId="11449" priority="2676" stopIfTrue="1" operator="equal">
      <formula>0</formula>
    </cfRule>
  </conditionalFormatting>
  <conditionalFormatting sqref="A40:H42">
    <cfRule type="expression" dxfId="11448" priority="2675" stopIfTrue="1">
      <formula>$IT41&lt;$IS$2</formula>
    </cfRule>
  </conditionalFormatting>
  <conditionalFormatting sqref="D42">
    <cfRule type="cellIs" dxfId="11447" priority="2674" operator="equal">
      <formula>0</formula>
    </cfRule>
  </conditionalFormatting>
  <conditionalFormatting sqref="D42">
    <cfRule type="cellIs" dxfId="11446" priority="2673" operator="equal">
      <formula>0</formula>
    </cfRule>
  </conditionalFormatting>
  <conditionalFormatting sqref="D42">
    <cfRule type="cellIs" dxfId="11445" priority="2672" stopIfTrue="1" operator="equal">
      <formula>0</formula>
    </cfRule>
  </conditionalFormatting>
  <conditionalFormatting sqref="D42">
    <cfRule type="expression" dxfId="11444" priority="2671" stopIfTrue="1">
      <formula>$IT43&lt;$IS$2</formula>
    </cfRule>
  </conditionalFormatting>
  <conditionalFormatting sqref="D42">
    <cfRule type="cellIs" dxfId="11443" priority="2670" stopIfTrue="1" operator="equal">
      <formula>0</formula>
    </cfRule>
  </conditionalFormatting>
  <conditionalFormatting sqref="D42">
    <cfRule type="expression" dxfId="11442" priority="2669" stopIfTrue="1">
      <formula>$IT43&lt;$IS$2</formula>
    </cfRule>
  </conditionalFormatting>
  <conditionalFormatting sqref="D42">
    <cfRule type="cellIs" dxfId="11441" priority="2668" stopIfTrue="1" operator="equal">
      <formula>0</formula>
    </cfRule>
  </conditionalFormatting>
  <conditionalFormatting sqref="D42">
    <cfRule type="expression" dxfId="11440" priority="2667" stopIfTrue="1">
      <formula>$IT43&lt;$IS$2</formula>
    </cfRule>
  </conditionalFormatting>
  <conditionalFormatting sqref="D42">
    <cfRule type="cellIs" dxfId="11439" priority="2666" stopIfTrue="1" operator="equal">
      <formula>0</formula>
    </cfRule>
  </conditionalFormatting>
  <conditionalFormatting sqref="D42">
    <cfRule type="expression" dxfId="11438" priority="2665" stopIfTrue="1">
      <formula>$IT43&lt;$IS$2</formula>
    </cfRule>
  </conditionalFormatting>
  <conditionalFormatting sqref="D42">
    <cfRule type="cellIs" dxfId="11437" priority="2664" operator="equal">
      <formula>0</formula>
    </cfRule>
  </conditionalFormatting>
  <conditionalFormatting sqref="D42">
    <cfRule type="cellIs" dxfId="11436" priority="2663" stopIfTrue="1" operator="equal">
      <formula>0</formula>
    </cfRule>
  </conditionalFormatting>
  <conditionalFormatting sqref="D42">
    <cfRule type="expression" dxfId="11435" priority="2662" stopIfTrue="1">
      <formula>$IT43&lt;$IS$2</formula>
    </cfRule>
  </conditionalFormatting>
  <conditionalFormatting sqref="D42">
    <cfRule type="cellIs" dxfId="11434" priority="2661" stopIfTrue="1" operator="equal">
      <formula>0</formula>
    </cfRule>
  </conditionalFormatting>
  <conditionalFormatting sqref="D42">
    <cfRule type="expression" dxfId="11433" priority="2660" stopIfTrue="1">
      <formula>$IT43&lt;$IS$2</formula>
    </cfRule>
  </conditionalFormatting>
  <conditionalFormatting sqref="D42">
    <cfRule type="cellIs" dxfId="11432" priority="2659" stopIfTrue="1" operator="equal">
      <formula>0</formula>
    </cfRule>
  </conditionalFormatting>
  <conditionalFormatting sqref="D42">
    <cfRule type="expression" dxfId="11431" priority="2658" stopIfTrue="1">
      <formula>$IT43&lt;$IS$2</formula>
    </cfRule>
  </conditionalFormatting>
  <conditionalFormatting sqref="A42:H42">
    <cfRule type="cellIs" dxfId="11430" priority="2657" stopIfTrue="1" operator="equal">
      <formula>0</formula>
    </cfRule>
  </conditionalFormatting>
  <conditionalFormatting sqref="A42:H42">
    <cfRule type="expression" dxfId="11429" priority="2656" stopIfTrue="1">
      <formula>$IW43&lt;$IV$2</formula>
    </cfRule>
  </conditionalFormatting>
  <conditionalFormatting sqref="A41:H41">
    <cfRule type="cellIs" dxfId="11428" priority="2655" stopIfTrue="1" operator="equal">
      <formula>0</formula>
    </cfRule>
  </conditionalFormatting>
  <conditionalFormatting sqref="A41:H41">
    <cfRule type="expression" dxfId="11427" priority="2654" stopIfTrue="1">
      <formula>$IW42&lt;$IV$2</formula>
    </cfRule>
  </conditionalFormatting>
  <conditionalFormatting sqref="A41:H41">
    <cfRule type="cellIs" dxfId="11426" priority="2653" stopIfTrue="1" operator="equal">
      <formula>0</formula>
    </cfRule>
  </conditionalFormatting>
  <conditionalFormatting sqref="A41:H41">
    <cfRule type="expression" dxfId="11425" priority="2652" stopIfTrue="1">
      <formula>$IW42&lt;$IV$2</formula>
    </cfRule>
  </conditionalFormatting>
  <conditionalFormatting sqref="A41:H41">
    <cfRule type="cellIs" dxfId="11424" priority="2651" stopIfTrue="1" operator="equal">
      <formula>0</formula>
    </cfRule>
  </conditionalFormatting>
  <conditionalFormatting sqref="A41:H41">
    <cfRule type="expression" dxfId="11423" priority="2650" stopIfTrue="1">
      <formula>$IW42&lt;$IV$2</formula>
    </cfRule>
  </conditionalFormatting>
  <conditionalFormatting sqref="A41:H41">
    <cfRule type="cellIs" dxfId="11422" priority="2649" stopIfTrue="1" operator="equal">
      <formula>0</formula>
    </cfRule>
  </conditionalFormatting>
  <conditionalFormatting sqref="A41:H41">
    <cfRule type="expression" dxfId="11421" priority="2648" stopIfTrue="1">
      <formula>$IW42&lt;$IV$2</formula>
    </cfRule>
  </conditionalFormatting>
  <conditionalFormatting sqref="I42">
    <cfRule type="cellIs" dxfId="11420" priority="2647" operator="equal">
      <formula>0</formula>
    </cfRule>
  </conditionalFormatting>
  <conditionalFormatting sqref="A43:I45">
    <cfRule type="cellIs" dxfId="11419" priority="2646" operator="equal">
      <formula>0</formula>
    </cfRule>
  </conditionalFormatting>
  <conditionalFormatting sqref="A43:H45">
    <cfRule type="cellIs" dxfId="11418" priority="2645" stopIfTrue="1" operator="equal">
      <formula>0</formula>
    </cfRule>
  </conditionalFormatting>
  <conditionalFormatting sqref="A43:H45">
    <cfRule type="expression" dxfId="11417" priority="2644" stopIfTrue="1">
      <formula>$IT44&lt;$IS$2</formula>
    </cfRule>
  </conditionalFormatting>
  <conditionalFormatting sqref="A43:H45">
    <cfRule type="cellIs" dxfId="11416" priority="2643" stopIfTrue="1" operator="equal">
      <formula>0</formula>
    </cfRule>
  </conditionalFormatting>
  <conditionalFormatting sqref="A43:H45">
    <cfRule type="expression" dxfId="11415" priority="2642" stopIfTrue="1">
      <formula>$IT44&lt;$IS$2</formula>
    </cfRule>
  </conditionalFormatting>
  <conditionalFormatting sqref="A43:G45">
    <cfRule type="cellIs" dxfId="11414" priority="2641" stopIfTrue="1" operator="equal">
      <formula>0</formula>
    </cfRule>
  </conditionalFormatting>
  <conditionalFormatting sqref="A43:G45">
    <cfRule type="expression" dxfId="11413" priority="2640" stopIfTrue="1">
      <formula>$IT44&lt;$IS$2</formula>
    </cfRule>
  </conditionalFormatting>
  <conditionalFormatting sqref="H43:H45">
    <cfRule type="cellIs" dxfId="11412" priority="2639" stopIfTrue="1" operator="equal">
      <formula>0</formula>
    </cfRule>
  </conditionalFormatting>
  <conditionalFormatting sqref="H43:H45">
    <cfRule type="expression" dxfId="11411" priority="2638" stopIfTrue="1">
      <formula>$IT44&lt;$IS$2</formula>
    </cfRule>
  </conditionalFormatting>
  <conditionalFormatting sqref="A43:G45">
    <cfRule type="cellIs" dxfId="11410" priority="2637" stopIfTrue="1" operator="equal">
      <formula>0</formula>
    </cfRule>
  </conditionalFormatting>
  <conditionalFormatting sqref="A43:G45">
    <cfRule type="expression" dxfId="11409" priority="2636" stopIfTrue="1">
      <formula>$IT44&lt;$IS$2</formula>
    </cfRule>
  </conditionalFormatting>
  <conditionalFormatting sqref="A43:H45">
    <cfRule type="cellIs" dxfId="11408" priority="2635" operator="equal">
      <formula>0</formula>
    </cfRule>
  </conditionalFormatting>
  <conditionalFormatting sqref="A43:H45">
    <cfRule type="cellIs" dxfId="11407" priority="2634" operator="equal">
      <formula>0</formula>
    </cfRule>
  </conditionalFormatting>
  <conditionalFormatting sqref="A43:H45">
    <cfRule type="cellIs" dxfId="11406" priority="2633" stopIfTrue="1" operator="equal">
      <formula>0</formula>
    </cfRule>
  </conditionalFormatting>
  <conditionalFormatting sqref="A43:H45">
    <cfRule type="expression" dxfId="11405" priority="2632" stopIfTrue="1">
      <formula>$IT44&lt;$IS$2</formula>
    </cfRule>
  </conditionalFormatting>
  <conditionalFormatting sqref="A43:H45">
    <cfRule type="cellIs" dxfId="11404" priority="2631" stopIfTrue="1" operator="equal">
      <formula>0</formula>
    </cfRule>
  </conditionalFormatting>
  <conditionalFormatting sqref="A43:H45">
    <cfRule type="expression" dxfId="11403" priority="2630" stopIfTrue="1">
      <formula>$IT44&lt;$IS$2</formula>
    </cfRule>
  </conditionalFormatting>
  <conditionalFormatting sqref="A43:G45">
    <cfRule type="cellIs" dxfId="11402" priority="2629" stopIfTrue="1" operator="equal">
      <formula>0</formula>
    </cfRule>
  </conditionalFormatting>
  <conditionalFormatting sqref="A43:G45">
    <cfRule type="expression" dxfId="11401" priority="2628" stopIfTrue="1">
      <formula>$IT44&lt;$IS$2</formula>
    </cfRule>
  </conditionalFormatting>
  <conditionalFormatting sqref="A43:G45">
    <cfRule type="cellIs" dxfId="11400" priority="2627" stopIfTrue="1" operator="equal">
      <formula>0</formula>
    </cfRule>
  </conditionalFormatting>
  <conditionalFormatting sqref="A43:G45">
    <cfRule type="expression" dxfId="11399" priority="2626" stopIfTrue="1">
      <formula>$IT44&lt;$IS$2</formula>
    </cfRule>
  </conditionalFormatting>
  <conditionalFormatting sqref="H43:H45">
    <cfRule type="cellIs" dxfId="11398" priority="2625" stopIfTrue="1" operator="equal">
      <formula>0</formula>
    </cfRule>
  </conditionalFormatting>
  <conditionalFormatting sqref="H43:H45">
    <cfRule type="expression" dxfId="11397" priority="2624" stopIfTrue="1">
      <formula>$IT44&lt;$IS$2</formula>
    </cfRule>
  </conditionalFormatting>
  <conditionalFormatting sqref="H43:H45">
    <cfRule type="cellIs" dxfId="11396" priority="2623" stopIfTrue="1" operator="equal">
      <formula>0</formula>
    </cfRule>
  </conditionalFormatting>
  <conditionalFormatting sqref="H43:H45">
    <cfRule type="expression" dxfId="11395" priority="2622" stopIfTrue="1">
      <formula>$IT44&lt;$IS$2</formula>
    </cfRule>
  </conditionalFormatting>
  <conditionalFormatting sqref="A43:G45">
    <cfRule type="cellIs" dxfId="11394" priority="2621" stopIfTrue="1" operator="equal">
      <formula>0</formula>
    </cfRule>
  </conditionalFormatting>
  <conditionalFormatting sqref="A43:G45">
    <cfRule type="expression" dxfId="11393" priority="2620" stopIfTrue="1">
      <formula>$IT44&lt;$IS$2</formula>
    </cfRule>
  </conditionalFormatting>
  <conditionalFormatting sqref="A43:H45">
    <cfRule type="cellIs" dxfId="11392" priority="2619" operator="equal">
      <formula>0</formula>
    </cfRule>
  </conditionalFormatting>
  <conditionalFormatting sqref="A43:H45">
    <cfRule type="cellIs" dxfId="11391" priority="2618" stopIfTrue="1" operator="equal">
      <formula>0</formula>
    </cfRule>
  </conditionalFormatting>
  <conditionalFormatting sqref="A43:H45">
    <cfRule type="expression" dxfId="11390" priority="2617" stopIfTrue="1">
      <formula>$IT44&lt;$IS$2</formula>
    </cfRule>
  </conditionalFormatting>
  <conditionalFormatting sqref="A43:H45">
    <cfRule type="cellIs" dxfId="11389" priority="2616" stopIfTrue="1" operator="equal">
      <formula>0</formula>
    </cfRule>
  </conditionalFormatting>
  <conditionalFormatting sqref="A43:H45">
    <cfRule type="expression" dxfId="11388" priority="2615" stopIfTrue="1">
      <formula>$IT44&lt;$IS$2</formula>
    </cfRule>
  </conditionalFormatting>
  <conditionalFormatting sqref="A43:H45">
    <cfRule type="cellIs" dxfId="11387" priority="2614" stopIfTrue="1" operator="equal">
      <formula>0</formula>
    </cfRule>
  </conditionalFormatting>
  <conditionalFormatting sqref="A43:H45">
    <cfRule type="expression" dxfId="11386" priority="2613" stopIfTrue="1">
      <formula>$IT44&lt;$IS$2</formula>
    </cfRule>
  </conditionalFormatting>
  <conditionalFormatting sqref="A43:H45">
    <cfRule type="cellIs" dxfId="11385" priority="2612" stopIfTrue="1" operator="equal">
      <formula>0</formula>
    </cfRule>
  </conditionalFormatting>
  <conditionalFormatting sqref="A43:H45">
    <cfRule type="expression" dxfId="11384" priority="2611" stopIfTrue="1">
      <formula>$IT44&lt;$IS$2</formula>
    </cfRule>
  </conditionalFormatting>
  <conditionalFormatting sqref="A43:H45">
    <cfRule type="cellIs" dxfId="11383" priority="2610" stopIfTrue="1" operator="equal">
      <formula>0</formula>
    </cfRule>
  </conditionalFormatting>
  <conditionalFormatting sqref="A43:H45">
    <cfRule type="expression" dxfId="11382" priority="2609" stopIfTrue="1">
      <formula>$IT44&lt;$IS$2</formula>
    </cfRule>
  </conditionalFormatting>
  <conditionalFormatting sqref="D45">
    <cfRule type="cellIs" dxfId="11381" priority="2608" operator="equal">
      <formula>0</formula>
    </cfRule>
  </conditionalFormatting>
  <conditionalFormatting sqref="D45">
    <cfRule type="cellIs" dxfId="11380" priority="2607" stopIfTrue="1" operator="equal">
      <formula>0</formula>
    </cfRule>
  </conditionalFormatting>
  <conditionalFormatting sqref="D45">
    <cfRule type="expression" dxfId="11379" priority="2606" stopIfTrue="1">
      <formula>$IT46&lt;$IS$2</formula>
    </cfRule>
  </conditionalFormatting>
  <conditionalFormatting sqref="D45">
    <cfRule type="cellIs" dxfId="11378" priority="2605" stopIfTrue="1" operator="equal">
      <formula>0</formula>
    </cfRule>
  </conditionalFormatting>
  <conditionalFormatting sqref="D45">
    <cfRule type="expression" dxfId="11377" priority="2604" stopIfTrue="1">
      <formula>$IT46&lt;$IS$2</formula>
    </cfRule>
  </conditionalFormatting>
  <conditionalFormatting sqref="D45">
    <cfRule type="cellIs" dxfId="11376" priority="2603" stopIfTrue="1" operator="equal">
      <formula>0</formula>
    </cfRule>
  </conditionalFormatting>
  <conditionalFormatting sqref="D45">
    <cfRule type="expression" dxfId="11375" priority="2602" stopIfTrue="1">
      <formula>$IT46&lt;$IS$2</formula>
    </cfRule>
  </conditionalFormatting>
  <conditionalFormatting sqref="D45">
    <cfRule type="cellIs" dxfId="11374" priority="2601" stopIfTrue="1" operator="equal">
      <formula>0</formula>
    </cfRule>
  </conditionalFormatting>
  <conditionalFormatting sqref="D45">
    <cfRule type="expression" dxfId="11373" priority="2600" stopIfTrue="1">
      <formula>$IT46&lt;$IS$2</formula>
    </cfRule>
  </conditionalFormatting>
  <conditionalFormatting sqref="D45">
    <cfRule type="cellIs" dxfId="11372" priority="2599" stopIfTrue="1" operator="equal">
      <formula>0</formula>
    </cfRule>
  </conditionalFormatting>
  <conditionalFormatting sqref="D45">
    <cfRule type="expression" dxfId="11371" priority="2598" stopIfTrue="1">
      <formula>$IT46&lt;$IS$2</formula>
    </cfRule>
  </conditionalFormatting>
  <conditionalFormatting sqref="D45">
    <cfRule type="cellIs" dxfId="11370" priority="2597" operator="equal">
      <formula>0</formula>
    </cfRule>
  </conditionalFormatting>
  <conditionalFormatting sqref="D45">
    <cfRule type="cellIs" dxfId="11369" priority="2596" stopIfTrue="1" operator="equal">
      <formula>0</formula>
    </cfRule>
  </conditionalFormatting>
  <conditionalFormatting sqref="D45">
    <cfRule type="expression" dxfId="11368" priority="2595" stopIfTrue="1">
      <formula>$IT46&lt;$IS$2</formula>
    </cfRule>
  </conditionalFormatting>
  <conditionalFormatting sqref="D45">
    <cfRule type="cellIs" dxfId="11367" priority="2594" stopIfTrue="1" operator="equal">
      <formula>0</formula>
    </cfRule>
  </conditionalFormatting>
  <conditionalFormatting sqref="D45">
    <cfRule type="expression" dxfId="11366" priority="2593" stopIfTrue="1">
      <formula>$IT46&lt;$IS$2</formula>
    </cfRule>
  </conditionalFormatting>
  <conditionalFormatting sqref="D45">
    <cfRule type="cellIs" dxfId="11365" priority="2592" stopIfTrue="1" operator="equal">
      <formula>0</formula>
    </cfRule>
  </conditionalFormatting>
  <conditionalFormatting sqref="D45">
    <cfRule type="expression" dxfId="11364" priority="2591" stopIfTrue="1">
      <formula>$IT46&lt;$IS$2</formula>
    </cfRule>
  </conditionalFormatting>
  <conditionalFormatting sqref="D45">
    <cfRule type="cellIs" dxfId="11363" priority="2590" stopIfTrue="1" operator="equal">
      <formula>0</formula>
    </cfRule>
  </conditionalFormatting>
  <conditionalFormatting sqref="D45">
    <cfRule type="expression" dxfId="11362" priority="2589" stopIfTrue="1">
      <formula>$IT46&lt;$IS$2</formula>
    </cfRule>
  </conditionalFormatting>
  <conditionalFormatting sqref="D45">
    <cfRule type="cellIs" dxfId="11361" priority="2588" stopIfTrue="1" operator="equal">
      <formula>0</formula>
    </cfRule>
  </conditionalFormatting>
  <conditionalFormatting sqref="D45">
    <cfRule type="expression" dxfId="11360" priority="2587" stopIfTrue="1">
      <formula>$IT46&lt;$IS$2</formula>
    </cfRule>
  </conditionalFormatting>
  <conditionalFormatting sqref="D45">
    <cfRule type="cellIs" dxfId="11359" priority="2586" stopIfTrue="1" operator="equal">
      <formula>0</formula>
    </cfRule>
  </conditionalFormatting>
  <conditionalFormatting sqref="D45">
    <cfRule type="expression" dxfId="11358" priority="2585" stopIfTrue="1">
      <formula>$IT46&lt;$IS$2</formula>
    </cfRule>
  </conditionalFormatting>
  <conditionalFormatting sqref="D45">
    <cfRule type="cellIs" dxfId="11357" priority="2584" stopIfTrue="1" operator="equal">
      <formula>0</formula>
    </cfRule>
  </conditionalFormatting>
  <conditionalFormatting sqref="D45">
    <cfRule type="expression" dxfId="11356" priority="2583" stopIfTrue="1">
      <formula>$IT46&lt;$IS$2</formula>
    </cfRule>
  </conditionalFormatting>
  <conditionalFormatting sqref="A43:H45">
    <cfRule type="cellIs" dxfId="11355" priority="2582" stopIfTrue="1" operator="equal">
      <formula>0</formula>
    </cfRule>
  </conditionalFormatting>
  <conditionalFormatting sqref="A43:H45">
    <cfRule type="expression" dxfId="11354" priority="2581" stopIfTrue="1">
      <formula>$IT44&lt;$IS$2</formula>
    </cfRule>
  </conditionalFormatting>
  <conditionalFormatting sqref="A43:H45">
    <cfRule type="cellIs" dxfId="11353" priority="2580" stopIfTrue="1" operator="equal">
      <formula>0</formula>
    </cfRule>
  </conditionalFormatting>
  <conditionalFormatting sqref="A43:H45">
    <cfRule type="expression" dxfId="11352" priority="2579" stopIfTrue="1">
      <formula>$IT44&lt;$IS$2</formula>
    </cfRule>
  </conditionalFormatting>
  <conditionalFormatting sqref="A43:H45">
    <cfRule type="cellIs" dxfId="11351" priority="2578" stopIfTrue="1" operator="equal">
      <formula>0</formula>
    </cfRule>
  </conditionalFormatting>
  <conditionalFormatting sqref="A43:H45">
    <cfRule type="expression" dxfId="11350" priority="2577" stopIfTrue="1">
      <formula>$IT44&lt;$IS$2</formula>
    </cfRule>
  </conditionalFormatting>
  <conditionalFormatting sqref="A44:H44">
    <cfRule type="cellIs" dxfId="11349" priority="2576" stopIfTrue="1" operator="equal">
      <formula>0</formula>
    </cfRule>
  </conditionalFormatting>
  <conditionalFormatting sqref="A44:H44">
    <cfRule type="expression" dxfId="11348" priority="2575" stopIfTrue="1">
      <formula>$IW45&lt;$IV$2</formula>
    </cfRule>
  </conditionalFormatting>
  <conditionalFormatting sqref="A44:H44">
    <cfRule type="cellIs" dxfId="11347" priority="2574" stopIfTrue="1" operator="equal">
      <formula>0</formula>
    </cfRule>
  </conditionalFormatting>
  <conditionalFormatting sqref="A44:H44">
    <cfRule type="expression" dxfId="11346" priority="2573" stopIfTrue="1">
      <formula>$IW45&lt;$IV$2</formula>
    </cfRule>
  </conditionalFormatting>
  <conditionalFormatting sqref="A43:H45">
    <cfRule type="cellIs" dxfId="11345" priority="2572" stopIfTrue="1" operator="equal">
      <formula>0</formula>
    </cfRule>
  </conditionalFormatting>
  <conditionalFormatting sqref="A43:H45">
    <cfRule type="expression" dxfId="11344" priority="2571" stopIfTrue="1">
      <formula>$IT44&lt;$IS$2</formula>
    </cfRule>
  </conditionalFormatting>
  <conditionalFormatting sqref="A43:H45">
    <cfRule type="cellIs" dxfId="11343" priority="2570" stopIfTrue="1" operator="equal">
      <formula>0</formula>
    </cfRule>
  </conditionalFormatting>
  <conditionalFormatting sqref="A43:H45">
    <cfRule type="expression" dxfId="11342" priority="2569" stopIfTrue="1">
      <formula>$IT44&lt;$IS$2</formula>
    </cfRule>
  </conditionalFormatting>
  <conditionalFormatting sqref="I45">
    <cfRule type="cellIs" dxfId="11341" priority="2568" operator="equal">
      <formula>0</formula>
    </cfRule>
  </conditionalFormatting>
  <conditionalFormatting sqref="A46:I49">
    <cfRule type="cellIs" dxfId="11340" priority="2567" operator="equal">
      <formula>0</formula>
    </cfRule>
  </conditionalFormatting>
  <conditionalFormatting sqref="A46:H49">
    <cfRule type="cellIs" dxfId="11339" priority="2566" stopIfTrue="1" operator="equal">
      <formula>0</formula>
    </cfRule>
  </conditionalFormatting>
  <conditionalFormatting sqref="A46:H49">
    <cfRule type="expression" dxfId="11338" priority="2565" stopIfTrue="1">
      <formula>$IT47&lt;$IS$2</formula>
    </cfRule>
  </conditionalFormatting>
  <conditionalFormatting sqref="A46:H49">
    <cfRule type="cellIs" dxfId="11337" priority="2564" stopIfTrue="1" operator="equal">
      <formula>0</formula>
    </cfRule>
  </conditionalFormatting>
  <conditionalFormatting sqref="A46:H49">
    <cfRule type="expression" dxfId="11336" priority="2563" stopIfTrue="1">
      <formula>$IT47&lt;$IS$2</formula>
    </cfRule>
  </conditionalFormatting>
  <conditionalFormatting sqref="A46:G49">
    <cfRule type="cellIs" dxfId="11335" priority="2562" stopIfTrue="1" operator="equal">
      <formula>0</formula>
    </cfRule>
  </conditionalFormatting>
  <conditionalFormatting sqref="A46:G49">
    <cfRule type="expression" dxfId="11334" priority="2561" stopIfTrue="1">
      <formula>$IT47&lt;$IS$2</formula>
    </cfRule>
  </conditionalFormatting>
  <conditionalFormatting sqref="H46:H49">
    <cfRule type="cellIs" dxfId="11333" priority="2560" stopIfTrue="1" operator="equal">
      <formula>0</formula>
    </cfRule>
  </conditionalFormatting>
  <conditionalFormatting sqref="H46:H49">
    <cfRule type="expression" dxfId="11332" priority="2559" stopIfTrue="1">
      <formula>$IT47&lt;$IS$2</formula>
    </cfRule>
  </conditionalFormatting>
  <conditionalFormatting sqref="A46:G46">
    <cfRule type="cellIs" dxfId="11331" priority="2558" stopIfTrue="1" operator="equal">
      <formula>0</formula>
    </cfRule>
  </conditionalFormatting>
  <conditionalFormatting sqref="A46:G46">
    <cfRule type="expression" dxfId="11330" priority="2557" stopIfTrue="1">
      <formula>$IT47&lt;$IS$2</formula>
    </cfRule>
  </conditionalFormatting>
  <conditionalFormatting sqref="A46:G49">
    <cfRule type="cellIs" dxfId="11329" priority="2556" stopIfTrue="1" operator="equal">
      <formula>0</formula>
    </cfRule>
  </conditionalFormatting>
  <conditionalFormatting sqref="A46:G49">
    <cfRule type="expression" dxfId="11328" priority="2555" stopIfTrue="1">
      <formula>$IT47&lt;$IS$2</formula>
    </cfRule>
  </conditionalFormatting>
  <conditionalFormatting sqref="A46:H49">
    <cfRule type="cellIs" dxfId="11327" priority="2554" operator="equal">
      <formula>0</formula>
    </cfRule>
  </conditionalFormatting>
  <conditionalFormatting sqref="A46:H49">
    <cfRule type="cellIs" dxfId="11326" priority="2553" operator="equal">
      <formula>0</formula>
    </cfRule>
  </conditionalFormatting>
  <conditionalFormatting sqref="A46:H49">
    <cfRule type="cellIs" dxfId="11325" priority="2552" stopIfTrue="1" operator="equal">
      <formula>0</formula>
    </cfRule>
  </conditionalFormatting>
  <conditionalFormatting sqref="A46:H49">
    <cfRule type="expression" dxfId="11324" priority="2551" stopIfTrue="1">
      <formula>$IT47&lt;$IS$2</formula>
    </cfRule>
  </conditionalFormatting>
  <conditionalFormatting sqref="A46:H49">
    <cfRule type="cellIs" dxfId="11323" priority="2550" stopIfTrue="1" operator="equal">
      <formula>0</formula>
    </cfRule>
  </conditionalFormatting>
  <conditionalFormatting sqref="A46:H49">
    <cfRule type="expression" dxfId="11322" priority="2549" stopIfTrue="1">
      <formula>$IT47&lt;$IS$2</formula>
    </cfRule>
  </conditionalFormatting>
  <conditionalFormatting sqref="A46:G47">
    <cfRule type="expression" dxfId="11321" priority="2548" stopIfTrue="1">
      <formula>$IT47&lt;$IS$2</formula>
    </cfRule>
  </conditionalFormatting>
  <conditionalFormatting sqref="A46:G49">
    <cfRule type="cellIs" dxfId="11320" priority="2547" stopIfTrue="1" operator="equal">
      <formula>0</formula>
    </cfRule>
  </conditionalFormatting>
  <conditionalFormatting sqref="A46:G49">
    <cfRule type="expression" dxfId="11319" priority="2546" stopIfTrue="1">
      <formula>$IT47&lt;$IS$2</formula>
    </cfRule>
  </conditionalFormatting>
  <conditionalFormatting sqref="H46:H49">
    <cfRule type="cellIs" dxfId="11318" priority="2545" stopIfTrue="1" operator="equal">
      <formula>0</formula>
    </cfRule>
  </conditionalFormatting>
  <conditionalFormatting sqref="H46:H49">
    <cfRule type="expression" dxfId="11317" priority="2544" stopIfTrue="1">
      <formula>$IT47&lt;$IS$2</formula>
    </cfRule>
  </conditionalFormatting>
  <conditionalFormatting sqref="H46:H49">
    <cfRule type="cellIs" dxfId="11316" priority="2543" stopIfTrue="1" operator="equal">
      <formula>0</formula>
    </cfRule>
  </conditionalFormatting>
  <conditionalFormatting sqref="H46:H49">
    <cfRule type="expression" dxfId="11315" priority="2542" stopIfTrue="1">
      <formula>$IT47&lt;$IS$2</formula>
    </cfRule>
  </conditionalFormatting>
  <conditionalFormatting sqref="A46:G49">
    <cfRule type="cellIs" dxfId="11314" priority="2541" stopIfTrue="1" operator="equal">
      <formula>0</formula>
    </cfRule>
  </conditionalFormatting>
  <conditionalFormatting sqref="A46:G49">
    <cfRule type="expression" dxfId="11313" priority="2540" stopIfTrue="1">
      <formula>$IT47&lt;$IS$2</formula>
    </cfRule>
  </conditionalFormatting>
  <conditionalFormatting sqref="A46:H49">
    <cfRule type="cellIs" dxfId="11312" priority="2539" operator="equal">
      <formula>0</formula>
    </cfRule>
  </conditionalFormatting>
  <conditionalFormatting sqref="A46:H49">
    <cfRule type="cellIs" dxfId="11311" priority="2538" stopIfTrue="1" operator="equal">
      <formula>0</formula>
    </cfRule>
  </conditionalFormatting>
  <conditionalFormatting sqref="A46:H49">
    <cfRule type="expression" dxfId="11310" priority="2537" stopIfTrue="1">
      <formula>$IT47&lt;$IS$2</formula>
    </cfRule>
  </conditionalFormatting>
  <conditionalFormatting sqref="A46:H49">
    <cfRule type="cellIs" dxfId="11309" priority="2536" stopIfTrue="1" operator="equal">
      <formula>0</formula>
    </cfRule>
  </conditionalFormatting>
  <conditionalFormatting sqref="A46:H49">
    <cfRule type="expression" dxfId="11308" priority="2535" stopIfTrue="1">
      <formula>$IT47&lt;$IS$2</formula>
    </cfRule>
  </conditionalFormatting>
  <conditionalFormatting sqref="A46:H49">
    <cfRule type="cellIs" dxfId="11307" priority="2534" stopIfTrue="1" operator="equal">
      <formula>0</formula>
    </cfRule>
  </conditionalFormatting>
  <conditionalFormatting sqref="A46:H49">
    <cfRule type="expression" dxfId="11306" priority="2533" stopIfTrue="1">
      <formula>$IT47&lt;$IS$2</formula>
    </cfRule>
  </conditionalFormatting>
  <conditionalFormatting sqref="A46:H49">
    <cfRule type="cellIs" dxfId="11305" priority="2532" stopIfTrue="1" operator="equal">
      <formula>0</formula>
    </cfRule>
  </conditionalFormatting>
  <conditionalFormatting sqref="A46:H49">
    <cfRule type="expression" dxfId="11304" priority="2531" stopIfTrue="1">
      <formula>$IT47&lt;$IS$2</formula>
    </cfRule>
  </conditionalFormatting>
  <conditionalFormatting sqref="A46:H49">
    <cfRule type="cellIs" dxfId="11303" priority="2530" stopIfTrue="1" operator="equal">
      <formula>0</formula>
    </cfRule>
  </conditionalFormatting>
  <conditionalFormatting sqref="A46:H49">
    <cfRule type="expression" dxfId="11302" priority="2529" stopIfTrue="1">
      <formula>$IT47&lt;$IS$2</formula>
    </cfRule>
  </conditionalFormatting>
  <conditionalFormatting sqref="D49">
    <cfRule type="cellIs" dxfId="11301" priority="2528" operator="equal">
      <formula>0</formula>
    </cfRule>
  </conditionalFormatting>
  <conditionalFormatting sqref="D49">
    <cfRule type="cellIs" dxfId="11300" priority="2527" operator="equal">
      <formula>0</formula>
    </cfRule>
  </conditionalFormatting>
  <conditionalFormatting sqref="D49">
    <cfRule type="cellIs" dxfId="11299" priority="2526" stopIfTrue="1" operator="equal">
      <formula>0</formula>
    </cfRule>
  </conditionalFormatting>
  <conditionalFormatting sqref="D49">
    <cfRule type="expression" dxfId="11298" priority="2525" stopIfTrue="1">
      <formula>$IT50&lt;$IS$2</formula>
    </cfRule>
  </conditionalFormatting>
  <conditionalFormatting sqref="D49">
    <cfRule type="cellIs" dxfId="11297" priority="2524" stopIfTrue="1" operator="equal">
      <formula>0</formula>
    </cfRule>
  </conditionalFormatting>
  <conditionalFormatting sqref="D49">
    <cfRule type="expression" dxfId="11296" priority="2523" stopIfTrue="1">
      <formula>$IT50&lt;$IS$2</formula>
    </cfRule>
  </conditionalFormatting>
  <conditionalFormatting sqref="D49">
    <cfRule type="cellIs" dxfId="11295" priority="2522" stopIfTrue="1" operator="equal">
      <formula>0</formula>
    </cfRule>
  </conditionalFormatting>
  <conditionalFormatting sqref="D49">
    <cfRule type="expression" dxfId="11294" priority="2521" stopIfTrue="1">
      <formula>$IT50&lt;$IS$2</formula>
    </cfRule>
  </conditionalFormatting>
  <conditionalFormatting sqref="D49">
    <cfRule type="cellIs" dxfId="11293" priority="2520" stopIfTrue="1" operator="equal">
      <formula>0</formula>
    </cfRule>
  </conditionalFormatting>
  <conditionalFormatting sqref="D49">
    <cfRule type="expression" dxfId="11292" priority="2519" stopIfTrue="1">
      <formula>$IT50&lt;$IS$2</formula>
    </cfRule>
  </conditionalFormatting>
  <conditionalFormatting sqref="D49">
    <cfRule type="cellIs" dxfId="11291" priority="2518" operator="equal">
      <formula>0</formula>
    </cfRule>
  </conditionalFormatting>
  <conditionalFormatting sqref="D49">
    <cfRule type="cellIs" dxfId="11290" priority="2517" stopIfTrue="1" operator="equal">
      <formula>0</formula>
    </cfRule>
  </conditionalFormatting>
  <conditionalFormatting sqref="D49">
    <cfRule type="expression" dxfId="11289" priority="2516" stopIfTrue="1">
      <formula>$IT50&lt;$IS$2</formula>
    </cfRule>
  </conditionalFormatting>
  <conditionalFormatting sqref="D49">
    <cfRule type="cellIs" dxfId="11288" priority="2515" stopIfTrue="1" operator="equal">
      <formula>0</formula>
    </cfRule>
  </conditionalFormatting>
  <conditionalFormatting sqref="D49">
    <cfRule type="expression" dxfId="11287" priority="2514" stopIfTrue="1">
      <formula>$IT50&lt;$IS$2</formula>
    </cfRule>
  </conditionalFormatting>
  <conditionalFormatting sqref="D49">
    <cfRule type="cellIs" dxfId="11286" priority="2513" stopIfTrue="1" operator="equal">
      <formula>0</formula>
    </cfRule>
  </conditionalFormatting>
  <conditionalFormatting sqref="D49">
    <cfRule type="expression" dxfId="11285" priority="2512" stopIfTrue="1">
      <formula>$IT50&lt;$IS$2</formula>
    </cfRule>
  </conditionalFormatting>
  <conditionalFormatting sqref="A46:H49">
    <cfRule type="cellIs" dxfId="11284" priority="2511" stopIfTrue="1" operator="equal">
      <formula>0</formula>
    </cfRule>
  </conditionalFormatting>
  <conditionalFormatting sqref="A46:H49">
    <cfRule type="expression" dxfId="11283" priority="2510" stopIfTrue="1">
      <formula>$IT47&lt;$IS$2</formula>
    </cfRule>
  </conditionalFormatting>
  <conditionalFormatting sqref="A46:H49">
    <cfRule type="cellIs" dxfId="11282" priority="2509" stopIfTrue="1" operator="equal">
      <formula>0</formula>
    </cfRule>
  </conditionalFormatting>
  <conditionalFormatting sqref="A46:H49">
    <cfRule type="expression" dxfId="11281" priority="2508" stopIfTrue="1">
      <formula>$IT47&lt;$IS$2</formula>
    </cfRule>
  </conditionalFormatting>
  <conditionalFormatting sqref="A46:H49">
    <cfRule type="cellIs" dxfId="11280" priority="2507" stopIfTrue="1" operator="equal">
      <formula>0</formula>
    </cfRule>
  </conditionalFormatting>
  <conditionalFormatting sqref="A46:H49">
    <cfRule type="expression" dxfId="11279" priority="2506" stopIfTrue="1">
      <formula>$IT47&lt;$IS$2</formula>
    </cfRule>
  </conditionalFormatting>
  <conditionalFormatting sqref="A49:H49">
    <cfRule type="cellIs" dxfId="11278" priority="2505" stopIfTrue="1" operator="equal">
      <formula>0</formula>
    </cfRule>
  </conditionalFormatting>
  <conditionalFormatting sqref="A49:H49">
    <cfRule type="expression" dxfId="11277" priority="2504" stopIfTrue="1">
      <formula>$IW50&lt;$IV$2</formula>
    </cfRule>
  </conditionalFormatting>
  <conditionalFormatting sqref="A47:H47">
    <cfRule type="cellIs" dxfId="11276" priority="2503" stopIfTrue="1" operator="equal">
      <formula>0</formula>
    </cfRule>
  </conditionalFormatting>
  <conditionalFormatting sqref="A47:H47">
    <cfRule type="expression" dxfId="11275" priority="2502" stopIfTrue="1">
      <formula>$IW48&lt;$IV$2</formula>
    </cfRule>
  </conditionalFormatting>
  <conditionalFormatting sqref="A46:H46">
    <cfRule type="cellIs" dxfId="11274" priority="2501" stopIfTrue="1" operator="equal">
      <formula>0</formula>
    </cfRule>
  </conditionalFormatting>
  <conditionalFormatting sqref="A46:H46">
    <cfRule type="expression" dxfId="11273" priority="2500" stopIfTrue="1">
      <formula>$IW47&lt;$IV$2</formula>
    </cfRule>
  </conditionalFormatting>
  <conditionalFormatting sqref="A48:H48">
    <cfRule type="cellIs" dxfId="11272" priority="2499" stopIfTrue="1" operator="equal">
      <formula>0</formula>
    </cfRule>
  </conditionalFormatting>
  <conditionalFormatting sqref="A48:H48">
    <cfRule type="expression" dxfId="11271" priority="2498" stopIfTrue="1">
      <formula>$IW49&lt;$IV$2</formula>
    </cfRule>
  </conditionalFormatting>
  <conditionalFormatting sqref="A48:H48">
    <cfRule type="cellIs" dxfId="11270" priority="2497" stopIfTrue="1" operator="equal">
      <formula>0</formula>
    </cfRule>
  </conditionalFormatting>
  <conditionalFormatting sqref="A48:H48">
    <cfRule type="expression" dxfId="11269" priority="2496" stopIfTrue="1">
      <formula>$IW49&lt;$IV$2</formula>
    </cfRule>
  </conditionalFormatting>
  <conditionalFormatting sqref="A48:H48">
    <cfRule type="cellIs" dxfId="11268" priority="2495" stopIfTrue="1" operator="equal">
      <formula>0</formula>
    </cfRule>
  </conditionalFormatting>
  <conditionalFormatting sqref="A48:H48">
    <cfRule type="expression" dxfId="11267" priority="2494" stopIfTrue="1">
      <formula>$IW49&lt;$IV$2</formula>
    </cfRule>
  </conditionalFormatting>
  <conditionalFormatting sqref="A46:H49">
    <cfRule type="cellIs" dxfId="11266" priority="2493" stopIfTrue="1" operator="equal">
      <formula>0</formula>
    </cfRule>
  </conditionalFormatting>
  <conditionalFormatting sqref="A46:H49">
    <cfRule type="expression" dxfId="11265" priority="2492" stopIfTrue="1">
      <formula>$IT47&lt;$IS$2</formula>
    </cfRule>
  </conditionalFormatting>
  <conditionalFormatting sqref="A46:H49">
    <cfRule type="cellIs" dxfId="11264" priority="2491" stopIfTrue="1" operator="equal">
      <formula>0</formula>
    </cfRule>
  </conditionalFormatting>
  <conditionalFormatting sqref="A46:H49">
    <cfRule type="expression" dxfId="11263" priority="2490" stopIfTrue="1">
      <formula>$IT47&lt;$IS$2</formula>
    </cfRule>
  </conditionalFormatting>
  <conditionalFormatting sqref="I49">
    <cfRule type="cellIs" dxfId="11262" priority="2489" operator="equal">
      <formula>0</formula>
    </cfRule>
  </conditionalFormatting>
  <conditionalFormatting sqref="I48">
    <cfRule type="cellIs" dxfId="11261" priority="2488" operator="equal">
      <formula>0</formula>
    </cfRule>
  </conditionalFormatting>
  <conditionalFormatting sqref="A50:I53">
    <cfRule type="cellIs" dxfId="11260" priority="2487" operator="equal">
      <formula>0</formula>
    </cfRule>
  </conditionalFormatting>
  <conditionalFormatting sqref="A50:H53">
    <cfRule type="cellIs" dxfId="11259" priority="2486" stopIfTrue="1" operator="equal">
      <formula>0</formula>
    </cfRule>
  </conditionalFormatting>
  <conditionalFormatting sqref="A50:H53">
    <cfRule type="expression" dxfId="11258" priority="2485" stopIfTrue="1">
      <formula>$IT51&lt;$IS$2</formula>
    </cfRule>
  </conditionalFormatting>
  <conditionalFormatting sqref="A50:H53">
    <cfRule type="cellIs" dxfId="11257" priority="2484" stopIfTrue="1" operator="equal">
      <formula>0</formula>
    </cfRule>
  </conditionalFormatting>
  <conditionalFormatting sqref="A50:H53">
    <cfRule type="expression" dxfId="11256" priority="2483" stopIfTrue="1">
      <formula>$IT51&lt;$IS$2</formula>
    </cfRule>
  </conditionalFormatting>
  <conditionalFormatting sqref="A50:G53">
    <cfRule type="cellIs" dxfId="11255" priority="2482" stopIfTrue="1" operator="equal">
      <formula>0</formula>
    </cfRule>
  </conditionalFormatting>
  <conditionalFormatting sqref="A50:G53">
    <cfRule type="expression" dxfId="11254" priority="2481" stopIfTrue="1">
      <formula>$IT51&lt;$IS$2</formula>
    </cfRule>
  </conditionalFormatting>
  <conditionalFormatting sqref="H50:H53">
    <cfRule type="cellIs" dxfId="11253" priority="2480" stopIfTrue="1" operator="equal">
      <formula>0</formula>
    </cfRule>
  </conditionalFormatting>
  <conditionalFormatting sqref="H50:H53">
    <cfRule type="expression" dxfId="11252" priority="2479" stopIfTrue="1">
      <formula>$IT51&lt;$IS$2</formula>
    </cfRule>
  </conditionalFormatting>
  <conditionalFormatting sqref="A50:G53">
    <cfRule type="cellIs" dxfId="11251" priority="2478" stopIfTrue="1" operator="equal">
      <formula>0</formula>
    </cfRule>
  </conditionalFormatting>
  <conditionalFormatting sqref="A50:G53">
    <cfRule type="expression" dxfId="11250" priority="2477" stopIfTrue="1">
      <formula>$IT51&lt;$IS$2</formula>
    </cfRule>
  </conditionalFormatting>
  <conditionalFormatting sqref="A50:H53">
    <cfRule type="cellIs" dxfId="11249" priority="2476" operator="equal">
      <formula>0</formula>
    </cfRule>
  </conditionalFormatting>
  <conditionalFormatting sqref="A50:H53">
    <cfRule type="cellIs" dxfId="11248" priority="2475" operator="equal">
      <formula>0</formula>
    </cfRule>
  </conditionalFormatting>
  <conditionalFormatting sqref="A50:H53">
    <cfRule type="cellIs" dxfId="11247" priority="2474" stopIfTrue="1" operator="equal">
      <formula>0</formula>
    </cfRule>
  </conditionalFormatting>
  <conditionalFormatting sqref="A50:H53">
    <cfRule type="expression" dxfId="11246" priority="2473" stopIfTrue="1">
      <formula>$IT51&lt;$IS$2</formula>
    </cfRule>
  </conditionalFormatting>
  <conditionalFormatting sqref="A50:H53">
    <cfRule type="cellIs" dxfId="11245" priority="2472" stopIfTrue="1" operator="equal">
      <formula>0</formula>
    </cfRule>
  </conditionalFormatting>
  <conditionalFormatting sqref="A50:H53">
    <cfRule type="expression" dxfId="11244" priority="2471" stopIfTrue="1">
      <formula>$IT51&lt;$IS$2</formula>
    </cfRule>
  </conditionalFormatting>
  <conditionalFormatting sqref="A50:G53">
    <cfRule type="cellIs" dxfId="11243" priority="2470" stopIfTrue="1" operator="equal">
      <formula>0</formula>
    </cfRule>
  </conditionalFormatting>
  <conditionalFormatting sqref="A50:G53">
    <cfRule type="expression" dxfId="11242" priority="2469" stopIfTrue="1">
      <formula>$IT51&lt;$IS$2</formula>
    </cfRule>
  </conditionalFormatting>
  <conditionalFormatting sqref="A50:G53">
    <cfRule type="cellIs" dxfId="11241" priority="2468" stopIfTrue="1" operator="equal">
      <formula>0</formula>
    </cfRule>
  </conditionalFormatting>
  <conditionalFormatting sqref="A50:G53">
    <cfRule type="expression" dxfId="11240" priority="2467" stopIfTrue="1">
      <formula>$IT51&lt;$IS$2</formula>
    </cfRule>
  </conditionalFormatting>
  <conditionalFormatting sqref="H50:H53">
    <cfRule type="cellIs" dxfId="11239" priority="2466" stopIfTrue="1" operator="equal">
      <formula>0</formula>
    </cfRule>
  </conditionalFormatting>
  <conditionalFormatting sqref="H50:H53">
    <cfRule type="expression" dxfId="11238" priority="2465" stopIfTrue="1">
      <formula>$IT51&lt;$IS$2</formula>
    </cfRule>
  </conditionalFormatting>
  <conditionalFormatting sqref="H50:H53">
    <cfRule type="cellIs" dxfId="11237" priority="2464" stopIfTrue="1" operator="equal">
      <formula>0</formula>
    </cfRule>
  </conditionalFormatting>
  <conditionalFormatting sqref="H50:H53">
    <cfRule type="expression" dxfId="11236" priority="2463" stopIfTrue="1">
      <formula>$IT51&lt;$IS$2</formula>
    </cfRule>
  </conditionalFormatting>
  <conditionalFormatting sqref="A50:G53">
    <cfRule type="cellIs" dxfId="11235" priority="2462" stopIfTrue="1" operator="equal">
      <formula>0</formula>
    </cfRule>
  </conditionalFormatting>
  <conditionalFormatting sqref="A50:G53">
    <cfRule type="expression" dxfId="11234" priority="2461" stopIfTrue="1">
      <formula>$IT51&lt;$IS$2</formula>
    </cfRule>
  </conditionalFormatting>
  <conditionalFormatting sqref="A50:H53">
    <cfRule type="cellIs" dxfId="11233" priority="2460" operator="equal">
      <formula>0</formula>
    </cfRule>
  </conditionalFormatting>
  <conditionalFormatting sqref="A50:H53">
    <cfRule type="cellIs" dxfId="11232" priority="2459" stopIfTrue="1" operator="equal">
      <formula>0</formula>
    </cfRule>
  </conditionalFormatting>
  <conditionalFormatting sqref="A50:H53">
    <cfRule type="expression" dxfId="11231" priority="2458" stopIfTrue="1">
      <formula>$IT51&lt;$IS$2</formula>
    </cfRule>
  </conditionalFormatting>
  <conditionalFormatting sqref="A50:H53">
    <cfRule type="cellIs" dxfId="11230" priority="2457" stopIfTrue="1" operator="equal">
      <formula>0</formula>
    </cfRule>
  </conditionalFormatting>
  <conditionalFormatting sqref="A50:H53">
    <cfRule type="expression" dxfId="11229" priority="2456" stopIfTrue="1">
      <formula>$IT51&lt;$IS$2</formula>
    </cfRule>
  </conditionalFormatting>
  <conditionalFormatting sqref="A50:H53">
    <cfRule type="cellIs" dxfId="11228" priority="2455" stopIfTrue="1" operator="equal">
      <formula>0</formula>
    </cfRule>
  </conditionalFormatting>
  <conditionalFormatting sqref="A50:H53">
    <cfRule type="expression" dxfId="11227" priority="2454" stopIfTrue="1">
      <formula>$IT51&lt;$IS$2</formula>
    </cfRule>
  </conditionalFormatting>
  <conditionalFormatting sqref="A50:H53">
    <cfRule type="cellIs" dxfId="11226" priority="2453" stopIfTrue="1" operator="equal">
      <formula>0</formula>
    </cfRule>
  </conditionalFormatting>
  <conditionalFormatting sqref="A50:H53">
    <cfRule type="expression" dxfId="11225" priority="2452" stopIfTrue="1">
      <formula>$IT51&lt;$IS$2</formula>
    </cfRule>
  </conditionalFormatting>
  <conditionalFormatting sqref="A50:H53">
    <cfRule type="cellIs" dxfId="11224" priority="2451" stopIfTrue="1" operator="equal">
      <formula>0</formula>
    </cfRule>
  </conditionalFormatting>
  <conditionalFormatting sqref="A50:H53">
    <cfRule type="expression" dxfId="11223" priority="2450" stopIfTrue="1">
      <formula>$IT51&lt;$IS$2</formula>
    </cfRule>
  </conditionalFormatting>
  <conditionalFormatting sqref="D53">
    <cfRule type="cellIs" dxfId="11222" priority="2449" operator="equal">
      <formula>0</formula>
    </cfRule>
  </conditionalFormatting>
  <conditionalFormatting sqref="D53">
    <cfRule type="cellIs" dxfId="11221" priority="2448" stopIfTrue="1" operator="equal">
      <formula>0</formula>
    </cfRule>
  </conditionalFormatting>
  <conditionalFormatting sqref="D53">
    <cfRule type="expression" dxfId="11220" priority="2447" stopIfTrue="1">
      <formula>$IT54&lt;$IS$2</formula>
    </cfRule>
  </conditionalFormatting>
  <conditionalFormatting sqref="D53">
    <cfRule type="cellIs" dxfId="11219" priority="2446" stopIfTrue="1" operator="equal">
      <formula>0</formula>
    </cfRule>
  </conditionalFormatting>
  <conditionalFormatting sqref="D53">
    <cfRule type="expression" dxfId="11218" priority="2445" stopIfTrue="1">
      <formula>$IT54&lt;$IS$2</formula>
    </cfRule>
  </conditionalFormatting>
  <conditionalFormatting sqref="D53">
    <cfRule type="cellIs" dxfId="11217" priority="2444" stopIfTrue="1" operator="equal">
      <formula>0</formula>
    </cfRule>
  </conditionalFormatting>
  <conditionalFormatting sqref="D53">
    <cfRule type="expression" dxfId="11216" priority="2443" stopIfTrue="1">
      <formula>$IT54&lt;$IS$2</formula>
    </cfRule>
  </conditionalFormatting>
  <conditionalFormatting sqref="D53">
    <cfRule type="cellIs" dxfId="11215" priority="2442" stopIfTrue="1" operator="equal">
      <formula>0</formula>
    </cfRule>
  </conditionalFormatting>
  <conditionalFormatting sqref="D53">
    <cfRule type="expression" dxfId="11214" priority="2441" stopIfTrue="1">
      <formula>$IT54&lt;$IS$2</formula>
    </cfRule>
  </conditionalFormatting>
  <conditionalFormatting sqref="D53">
    <cfRule type="cellIs" dxfId="11213" priority="2440" stopIfTrue="1" operator="equal">
      <formula>0</formula>
    </cfRule>
  </conditionalFormatting>
  <conditionalFormatting sqref="D53">
    <cfRule type="expression" dxfId="11212" priority="2439" stopIfTrue="1">
      <formula>$IT54&lt;$IS$2</formula>
    </cfRule>
  </conditionalFormatting>
  <conditionalFormatting sqref="D53">
    <cfRule type="cellIs" dxfId="11211" priority="2438" operator="equal">
      <formula>0</formula>
    </cfRule>
  </conditionalFormatting>
  <conditionalFormatting sqref="D53">
    <cfRule type="cellIs" dxfId="11210" priority="2437" stopIfTrue="1" operator="equal">
      <formula>0</formula>
    </cfRule>
  </conditionalFormatting>
  <conditionalFormatting sqref="D53">
    <cfRule type="expression" dxfId="11209" priority="2436" stopIfTrue="1">
      <formula>$IT54&lt;$IS$2</formula>
    </cfRule>
  </conditionalFormatting>
  <conditionalFormatting sqref="D53">
    <cfRule type="cellIs" dxfId="11208" priority="2435" stopIfTrue="1" operator="equal">
      <formula>0</formula>
    </cfRule>
  </conditionalFormatting>
  <conditionalFormatting sqref="D53">
    <cfRule type="expression" dxfId="11207" priority="2434" stopIfTrue="1">
      <formula>$IT54&lt;$IS$2</formula>
    </cfRule>
  </conditionalFormatting>
  <conditionalFormatting sqref="D53">
    <cfRule type="cellIs" dxfId="11206" priority="2433" stopIfTrue="1" operator="equal">
      <formula>0</formula>
    </cfRule>
  </conditionalFormatting>
  <conditionalFormatting sqref="D53">
    <cfRule type="expression" dxfId="11205" priority="2432" stopIfTrue="1">
      <formula>$IT54&lt;$IS$2</formula>
    </cfRule>
  </conditionalFormatting>
  <conditionalFormatting sqref="D53">
    <cfRule type="cellIs" dxfId="11204" priority="2431" stopIfTrue="1" operator="equal">
      <formula>0</formula>
    </cfRule>
  </conditionalFormatting>
  <conditionalFormatting sqref="D53">
    <cfRule type="expression" dxfId="11203" priority="2430" stopIfTrue="1">
      <formula>$IT54&lt;$IS$2</formula>
    </cfRule>
  </conditionalFormatting>
  <conditionalFormatting sqref="D53">
    <cfRule type="cellIs" dxfId="11202" priority="2429" stopIfTrue="1" operator="equal">
      <formula>0</formula>
    </cfRule>
  </conditionalFormatting>
  <conditionalFormatting sqref="D53">
    <cfRule type="expression" dxfId="11201" priority="2428" stopIfTrue="1">
      <formula>$IT54&lt;$IS$2</formula>
    </cfRule>
  </conditionalFormatting>
  <conditionalFormatting sqref="D53">
    <cfRule type="cellIs" dxfId="11200" priority="2427" stopIfTrue="1" operator="equal">
      <formula>0</formula>
    </cfRule>
  </conditionalFormatting>
  <conditionalFormatting sqref="D53">
    <cfRule type="expression" dxfId="11199" priority="2426" stopIfTrue="1">
      <formula>$IT54&lt;$IS$2</formula>
    </cfRule>
  </conditionalFormatting>
  <conditionalFormatting sqref="D53">
    <cfRule type="cellIs" dxfId="11198" priority="2425" stopIfTrue="1" operator="equal">
      <formula>0</formula>
    </cfRule>
  </conditionalFormatting>
  <conditionalFormatting sqref="D53">
    <cfRule type="expression" dxfId="11197" priority="2424" stopIfTrue="1">
      <formula>$IT54&lt;$IS$2</formula>
    </cfRule>
  </conditionalFormatting>
  <conditionalFormatting sqref="A50:H53">
    <cfRule type="cellIs" dxfId="11196" priority="2423" stopIfTrue="1" operator="equal">
      <formula>0</formula>
    </cfRule>
  </conditionalFormatting>
  <conditionalFormatting sqref="A50:H53">
    <cfRule type="expression" dxfId="11195" priority="2422" stopIfTrue="1">
      <formula>$IT51&lt;$IS$2</formula>
    </cfRule>
  </conditionalFormatting>
  <conditionalFormatting sqref="A50:H53">
    <cfRule type="cellIs" dxfId="11194" priority="2421" stopIfTrue="1" operator="equal">
      <formula>0</formula>
    </cfRule>
  </conditionalFormatting>
  <conditionalFormatting sqref="A50:H53">
    <cfRule type="expression" dxfId="11193" priority="2420" stopIfTrue="1">
      <formula>$IT51&lt;$IS$2</formula>
    </cfRule>
  </conditionalFormatting>
  <conditionalFormatting sqref="A50:H53">
    <cfRule type="cellIs" dxfId="11192" priority="2419" stopIfTrue="1" operator="equal">
      <formula>0</formula>
    </cfRule>
  </conditionalFormatting>
  <conditionalFormatting sqref="A50:H53">
    <cfRule type="expression" dxfId="11191" priority="2418" stopIfTrue="1">
      <formula>$IT51&lt;$IS$2</formula>
    </cfRule>
  </conditionalFormatting>
  <conditionalFormatting sqref="A50:I50">
    <cfRule type="cellIs" dxfId="11190" priority="2417" stopIfTrue="1" operator="equal">
      <formula>0</formula>
    </cfRule>
  </conditionalFormatting>
  <conditionalFormatting sqref="A50:I50">
    <cfRule type="expression" dxfId="11189" priority="2416" stopIfTrue="1">
      <formula>$IW51&lt;$IV$2</formula>
    </cfRule>
  </conditionalFormatting>
  <conditionalFormatting sqref="I50">
    <cfRule type="cellIs" dxfId="11188" priority="2415" stopIfTrue="1" operator="equal">
      <formula>0</formula>
    </cfRule>
  </conditionalFormatting>
  <conditionalFormatting sqref="I50">
    <cfRule type="expression" dxfId="11187" priority="2414" stopIfTrue="1">
      <formula>$IW51&lt;$IV$2</formula>
    </cfRule>
  </conditionalFormatting>
  <conditionalFormatting sqref="A53:H53">
    <cfRule type="cellIs" dxfId="11186" priority="2413" stopIfTrue="1" operator="equal">
      <formula>0</formula>
    </cfRule>
  </conditionalFormatting>
  <conditionalFormatting sqref="A53:H53">
    <cfRule type="expression" dxfId="11185" priority="2412" stopIfTrue="1">
      <formula>$IW54&lt;$IV$2</formula>
    </cfRule>
  </conditionalFormatting>
  <conditionalFormatting sqref="A52:H52">
    <cfRule type="cellIs" dxfId="11184" priority="2411" stopIfTrue="1" operator="equal">
      <formula>0</formula>
    </cfRule>
  </conditionalFormatting>
  <conditionalFormatting sqref="A52:H52">
    <cfRule type="expression" dxfId="11183" priority="2410" stopIfTrue="1">
      <formula>$IW53&lt;$IV$2</formula>
    </cfRule>
  </conditionalFormatting>
  <conditionalFormatting sqref="A51:H51">
    <cfRule type="cellIs" dxfId="11182" priority="2409" stopIfTrue="1" operator="equal">
      <formula>0</formula>
    </cfRule>
  </conditionalFormatting>
  <conditionalFormatting sqref="A51:H51">
    <cfRule type="expression" dxfId="11181" priority="2408" stopIfTrue="1">
      <formula>$IW52&lt;$IV$2</formula>
    </cfRule>
  </conditionalFormatting>
  <conditionalFormatting sqref="A52:H52">
    <cfRule type="cellIs" dxfId="11180" priority="2407" stopIfTrue="1" operator="equal">
      <formula>0</formula>
    </cfRule>
  </conditionalFormatting>
  <conditionalFormatting sqref="A52:H52">
    <cfRule type="expression" dxfId="11179" priority="2406" stopIfTrue="1">
      <formula>$IW53&lt;$IV$2</formula>
    </cfRule>
  </conditionalFormatting>
  <conditionalFormatting sqref="A50:H53">
    <cfRule type="cellIs" dxfId="11178" priority="2405" stopIfTrue="1" operator="equal">
      <formula>0</formula>
    </cfRule>
  </conditionalFormatting>
  <conditionalFormatting sqref="A50:H53">
    <cfRule type="expression" dxfId="11177" priority="2404" stopIfTrue="1">
      <formula>$IT51&lt;$IS$2</formula>
    </cfRule>
  </conditionalFormatting>
  <conditionalFormatting sqref="A50:H53">
    <cfRule type="cellIs" dxfId="11176" priority="2403" stopIfTrue="1" operator="equal">
      <formula>0</formula>
    </cfRule>
  </conditionalFormatting>
  <conditionalFormatting sqref="A50:H53">
    <cfRule type="expression" dxfId="11175" priority="2402" stopIfTrue="1">
      <formula>$IT51&lt;$IS$2</formula>
    </cfRule>
  </conditionalFormatting>
  <conditionalFormatting sqref="I53">
    <cfRule type="cellIs" dxfId="11174" priority="2401" operator="equal">
      <formula>0</formula>
    </cfRule>
  </conditionalFormatting>
  <conditionalFormatting sqref="A54:I57">
    <cfRule type="cellIs" dxfId="11173" priority="2400" operator="equal">
      <formula>0</formula>
    </cfRule>
  </conditionalFormatting>
  <conditionalFormatting sqref="A54:H57">
    <cfRule type="cellIs" dxfId="11172" priority="2399" stopIfTrue="1" operator="equal">
      <formula>0</formula>
    </cfRule>
  </conditionalFormatting>
  <conditionalFormatting sqref="A54:H57">
    <cfRule type="expression" dxfId="11171" priority="2398" stopIfTrue="1">
      <formula>$IT55&lt;$IS$2</formula>
    </cfRule>
  </conditionalFormatting>
  <conditionalFormatting sqref="A54:H57">
    <cfRule type="cellIs" dxfId="11170" priority="2397" stopIfTrue="1" operator="equal">
      <formula>0</formula>
    </cfRule>
  </conditionalFormatting>
  <conditionalFormatting sqref="A54:H57">
    <cfRule type="expression" dxfId="11169" priority="2396" stopIfTrue="1">
      <formula>$IT55&lt;$IS$2</formula>
    </cfRule>
  </conditionalFormatting>
  <conditionalFormatting sqref="A54:G57">
    <cfRule type="cellIs" dxfId="11168" priority="2395" stopIfTrue="1" operator="equal">
      <formula>0</formula>
    </cfRule>
  </conditionalFormatting>
  <conditionalFormatting sqref="A54:G57">
    <cfRule type="expression" dxfId="11167" priority="2394" stopIfTrue="1">
      <formula>$IT55&lt;$IS$2</formula>
    </cfRule>
  </conditionalFormatting>
  <conditionalFormatting sqref="H54:H57">
    <cfRule type="cellIs" dxfId="11166" priority="2393" stopIfTrue="1" operator="equal">
      <formula>0</formula>
    </cfRule>
  </conditionalFormatting>
  <conditionalFormatting sqref="H54:H57">
    <cfRule type="expression" dxfId="11165" priority="2392" stopIfTrue="1">
      <formula>$IT55&lt;$IS$2</formula>
    </cfRule>
  </conditionalFormatting>
  <conditionalFormatting sqref="A54:G57">
    <cfRule type="cellIs" dxfId="11164" priority="2391" stopIfTrue="1" operator="equal">
      <formula>0</formula>
    </cfRule>
  </conditionalFormatting>
  <conditionalFormatting sqref="A54:G57">
    <cfRule type="expression" dxfId="11163" priority="2390" stopIfTrue="1">
      <formula>$IT55&lt;$IS$2</formula>
    </cfRule>
  </conditionalFormatting>
  <conditionalFormatting sqref="A54:H57">
    <cfRule type="cellIs" dxfId="11162" priority="2389" operator="equal">
      <formula>0</formula>
    </cfRule>
  </conditionalFormatting>
  <conditionalFormatting sqref="A54:H57">
    <cfRule type="cellIs" dxfId="11161" priority="2388" operator="equal">
      <formula>0</formula>
    </cfRule>
  </conditionalFormatting>
  <conditionalFormatting sqref="A54:H57">
    <cfRule type="cellIs" dxfId="11160" priority="2387" stopIfTrue="1" operator="equal">
      <formula>0</formula>
    </cfRule>
  </conditionalFormatting>
  <conditionalFormatting sqref="A54:H57">
    <cfRule type="expression" dxfId="11159" priority="2386" stopIfTrue="1">
      <formula>$IT55&lt;$IS$2</formula>
    </cfRule>
  </conditionalFormatting>
  <conditionalFormatting sqref="A54:H57">
    <cfRule type="cellIs" dxfId="11158" priority="2385" stopIfTrue="1" operator="equal">
      <formula>0</formula>
    </cfRule>
  </conditionalFormatting>
  <conditionalFormatting sqref="A54:H57">
    <cfRule type="expression" dxfId="11157" priority="2384" stopIfTrue="1">
      <formula>$IT55&lt;$IS$2</formula>
    </cfRule>
  </conditionalFormatting>
  <conditionalFormatting sqref="A54:G54">
    <cfRule type="cellIs" dxfId="11156" priority="2383" stopIfTrue="1" operator="equal">
      <formula>0</formula>
    </cfRule>
  </conditionalFormatting>
  <conditionalFormatting sqref="A54:G55">
    <cfRule type="expression" dxfId="11155" priority="2382" stopIfTrue="1">
      <formula>$IT55&lt;$IS$2</formula>
    </cfRule>
  </conditionalFormatting>
  <conditionalFormatting sqref="A54:G54">
    <cfRule type="cellIs" dxfId="11154" priority="2381" stopIfTrue="1" operator="equal">
      <formula>0</formula>
    </cfRule>
  </conditionalFormatting>
  <conditionalFormatting sqref="A54:G57">
    <cfRule type="cellIs" dxfId="11153" priority="2380" stopIfTrue="1" operator="equal">
      <formula>0</formula>
    </cfRule>
  </conditionalFormatting>
  <conditionalFormatting sqref="A54:G57">
    <cfRule type="expression" dxfId="11152" priority="2379" stopIfTrue="1">
      <formula>$IT55&lt;$IS$2</formula>
    </cfRule>
  </conditionalFormatting>
  <conditionalFormatting sqref="H54:H57">
    <cfRule type="cellIs" dxfId="11151" priority="2378" stopIfTrue="1" operator="equal">
      <formula>0</formula>
    </cfRule>
  </conditionalFormatting>
  <conditionalFormatting sqref="H54:H57">
    <cfRule type="expression" dxfId="11150" priority="2377" stopIfTrue="1">
      <formula>$IT55&lt;$IS$2</formula>
    </cfRule>
  </conditionalFormatting>
  <conditionalFormatting sqref="H54:H57">
    <cfRule type="cellIs" dxfId="11149" priority="2376" stopIfTrue="1" operator="equal">
      <formula>0</formula>
    </cfRule>
  </conditionalFormatting>
  <conditionalFormatting sqref="H54:H57">
    <cfRule type="expression" dxfId="11148" priority="2375" stopIfTrue="1">
      <formula>$IT55&lt;$IS$2</formula>
    </cfRule>
  </conditionalFormatting>
  <conditionalFormatting sqref="A54:G57">
    <cfRule type="cellIs" dxfId="11147" priority="2374" stopIfTrue="1" operator="equal">
      <formula>0</formula>
    </cfRule>
  </conditionalFormatting>
  <conditionalFormatting sqref="A54:G57">
    <cfRule type="expression" dxfId="11146" priority="2373" stopIfTrue="1">
      <formula>$IT55&lt;$IS$2</formula>
    </cfRule>
  </conditionalFormatting>
  <conditionalFormatting sqref="A54:H57">
    <cfRule type="cellIs" dxfId="11145" priority="2372" operator="equal">
      <formula>0</formula>
    </cfRule>
  </conditionalFormatting>
  <conditionalFormatting sqref="A54:H57">
    <cfRule type="cellIs" dxfId="11144" priority="2371" stopIfTrue="1" operator="equal">
      <formula>0</formula>
    </cfRule>
  </conditionalFormatting>
  <conditionalFormatting sqref="A54:H57">
    <cfRule type="expression" dxfId="11143" priority="2370" stopIfTrue="1">
      <formula>$IT55&lt;$IS$2</formula>
    </cfRule>
  </conditionalFormatting>
  <conditionalFormatting sqref="A54:H57">
    <cfRule type="cellIs" dxfId="11142" priority="2369" stopIfTrue="1" operator="equal">
      <formula>0</formula>
    </cfRule>
  </conditionalFormatting>
  <conditionalFormatting sqref="A54:H57">
    <cfRule type="expression" dxfId="11141" priority="2368" stopIfTrue="1">
      <formula>$IT55&lt;$IS$2</formula>
    </cfRule>
  </conditionalFormatting>
  <conditionalFormatting sqref="A54:H57">
    <cfRule type="cellIs" dxfId="11140" priority="2367" stopIfTrue="1" operator="equal">
      <formula>0</formula>
    </cfRule>
  </conditionalFormatting>
  <conditionalFormatting sqref="A54:H57">
    <cfRule type="expression" dxfId="11139" priority="2366" stopIfTrue="1">
      <formula>$IT55&lt;$IS$2</formula>
    </cfRule>
  </conditionalFormatting>
  <conditionalFormatting sqref="A54:H57">
    <cfRule type="cellIs" dxfId="11138" priority="2365" stopIfTrue="1" operator="equal">
      <formula>0</formula>
    </cfRule>
  </conditionalFormatting>
  <conditionalFormatting sqref="A54:H57">
    <cfRule type="expression" dxfId="11137" priority="2364" stopIfTrue="1">
      <formula>$IT55&lt;$IS$2</formula>
    </cfRule>
  </conditionalFormatting>
  <conditionalFormatting sqref="A54:H57">
    <cfRule type="cellIs" dxfId="11136" priority="2363" stopIfTrue="1" operator="equal">
      <formula>0</formula>
    </cfRule>
  </conditionalFormatting>
  <conditionalFormatting sqref="A54:H57">
    <cfRule type="expression" dxfId="11135" priority="2362" stopIfTrue="1">
      <formula>$IT55&lt;$IS$2</formula>
    </cfRule>
  </conditionalFormatting>
  <conditionalFormatting sqref="A54:H57">
    <cfRule type="cellIs" dxfId="11134" priority="2361" stopIfTrue="1" operator="equal">
      <formula>0</formula>
    </cfRule>
  </conditionalFormatting>
  <conditionalFormatting sqref="A54:H57">
    <cfRule type="expression" dxfId="11133" priority="2360" stopIfTrue="1">
      <formula>$IT55&lt;$IS$2</formula>
    </cfRule>
  </conditionalFormatting>
  <conditionalFormatting sqref="A54:H57">
    <cfRule type="cellIs" dxfId="11132" priority="2359" stopIfTrue="1" operator="equal">
      <formula>0</formula>
    </cfRule>
  </conditionalFormatting>
  <conditionalFormatting sqref="A54:H57">
    <cfRule type="expression" dxfId="11131" priority="2358" stopIfTrue="1">
      <formula>$IT55&lt;$IS$2</formula>
    </cfRule>
  </conditionalFormatting>
  <conditionalFormatting sqref="A54:H57">
    <cfRule type="cellIs" dxfId="11130" priority="2357" stopIfTrue="1" operator="equal">
      <formula>0</formula>
    </cfRule>
  </conditionalFormatting>
  <conditionalFormatting sqref="A54:H57">
    <cfRule type="expression" dxfId="11129" priority="2356" stopIfTrue="1">
      <formula>$IT55&lt;$IS$2</formula>
    </cfRule>
  </conditionalFormatting>
  <conditionalFormatting sqref="A54:H54">
    <cfRule type="cellIs" dxfId="11128" priority="2355" stopIfTrue="1" operator="equal">
      <formula>0</formula>
    </cfRule>
  </conditionalFormatting>
  <conditionalFormatting sqref="A54:H54">
    <cfRule type="expression" dxfId="11127" priority="2354" stopIfTrue="1">
      <formula>$IW55&lt;$IV$2</formula>
    </cfRule>
  </conditionalFormatting>
  <conditionalFormatting sqref="A54:H54">
    <cfRule type="cellIs" dxfId="11126" priority="2353" operator="equal">
      <formula>0</formula>
    </cfRule>
  </conditionalFormatting>
  <conditionalFormatting sqref="A54:H54">
    <cfRule type="cellIs" dxfId="11125" priority="2352" stopIfTrue="1" operator="equal">
      <formula>0</formula>
    </cfRule>
  </conditionalFormatting>
  <conditionalFormatting sqref="A54:H54">
    <cfRule type="expression" dxfId="11124" priority="2351" stopIfTrue="1">
      <formula>$IT55&lt;$IS$2</formula>
    </cfRule>
  </conditionalFormatting>
  <conditionalFormatting sqref="A54:H54">
    <cfRule type="cellIs" dxfId="11123" priority="2350" stopIfTrue="1" operator="equal">
      <formula>0</formula>
    </cfRule>
  </conditionalFormatting>
  <conditionalFormatting sqref="A54:H54">
    <cfRule type="expression" dxfId="11122" priority="2349" stopIfTrue="1">
      <formula>$IT55&lt;$IS$2</formula>
    </cfRule>
  </conditionalFormatting>
  <conditionalFormatting sqref="A54:G54">
    <cfRule type="cellIs" dxfId="11121" priority="2348" stopIfTrue="1" operator="equal">
      <formula>0</formula>
    </cfRule>
  </conditionalFormatting>
  <conditionalFormatting sqref="A54:G54">
    <cfRule type="expression" dxfId="11120" priority="2347" stopIfTrue="1">
      <formula>$IT55&lt;$IS$2</formula>
    </cfRule>
  </conditionalFormatting>
  <conditionalFormatting sqref="H54">
    <cfRule type="cellIs" dxfId="11119" priority="2346" stopIfTrue="1" operator="equal">
      <formula>0</formula>
    </cfRule>
  </conditionalFormatting>
  <conditionalFormatting sqref="H54">
    <cfRule type="expression" dxfId="11118" priority="2345" stopIfTrue="1">
      <formula>$IT55&lt;$IS$2</formula>
    </cfRule>
  </conditionalFormatting>
  <conditionalFormatting sqref="A54:G54">
    <cfRule type="cellIs" dxfId="11117" priority="2344" stopIfTrue="1" operator="equal">
      <formula>0</formula>
    </cfRule>
  </conditionalFormatting>
  <conditionalFormatting sqref="A54:G54">
    <cfRule type="expression" dxfId="11116" priority="2343" stopIfTrue="1">
      <formula>$IT55&lt;$IS$2</formula>
    </cfRule>
  </conditionalFormatting>
  <conditionalFormatting sqref="A54:H54">
    <cfRule type="cellIs" dxfId="11115" priority="2342" operator="equal">
      <formula>0</formula>
    </cfRule>
  </conditionalFormatting>
  <conditionalFormatting sqref="A54:H54">
    <cfRule type="cellIs" dxfId="11114" priority="2341" operator="equal">
      <formula>0</formula>
    </cfRule>
  </conditionalFormatting>
  <conditionalFormatting sqref="A54:H54">
    <cfRule type="cellIs" dxfId="11113" priority="2340" stopIfTrue="1" operator="equal">
      <formula>0</formula>
    </cfRule>
  </conditionalFormatting>
  <conditionalFormatting sqref="A54:H54">
    <cfRule type="expression" dxfId="11112" priority="2339" stopIfTrue="1">
      <formula>$IT55&lt;$IS$2</formula>
    </cfRule>
  </conditionalFormatting>
  <conditionalFormatting sqref="A54:H54">
    <cfRule type="cellIs" dxfId="11111" priority="2338" stopIfTrue="1" operator="equal">
      <formula>0</formula>
    </cfRule>
  </conditionalFormatting>
  <conditionalFormatting sqref="A54:H54">
    <cfRule type="expression" dxfId="11110" priority="2337" stopIfTrue="1">
      <formula>$IT55&lt;$IS$2</formula>
    </cfRule>
  </conditionalFormatting>
  <conditionalFormatting sqref="A54:G54">
    <cfRule type="cellIs" dxfId="11109" priority="2336" stopIfTrue="1" operator="equal">
      <formula>0</formula>
    </cfRule>
  </conditionalFormatting>
  <conditionalFormatting sqref="A54:G54">
    <cfRule type="expression" dxfId="11108" priority="2335" stopIfTrue="1">
      <formula>$IT55&lt;$IS$2</formula>
    </cfRule>
  </conditionalFormatting>
  <conditionalFormatting sqref="A54:G54">
    <cfRule type="cellIs" dxfId="11107" priority="2334" stopIfTrue="1" operator="equal">
      <formula>0</formula>
    </cfRule>
  </conditionalFormatting>
  <conditionalFormatting sqref="A54:G54">
    <cfRule type="cellIs" dxfId="11106" priority="2333" stopIfTrue="1" operator="equal">
      <formula>0</formula>
    </cfRule>
  </conditionalFormatting>
  <conditionalFormatting sqref="A54:G54">
    <cfRule type="expression" dxfId="11105" priority="2332" stopIfTrue="1">
      <formula>$IT55&lt;$IS$2</formula>
    </cfRule>
  </conditionalFormatting>
  <conditionalFormatting sqref="H54">
    <cfRule type="cellIs" dxfId="11104" priority="2331" stopIfTrue="1" operator="equal">
      <formula>0</formula>
    </cfRule>
  </conditionalFormatting>
  <conditionalFormatting sqref="H54">
    <cfRule type="expression" dxfId="11103" priority="2330" stopIfTrue="1">
      <formula>$IT55&lt;$IS$2</formula>
    </cfRule>
  </conditionalFormatting>
  <conditionalFormatting sqref="H54">
    <cfRule type="cellIs" dxfId="11102" priority="2329" stopIfTrue="1" operator="equal">
      <formula>0</formula>
    </cfRule>
  </conditionalFormatting>
  <conditionalFormatting sqref="H54">
    <cfRule type="expression" dxfId="11101" priority="2328" stopIfTrue="1">
      <formula>$IT55&lt;$IS$2</formula>
    </cfRule>
  </conditionalFormatting>
  <conditionalFormatting sqref="A54:G54">
    <cfRule type="cellIs" dxfId="11100" priority="2327" stopIfTrue="1" operator="equal">
      <formula>0</formula>
    </cfRule>
  </conditionalFormatting>
  <conditionalFormatting sqref="A54:G54">
    <cfRule type="expression" dxfId="11099" priority="2326" stopIfTrue="1">
      <formula>$IT55&lt;$IS$2</formula>
    </cfRule>
  </conditionalFormatting>
  <conditionalFormatting sqref="A54:H54">
    <cfRule type="cellIs" dxfId="11098" priority="2325" operator="equal">
      <formula>0</formula>
    </cfRule>
  </conditionalFormatting>
  <conditionalFormatting sqref="A54:H54">
    <cfRule type="cellIs" dxfId="11097" priority="2324" stopIfTrue="1" operator="equal">
      <formula>0</formula>
    </cfRule>
  </conditionalFormatting>
  <conditionalFormatting sqref="A54:H54">
    <cfRule type="expression" dxfId="11096" priority="2323" stopIfTrue="1">
      <formula>$IT55&lt;$IS$2</formula>
    </cfRule>
  </conditionalFormatting>
  <conditionalFormatting sqref="A54:H54">
    <cfRule type="cellIs" dxfId="11095" priority="2322" stopIfTrue="1" operator="equal">
      <formula>0</formula>
    </cfRule>
  </conditionalFormatting>
  <conditionalFormatting sqref="A54:H54">
    <cfRule type="expression" dxfId="11094" priority="2321" stopIfTrue="1">
      <formula>$IT55&lt;$IS$2</formula>
    </cfRule>
  </conditionalFormatting>
  <conditionalFormatting sqref="A54:H54">
    <cfRule type="cellIs" dxfId="11093" priority="2320" stopIfTrue="1" operator="equal">
      <formula>0</formula>
    </cfRule>
  </conditionalFormatting>
  <conditionalFormatting sqref="A54:H54">
    <cfRule type="expression" dxfId="11092" priority="2319" stopIfTrue="1">
      <formula>$IT55&lt;$IS$2</formula>
    </cfRule>
  </conditionalFormatting>
  <conditionalFormatting sqref="A54:H54">
    <cfRule type="cellIs" dxfId="11091" priority="2318" stopIfTrue="1" operator="equal">
      <formula>0</formula>
    </cfRule>
  </conditionalFormatting>
  <conditionalFormatting sqref="A54:H54">
    <cfRule type="expression" dxfId="11090" priority="2317" stopIfTrue="1">
      <formula>$IT55&lt;$IS$2</formula>
    </cfRule>
  </conditionalFormatting>
  <conditionalFormatting sqref="A54:H54">
    <cfRule type="cellIs" dxfId="11089" priority="2316" stopIfTrue="1" operator="equal">
      <formula>0</formula>
    </cfRule>
  </conditionalFormatting>
  <conditionalFormatting sqref="A54:H54">
    <cfRule type="expression" dxfId="11088" priority="2315" stopIfTrue="1">
      <formula>$IT55&lt;$IS$2</formula>
    </cfRule>
  </conditionalFormatting>
  <conditionalFormatting sqref="A54:H54">
    <cfRule type="cellIs" dxfId="11087" priority="2314" stopIfTrue="1" operator="equal">
      <formula>0</formula>
    </cfRule>
  </conditionalFormatting>
  <conditionalFormatting sqref="A54:H54">
    <cfRule type="expression" dxfId="11086" priority="2313" stopIfTrue="1">
      <formula>$IT55&lt;$IS$2</formula>
    </cfRule>
  </conditionalFormatting>
  <conditionalFormatting sqref="A54:H54">
    <cfRule type="cellIs" dxfId="11085" priority="2312" stopIfTrue="1" operator="equal">
      <formula>0</formula>
    </cfRule>
  </conditionalFormatting>
  <conditionalFormatting sqref="A54:H54">
    <cfRule type="expression" dxfId="11084" priority="2311" stopIfTrue="1">
      <formula>$IT55&lt;$IS$2</formula>
    </cfRule>
  </conditionalFormatting>
  <conditionalFormatting sqref="A54:H54">
    <cfRule type="cellIs" dxfId="11083" priority="2310" stopIfTrue="1" operator="equal">
      <formula>0</formula>
    </cfRule>
  </conditionalFormatting>
  <conditionalFormatting sqref="A54:H54">
    <cfRule type="expression" dxfId="11082" priority="2309" stopIfTrue="1">
      <formula>$IT55&lt;$IS$2</formula>
    </cfRule>
  </conditionalFormatting>
  <conditionalFormatting sqref="A54:H54">
    <cfRule type="cellIs" dxfId="11081" priority="2308" stopIfTrue="1" operator="equal">
      <formula>0</formula>
    </cfRule>
  </conditionalFormatting>
  <conditionalFormatting sqref="A54:H54">
    <cfRule type="expression" dxfId="11080" priority="2307" stopIfTrue="1">
      <formula>$IT55&lt;$IS$2</formula>
    </cfRule>
  </conditionalFormatting>
  <conditionalFormatting sqref="A54:H54">
    <cfRule type="cellIs" dxfId="11079" priority="2306" stopIfTrue="1" operator="equal">
      <formula>0</formula>
    </cfRule>
  </conditionalFormatting>
  <conditionalFormatting sqref="A54:H54">
    <cfRule type="expression" dxfId="11078" priority="2305" stopIfTrue="1">
      <formula>$IT55&lt;$IS$2</formula>
    </cfRule>
  </conditionalFormatting>
  <conditionalFormatting sqref="A54:H54">
    <cfRule type="cellIs" dxfId="11077" priority="2304" stopIfTrue="1" operator="equal">
      <formula>0</formula>
    </cfRule>
  </conditionalFormatting>
  <conditionalFormatting sqref="A54:H54">
    <cfRule type="expression" dxfId="11076" priority="2303" stopIfTrue="1">
      <formula>$IT55&lt;$IS$2</formula>
    </cfRule>
  </conditionalFormatting>
  <conditionalFormatting sqref="A55:H55">
    <cfRule type="cellIs" dxfId="11075" priority="2302" stopIfTrue="1" operator="equal">
      <formula>0</formula>
    </cfRule>
  </conditionalFormatting>
  <conditionalFormatting sqref="A55:H55">
    <cfRule type="expression" dxfId="11074" priority="2301" stopIfTrue="1">
      <formula>$IW56&lt;$IV$2</formula>
    </cfRule>
  </conditionalFormatting>
  <conditionalFormatting sqref="A54:H57">
    <cfRule type="cellIs" dxfId="11073" priority="2300" stopIfTrue="1" operator="equal">
      <formula>0</formula>
    </cfRule>
  </conditionalFormatting>
  <conditionalFormatting sqref="A54:H57">
    <cfRule type="expression" dxfId="11072" priority="2299" stopIfTrue="1">
      <formula>$IT55&lt;$IS$2</formula>
    </cfRule>
  </conditionalFormatting>
  <conditionalFormatting sqref="A54:H57">
    <cfRule type="cellIs" dxfId="11071" priority="2298" stopIfTrue="1" operator="equal">
      <formula>0</formula>
    </cfRule>
  </conditionalFormatting>
  <conditionalFormatting sqref="A54:H57">
    <cfRule type="expression" dxfId="11070" priority="2297" stopIfTrue="1">
      <formula>$IT55&lt;$IS$2</formula>
    </cfRule>
  </conditionalFormatting>
  <conditionalFormatting sqref="A56">
    <cfRule type="cellIs" dxfId="11069" priority="2296" operator="equal">
      <formula>0</formula>
    </cfRule>
  </conditionalFormatting>
  <conditionalFormatting sqref="A56">
    <cfRule type="cellIs" dxfId="11068" priority="2295" stopIfTrue="1" operator="equal">
      <formula>0</formula>
    </cfRule>
  </conditionalFormatting>
  <conditionalFormatting sqref="A56">
    <cfRule type="expression" dxfId="11067" priority="2294" stopIfTrue="1">
      <formula>$IT57&lt;$IS$2</formula>
    </cfRule>
  </conditionalFormatting>
  <conditionalFormatting sqref="A56">
    <cfRule type="cellIs" dxfId="11066" priority="2293" stopIfTrue="1" operator="equal">
      <formula>0</formula>
    </cfRule>
  </conditionalFormatting>
  <conditionalFormatting sqref="A56">
    <cfRule type="expression" dxfId="11065" priority="2292" stopIfTrue="1">
      <formula>$IT57&lt;$IS$2</formula>
    </cfRule>
  </conditionalFormatting>
  <conditionalFormatting sqref="A56">
    <cfRule type="cellIs" dxfId="11064" priority="2291" stopIfTrue="1" operator="equal">
      <formula>0</formula>
    </cfRule>
  </conditionalFormatting>
  <conditionalFormatting sqref="A56">
    <cfRule type="expression" dxfId="11063" priority="2290" stopIfTrue="1">
      <formula>$IT57&lt;$IS$2</formula>
    </cfRule>
  </conditionalFormatting>
  <conditionalFormatting sqref="D57">
    <cfRule type="cellIs" dxfId="11062" priority="2289" operator="equal">
      <formula>0</formula>
    </cfRule>
  </conditionalFormatting>
  <conditionalFormatting sqref="D57">
    <cfRule type="cellIs" dxfId="11061" priority="2288" operator="equal">
      <formula>0</formula>
    </cfRule>
  </conditionalFormatting>
  <conditionalFormatting sqref="D57">
    <cfRule type="cellIs" dxfId="11060" priority="2287" stopIfTrue="1" operator="equal">
      <formula>0</formula>
    </cfRule>
  </conditionalFormatting>
  <conditionalFormatting sqref="D57">
    <cfRule type="expression" dxfId="11059" priority="2286" stopIfTrue="1">
      <formula>$IT58&lt;$IS$2</formula>
    </cfRule>
  </conditionalFormatting>
  <conditionalFormatting sqref="D57">
    <cfRule type="cellIs" dxfId="11058" priority="2285" stopIfTrue="1" operator="equal">
      <formula>0</formula>
    </cfRule>
  </conditionalFormatting>
  <conditionalFormatting sqref="D57">
    <cfRule type="expression" dxfId="11057" priority="2284" stopIfTrue="1">
      <formula>$IT58&lt;$IS$2</formula>
    </cfRule>
  </conditionalFormatting>
  <conditionalFormatting sqref="D57">
    <cfRule type="cellIs" dxfId="11056" priority="2283" stopIfTrue="1" operator="equal">
      <formula>0</formula>
    </cfRule>
  </conditionalFormatting>
  <conditionalFormatting sqref="D57">
    <cfRule type="expression" dxfId="11055" priority="2282" stopIfTrue="1">
      <formula>$IT58&lt;$IS$2</formula>
    </cfRule>
  </conditionalFormatting>
  <conditionalFormatting sqref="D57">
    <cfRule type="cellIs" dxfId="11054" priority="2281" stopIfTrue="1" operator="equal">
      <formula>0</formula>
    </cfRule>
  </conditionalFormatting>
  <conditionalFormatting sqref="D57">
    <cfRule type="expression" dxfId="11053" priority="2280" stopIfTrue="1">
      <formula>$IT58&lt;$IS$2</formula>
    </cfRule>
  </conditionalFormatting>
  <conditionalFormatting sqref="D57">
    <cfRule type="cellIs" dxfId="11052" priority="2279" operator="equal">
      <formula>0</formula>
    </cfRule>
  </conditionalFormatting>
  <conditionalFormatting sqref="D57">
    <cfRule type="cellIs" dxfId="11051" priority="2278" stopIfTrue="1" operator="equal">
      <formula>0</formula>
    </cfRule>
  </conditionalFormatting>
  <conditionalFormatting sqref="D57">
    <cfRule type="expression" dxfId="11050" priority="2277" stopIfTrue="1">
      <formula>$IT58&lt;$IS$2</formula>
    </cfRule>
  </conditionalFormatting>
  <conditionalFormatting sqref="D57">
    <cfRule type="cellIs" dxfId="11049" priority="2276" stopIfTrue="1" operator="equal">
      <formula>0</formula>
    </cfRule>
  </conditionalFormatting>
  <conditionalFormatting sqref="D57">
    <cfRule type="expression" dxfId="11048" priority="2275" stopIfTrue="1">
      <formula>$IT58&lt;$IS$2</formula>
    </cfRule>
  </conditionalFormatting>
  <conditionalFormatting sqref="D57">
    <cfRule type="cellIs" dxfId="11047" priority="2274" stopIfTrue="1" operator="equal">
      <formula>0</formula>
    </cfRule>
  </conditionalFormatting>
  <conditionalFormatting sqref="D57">
    <cfRule type="expression" dxfId="11046" priority="2273" stopIfTrue="1">
      <formula>$IT58&lt;$IS$2</formula>
    </cfRule>
  </conditionalFormatting>
  <conditionalFormatting sqref="A57:H57">
    <cfRule type="cellIs" dxfId="11045" priority="2272" stopIfTrue="1" operator="equal">
      <formula>0</formula>
    </cfRule>
  </conditionalFormatting>
  <conditionalFormatting sqref="A57:H57">
    <cfRule type="expression" dxfId="11044" priority="2271" stopIfTrue="1">
      <formula>$IW58&lt;$IV$2</formula>
    </cfRule>
  </conditionalFormatting>
  <conditionalFormatting sqref="A56:H56">
    <cfRule type="cellIs" dxfId="11043" priority="2270" stopIfTrue="1" operator="equal">
      <formula>0</formula>
    </cfRule>
  </conditionalFormatting>
  <conditionalFormatting sqref="A56:H56">
    <cfRule type="expression" dxfId="11042" priority="2269" stopIfTrue="1">
      <formula>$IW57&lt;$IV$2</formula>
    </cfRule>
  </conditionalFormatting>
  <conditionalFormatting sqref="I57">
    <cfRule type="cellIs" dxfId="11041" priority="2268" operator="equal">
      <formula>0</formula>
    </cfRule>
  </conditionalFormatting>
  <conditionalFormatting sqref="I56">
    <cfRule type="cellIs" dxfId="11040" priority="2267" operator="equal">
      <formula>0</formula>
    </cfRule>
  </conditionalFormatting>
  <conditionalFormatting sqref="A58:I59">
    <cfRule type="cellIs" dxfId="11039" priority="2266" operator="equal">
      <formula>0</formula>
    </cfRule>
  </conditionalFormatting>
  <conditionalFormatting sqref="A58:H59">
    <cfRule type="cellIs" dxfId="11038" priority="2265" stopIfTrue="1" operator="equal">
      <formula>0</formula>
    </cfRule>
  </conditionalFormatting>
  <conditionalFormatting sqref="A58:H59">
    <cfRule type="expression" dxfId="11037" priority="2264" stopIfTrue="1">
      <formula>$IT59&lt;$IS$2</formula>
    </cfRule>
  </conditionalFormatting>
  <conditionalFormatting sqref="A58:H59">
    <cfRule type="cellIs" dxfId="11036" priority="2263" stopIfTrue="1" operator="equal">
      <formula>0</formula>
    </cfRule>
  </conditionalFormatting>
  <conditionalFormatting sqref="A58:H59">
    <cfRule type="expression" dxfId="11035" priority="2262" stopIfTrue="1">
      <formula>$IT59&lt;$IS$2</formula>
    </cfRule>
  </conditionalFormatting>
  <conditionalFormatting sqref="A58:G59">
    <cfRule type="cellIs" dxfId="11034" priority="2261" stopIfTrue="1" operator="equal">
      <formula>0</formula>
    </cfRule>
  </conditionalFormatting>
  <conditionalFormatting sqref="A58:G59">
    <cfRule type="expression" dxfId="11033" priority="2260" stopIfTrue="1">
      <formula>$IT59&lt;$IS$2</formula>
    </cfRule>
  </conditionalFormatting>
  <conditionalFormatting sqref="H58:H59">
    <cfRule type="cellIs" dxfId="11032" priority="2259" stopIfTrue="1" operator="equal">
      <formula>0</formula>
    </cfRule>
  </conditionalFormatting>
  <conditionalFormatting sqref="H58:H59">
    <cfRule type="expression" dxfId="11031" priority="2258" stopIfTrue="1">
      <formula>$IT59&lt;$IS$2</formula>
    </cfRule>
  </conditionalFormatting>
  <conditionalFormatting sqref="A58:G59">
    <cfRule type="cellIs" dxfId="11030" priority="2257" stopIfTrue="1" operator="equal">
      <formula>0</formula>
    </cfRule>
  </conditionalFormatting>
  <conditionalFormatting sqref="A58:G59">
    <cfRule type="expression" dxfId="11029" priority="2256" stopIfTrue="1">
      <formula>$IT59&lt;$IS$2</formula>
    </cfRule>
  </conditionalFormatting>
  <conditionalFormatting sqref="A58:H59">
    <cfRule type="cellIs" dxfId="11028" priority="2255" operator="equal">
      <formula>0</formula>
    </cfRule>
  </conditionalFormatting>
  <conditionalFormatting sqref="A58:H59">
    <cfRule type="cellIs" dxfId="11027" priority="2254" operator="equal">
      <formula>0</formula>
    </cfRule>
  </conditionalFormatting>
  <conditionalFormatting sqref="A58:H59">
    <cfRule type="cellIs" dxfId="11026" priority="2253" stopIfTrue="1" operator="equal">
      <formula>0</formula>
    </cfRule>
  </conditionalFormatting>
  <conditionalFormatting sqref="A58:H59">
    <cfRule type="expression" dxfId="11025" priority="2252" stopIfTrue="1">
      <formula>$IT59&lt;$IS$2</formula>
    </cfRule>
  </conditionalFormatting>
  <conditionalFormatting sqref="A58:H59">
    <cfRule type="cellIs" dxfId="11024" priority="2251" stopIfTrue="1" operator="equal">
      <formula>0</formula>
    </cfRule>
  </conditionalFormatting>
  <conditionalFormatting sqref="A58:H59">
    <cfRule type="expression" dxfId="11023" priority="2250" stopIfTrue="1">
      <formula>$IT59&lt;$IS$2</formula>
    </cfRule>
  </conditionalFormatting>
  <conditionalFormatting sqref="A58:G59">
    <cfRule type="cellIs" dxfId="11022" priority="2249" stopIfTrue="1" operator="equal">
      <formula>0</formula>
    </cfRule>
  </conditionalFormatting>
  <conditionalFormatting sqref="A58:G59">
    <cfRule type="expression" dxfId="11021" priority="2248" stopIfTrue="1">
      <formula>$IT59&lt;$IS$2</formula>
    </cfRule>
  </conditionalFormatting>
  <conditionalFormatting sqref="A58:G59">
    <cfRule type="cellIs" dxfId="11020" priority="2247" stopIfTrue="1" operator="equal">
      <formula>0</formula>
    </cfRule>
  </conditionalFormatting>
  <conditionalFormatting sqref="A58:G59">
    <cfRule type="expression" dxfId="11019" priority="2246" stopIfTrue="1">
      <formula>$IT59&lt;$IS$2</formula>
    </cfRule>
  </conditionalFormatting>
  <conditionalFormatting sqref="H58:H59">
    <cfRule type="cellIs" dxfId="11018" priority="2245" stopIfTrue="1" operator="equal">
      <formula>0</formula>
    </cfRule>
  </conditionalFormatting>
  <conditionalFormatting sqref="H58:H59">
    <cfRule type="expression" dxfId="11017" priority="2244" stopIfTrue="1">
      <formula>$IT59&lt;$IS$2</formula>
    </cfRule>
  </conditionalFormatting>
  <conditionalFormatting sqref="H58:H59">
    <cfRule type="cellIs" dxfId="11016" priority="2243" stopIfTrue="1" operator="equal">
      <formula>0</formula>
    </cfRule>
  </conditionalFormatting>
  <conditionalFormatting sqref="H58:H59">
    <cfRule type="expression" dxfId="11015" priority="2242" stopIfTrue="1">
      <formula>$IT59&lt;$IS$2</formula>
    </cfRule>
  </conditionalFormatting>
  <conditionalFormatting sqref="A58:G59">
    <cfRule type="cellIs" dxfId="11014" priority="2241" stopIfTrue="1" operator="equal">
      <formula>0</formula>
    </cfRule>
  </conditionalFormatting>
  <conditionalFormatting sqref="A58:G59">
    <cfRule type="expression" dxfId="11013" priority="2240" stopIfTrue="1">
      <formula>$IT59&lt;$IS$2</formula>
    </cfRule>
  </conditionalFormatting>
  <conditionalFormatting sqref="A58:H59">
    <cfRule type="cellIs" dxfId="11012" priority="2239" operator="equal">
      <formula>0</formula>
    </cfRule>
  </conditionalFormatting>
  <conditionalFormatting sqref="A58:H59">
    <cfRule type="cellIs" dxfId="11011" priority="2238" stopIfTrue="1" operator="equal">
      <formula>0</formula>
    </cfRule>
  </conditionalFormatting>
  <conditionalFormatting sqref="A58:H59">
    <cfRule type="expression" dxfId="11010" priority="2237" stopIfTrue="1">
      <formula>$IT59&lt;$IS$2</formula>
    </cfRule>
  </conditionalFormatting>
  <conditionalFormatting sqref="A58">
    <cfRule type="cellIs" dxfId="11009" priority="2236" operator="equal">
      <formula>0</formula>
    </cfRule>
  </conditionalFormatting>
  <conditionalFormatting sqref="A58">
    <cfRule type="cellIs" dxfId="11008" priority="2235" stopIfTrue="1" operator="equal">
      <formula>0</formula>
    </cfRule>
  </conditionalFormatting>
  <conditionalFormatting sqref="A58">
    <cfRule type="expression" dxfId="11007" priority="2234" stopIfTrue="1">
      <formula>$IT59&lt;$IS$2</formula>
    </cfRule>
  </conditionalFormatting>
  <conditionalFormatting sqref="A58">
    <cfRule type="cellIs" dxfId="11006" priority="2233" stopIfTrue="1" operator="equal">
      <formula>0</formula>
    </cfRule>
  </conditionalFormatting>
  <conditionalFormatting sqref="A58">
    <cfRule type="expression" dxfId="11005" priority="2232" stopIfTrue="1">
      <formula>$IT59&lt;$IS$2</formula>
    </cfRule>
  </conditionalFormatting>
  <conditionalFormatting sqref="A58">
    <cfRule type="cellIs" dxfId="11004" priority="2231" stopIfTrue="1" operator="equal">
      <formula>0</formula>
    </cfRule>
  </conditionalFormatting>
  <conditionalFormatting sqref="A58">
    <cfRule type="expression" dxfId="11003" priority="2230" stopIfTrue="1">
      <formula>$IT59&lt;$IS$2</formula>
    </cfRule>
  </conditionalFormatting>
  <conditionalFormatting sqref="A58">
    <cfRule type="cellIs" dxfId="11002" priority="2229" stopIfTrue="1" operator="equal">
      <formula>0</formula>
    </cfRule>
  </conditionalFormatting>
  <conditionalFormatting sqref="A58">
    <cfRule type="expression" dxfId="11001" priority="2228" stopIfTrue="1">
      <formula>$IT59&lt;$IS$2</formula>
    </cfRule>
  </conditionalFormatting>
  <conditionalFormatting sqref="A58">
    <cfRule type="cellIs" dxfId="11000" priority="2227" operator="equal">
      <formula>0</formula>
    </cfRule>
  </conditionalFormatting>
  <conditionalFormatting sqref="A58">
    <cfRule type="cellIs" dxfId="10999" priority="2226" operator="equal">
      <formula>0</formula>
    </cfRule>
  </conditionalFormatting>
  <conditionalFormatting sqref="A58">
    <cfRule type="cellIs" dxfId="10998" priority="2225" stopIfTrue="1" operator="equal">
      <formula>0</formula>
    </cfRule>
  </conditionalFormatting>
  <conditionalFormatting sqref="A58">
    <cfRule type="expression" dxfId="10997" priority="2224" stopIfTrue="1">
      <formula>$IT59&lt;$IS$2</formula>
    </cfRule>
  </conditionalFormatting>
  <conditionalFormatting sqref="A58">
    <cfRule type="cellIs" dxfId="10996" priority="2223" stopIfTrue="1" operator="equal">
      <formula>0</formula>
    </cfRule>
  </conditionalFormatting>
  <conditionalFormatting sqref="A58">
    <cfRule type="expression" dxfId="10995" priority="2222" stopIfTrue="1">
      <formula>$IT59&lt;$IS$2</formula>
    </cfRule>
  </conditionalFormatting>
  <conditionalFormatting sqref="A58">
    <cfRule type="cellIs" dxfId="10994" priority="2221" stopIfTrue="1" operator="equal">
      <formula>0</formula>
    </cfRule>
  </conditionalFormatting>
  <conditionalFormatting sqref="A58">
    <cfRule type="expression" dxfId="10993" priority="2220" stopIfTrue="1">
      <formula>$IT59&lt;$IS$2</formula>
    </cfRule>
  </conditionalFormatting>
  <conditionalFormatting sqref="A58">
    <cfRule type="cellIs" dxfId="10992" priority="2219" stopIfTrue="1" operator="equal">
      <formula>0</formula>
    </cfRule>
  </conditionalFormatting>
  <conditionalFormatting sqref="A58">
    <cfRule type="expression" dxfId="10991" priority="2218" stopIfTrue="1">
      <formula>$IT59&lt;$IS$2</formula>
    </cfRule>
  </conditionalFormatting>
  <conditionalFormatting sqref="A58">
    <cfRule type="cellIs" dxfId="10990" priority="2217" stopIfTrue="1" operator="equal">
      <formula>0</formula>
    </cfRule>
  </conditionalFormatting>
  <conditionalFormatting sqref="A58">
    <cfRule type="expression" dxfId="10989" priority="2216" stopIfTrue="1">
      <formula>$IT59&lt;$IS$2</formula>
    </cfRule>
  </conditionalFormatting>
  <conditionalFormatting sqref="A58">
    <cfRule type="cellIs" dxfId="10988" priority="2215" operator="equal">
      <formula>0</formula>
    </cfRule>
  </conditionalFormatting>
  <conditionalFormatting sqref="A58">
    <cfRule type="cellIs" dxfId="10987" priority="2214" stopIfTrue="1" operator="equal">
      <formula>0</formula>
    </cfRule>
  </conditionalFormatting>
  <conditionalFormatting sqref="A58">
    <cfRule type="expression" dxfId="10986" priority="2213" stopIfTrue="1">
      <formula>$IT59&lt;$IS$2</formula>
    </cfRule>
  </conditionalFormatting>
  <conditionalFormatting sqref="A58:C58">
    <cfRule type="cellIs" dxfId="10985" priority="2212" operator="equal">
      <formula>0</formula>
    </cfRule>
  </conditionalFormatting>
  <conditionalFormatting sqref="A58:C58">
    <cfRule type="cellIs" dxfId="10984" priority="2211" stopIfTrue="1" operator="equal">
      <formula>0</formula>
    </cfRule>
  </conditionalFormatting>
  <conditionalFormatting sqref="A58:C58">
    <cfRule type="expression" dxfId="10983" priority="2210" stopIfTrue="1">
      <formula>$IT59&lt;$IS$2</formula>
    </cfRule>
  </conditionalFormatting>
  <conditionalFormatting sqref="A58:C58">
    <cfRule type="cellIs" dxfId="10982" priority="2209" stopIfTrue="1" operator="equal">
      <formula>0</formula>
    </cfRule>
  </conditionalFormatting>
  <conditionalFormatting sqref="A58:C58">
    <cfRule type="expression" dxfId="10981" priority="2208" stopIfTrue="1">
      <formula>$IT59&lt;$IS$2</formula>
    </cfRule>
  </conditionalFormatting>
  <conditionalFormatting sqref="A58:C58">
    <cfRule type="cellIs" dxfId="10980" priority="2207" stopIfTrue="1" operator="equal">
      <formula>0</formula>
    </cfRule>
  </conditionalFormatting>
  <conditionalFormatting sqref="A58:C58">
    <cfRule type="expression" dxfId="10979" priority="2206" stopIfTrue="1">
      <formula>$IT59&lt;$IS$2</formula>
    </cfRule>
  </conditionalFormatting>
  <conditionalFormatting sqref="A58:C58">
    <cfRule type="cellIs" dxfId="10978" priority="2205" stopIfTrue="1" operator="equal">
      <formula>0</formula>
    </cfRule>
  </conditionalFormatting>
  <conditionalFormatting sqref="A58:C58">
    <cfRule type="expression" dxfId="10977" priority="2204" stopIfTrue="1">
      <formula>$IT59&lt;$IS$2</formula>
    </cfRule>
  </conditionalFormatting>
  <conditionalFormatting sqref="A58:C58">
    <cfRule type="cellIs" dxfId="10976" priority="2203" operator="equal">
      <formula>0</formula>
    </cfRule>
  </conditionalFormatting>
  <conditionalFormatting sqref="A58:C58">
    <cfRule type="cellIs" dxfId="10975" priority="2202" operator="equal">
      <formula>0</formula>
    </cfRule>
  </conditionalFormatting>
  <conditionalFormatting sqref="A58:C58">
    <cfRule type="cellIs" dxfId="10974" priority="2201" stopIfTrue="1" operator="equal">
      <formula>0</formula>
    </cfRule>
  </conditionalFormatting>
  <conditionalFormatting sqref="A58:C58">
    <cfRule type="expression" dxfId="10973" priority="2200" stopIfTrue="1">
      <formula>$IT59&lt;$IS$2</formula>
    </cfRule>
  </conditionalFormatting>
  <conditionalFormatting sqref="A58:C58">
    <cfRule type="cellIs" dxfId="10972" priority="2199" stopIfTrue="1" operator="equal">
      <formula>0</formula>
    </cfRule>
  </conditionalFormatting>
  <conditionalFormatting sqref="A58:C58">
    <cfRule type="expression" dxfId="10971" priority="2198" stopIfTrue="1">
      <formula>$IT59&lt;$IS$2</formula>
    </cfRule>
  </conditionalFormatting>
  <conditionalFormatting sqref="A58:C58">
    <cfRule type="cellIs" dxfId="10970" priority="2197" stopIfTrue="1" operator="equal">
      <formula>0</formula>
    </cfRule>
  </conditionalFormatting>
  <conditionalFormatting sqref="A58:C58">
    <cfRule type="expression" dxfId="10969" priority="2196" stopIfTrue="1">
      <formula>$IT59&lt;$IS$2</formula>
    </cfRule>
  </conditionalFormatting>
  <conditionalFormatting sqref="A58:C58">
    <cfRule type="cellIs" dxfId="10968" priority="2195" stopIfTrue="1" operator="equal">
      <formula>0</formula>
    </cfRule>
  </conditionalFormatting>
  <conditionalFormatting sqref="A58:C58">
    <cfRule type="expression" dxfId="10967" priority="2194" stopIfTrue="1">
      <formula>$IT59&lt;$IS$2</formula>
    </cfRule>
  </conditionalFormatting>
  <conditionalFormatting sqref="A58:C58">
    <cfRule type="cellIs" dxfId="10966" priority="2193" stopIfTrue="1" operator="equal">
      <formula>0</formula>
    </cfRule>
  </conditionalFormatting>
  <conditionalFormatting sqref="A58:C58">
    <cfRule type="expression" dxfId="10965" priority="2192" stopIfTrue="1">
      <formula>$IT59&lt;$IS$2</formula>
    </cfRule>
  </conditionalFormatting>
  <conditionalFormatting sqref="A58:C58">
    <cfRule type="cellIs" dxfId="10964" priority="2191" operator="equal">
      <formula>0</formula>
    </cfRule>
  </conditionalFormatting>
  <conditionalFormatting sqref="A58:C58">
    <cfRule type="cellIs" dxfId="10963" priority="2190" stopIfTrue="1" operator="equal">
      <formula>0</formula>
    </cfRule>
  </conditionalFormatting>
  <conditionalFormatting sqref="A58:C58">
    <cfRule type="expression" dxfId="10962" priority="2189" stopIfTrue="1">
      <formula>$IT59&lt;$IS$2</formula>
    </cfRule>
  </conditionalFormatting>
  <conditionalFormatting sqref="A58:H59">
    <cfRule type="cellIs" dxfId="10961" priority="2188" stopIfTrue="1" operator="equal">
      <formula>0</formula>
    </cfRule>
  </conditionalFormatting>
  <conditionalFormatting sqref="A58:H59">
    <cfRule type="expression" dxfId="10960" priority="2187" stopIfTrue="1">
      <formula>$IT59&lt;$IS$2</formula>
    </cfRule>
  </conditionalFormatting>
  <conditionalFormatting sqref="A58:H59">
    <cfRule type="cellIs" dxfId="10959" priority="2186" stopIfTrue="1" operator="equal">
      <formula>0</formula>
    </cfRule>
  </conditionalFormatting>
  <conditionalFormatting sqref="A58:H59">
    <cfRule type="expression" dxfId="10958" priority="2185" stopIfTrue="1">
      <formula>$IT59&lt;$IS$2</formula>
    </cfRule>
  </conditionalFormatting>
  <conditionalFormatting sqref="A58:H59">
    <cfRule type="cellIs" dxfId="10957" priority="2184" stopIfTrue="1" operator="equal">
      <formula>0</formula>
    </cfRule>
  </conditionalFormatting>
  <conditionalFormatting sqref="A58:H59">
    <cfRule type="expression" dxfId="10956" priority="2183" stopIfTrue="1">
      <formula>$IT59&lt;$IS$2</formula>
    </cfRule>
  </conditionalFormatting>
  <conditionalFormatting sqref="A58:H59">
    <cfRule type="cellIs" dxfId="10955" priority="2182" stopIfTrue="1" operator="equal">
      <formula>0</formula>
    </cfRule>
  </conditionalFormatting>
  <conditionalFormatting sqref="A58:H59">
    <cfRule type="expression" dxfId="10954" priority="2181" stopIfTrue="1">
      <formula>$IT59&lt;$IS$2</formula>
    </cfRule>
  </conditionalFormatting>
  <conditionalFormatting sqref="A58:H59">
    <cfRule type="cellIs" dxfId="10953" priority="2180" stopIfTrue="1" operator="equal">
      <formula>0</formula>
    </cfRule>
  </conditionalFormatting>
  <conditionalFormatting sqref="A58:H59">
    <cfRule type="expression" dxfId="10952" priority="2179" stopIfTrue="1">
      <formula>$IT59&lt;$IS$2</formula>
    </cfRule>
  </conditionalFormatting>
  <conditionalFormatting sqref="A58:H59">
    <cfRule type="cellIs" dxfId="10951" priority="2178" stopIfTrue="1" operator="equal">
      <formula>0</formula>
    </cfRule>
  </conditionalFormatting>
  <conditionalFormatting sqref="A58:H59">
    <cfRule type="expression" dxfId="10950" priority="2177" stopIfTrue="1">
      <formula>$IT59&lt;$IS$2</formula>
    </cfRule>
  </conditionalFormatting>
  <conditionalFormatting sqref="A58:H59">
    <cfRule type="cellIs" dxfId="10949" priority="2176" stopIfTrue="1" operator="equal">
      <formula>0</formula>
    </cfRule>
  </conditionalFormatting>
  <conditionalFormatting sqref="A58:H59">
    <cfRule type="expression" dxfId="10948" priority="2175" stopIfTrue="1">
      <formula>$IT59&lt;$IS$2</formula>
    </cfRule>
  </conditionalFormatting>
  <conditionalFormatting sqref="A58:H59">
    <cfRule type="cellIs" dxfId="10947" priority="2174" stopIfTrue="1" operator="equal">
      <formula>0</formula>
    </cfRule>
  </conditionalFormatting>
  <conditionalFormatting sqref="A58:H59">
    <cfRule type="expression" dxfId="10946" priority="2173" stopIfTrue="1">
      <formula>$IT59&lt;$IS$2</formula>
    </cfRule>
  </conditionalFormatting>
  <conditionalFormatting sqref="A59:H59">
    <cfRule type="cellIs" dxfId="10945" priority="2172" stopIfTrue="1" operator="equal">
      <formula>0</formula>
    </cfRule>
  </conditionalFormatting>
  <conditionalFormatting sqref="A59:H59">
    <cfRule type="expression" dxfId="10944" priority="2171" stopIfTrue="1">
      <formula>$IW60&lt;$IV$2</formula>
    </cfRule>
  </conditionalFormatting>
  <conditionalFormatting sqref="A58:H58">
    <cfRule type="cellIs" dxfId="10943" priority="2170" stopIfTrue="1" operator="equal">
      <formula>0</formula>
    </cfRule>
  </conditionalFormatting>
  <conditionalFormatting sqref="A58:H58">
    <cfRule type="expression" dxfId="10942" priority="2169" stopIfTrue="1">
      <formula>$IW59&lt;$IV$2</formula>
    </cfRule>
  </conditionalFormatting>
  <conditionalFormatting sqref="D59">
    <cfRule type="cellIs" dxfId="10941" priority="2168" operator="equal">
      <formula>0</formula>
    </cfRule>
  </conditionalFormatting>
  <conditionalFormatting sqref="D59">
    <cfRule type="cellIs" dxfId="10940" priority="2167" stopIfTrue="1" operator="equal">
      <formula>0</formula>
    </cfRule>
  </conditionalFormatting>
  <conditionalFormatting sqref="D59">
    <cfRule type="expression" dxfId="10939" priority="2166" stopIfTrue="1">
      <formula>$IT60&lt;$IS$2</formula>
    </cfRule>
  </conditionalFormatting>
  <conditionalFormatting sqref="D59">
    <cfRule type="cellIs" dxfId="10938" priority="2165" stopIfTrue="1" operator="equal">
      <formula>0</formula>
    </cfRule>
  </conditionalFormatting>
  <conditionalFormatting sqref="D59">
    <cfRule type="expression" dxfId="10937" priority="2164" stopIfTrue="1">
      <formula>$IT60&lt;$IS$2</formula>
    </cfRule>
  </conditionalFormatting>
  <conditionalFormatting sqref="D59">
    <cfRule type="cellIs" dxfId="10936" priority="2163" stopIfTrue="1" operator="equal">
      <formula>0</formula>
    </cfRule>
  </conditionalFormatting>
  <conditionalFormatting sqref="D59">
    <cfRule type="expression" dxfId="10935" priority="2162" stopIfTrue="1">
      <formula>$IT60&lt;$IS$2</formula>
    </cfRule>
  </conditionalFormatting>
  <conditionalFormatting sqref="D59">
    <cfRule type="cellIs" dxfId="10934" priority="2161" stopIfTrue="1" operator="equal">
      <formula>0</formula>
    </cfRule>
  </conditionalFormatting>
  <conditionalFormatting sqref="D59">
    <cfRule type="expression" dxfId="10933" priority="2160" stopIfTrue="1">
      <formula>$IT60&lt;$IS$2</formula>
    </cfRule>
  </conditionalFormatting>
  <conditionalFormatting sqref="D59">
    <cfRule type="cellIs" dxfId="10932" priority="2159" stopIfTrue="1" operator="equal">
      <formula>0</formula>
    </cfRule>
  </conditionalFormatting>
  <conditionalFormatting sqref="D59">
    <cfRule type="expression" dxfId="10931" priority="2158" stopIfTrue="1">
      <formula>$IT60&lt;$IS$2</formula>
    </cfRule>
  </conditionalFormatting>
  <conditionalFormatting sqref="D59">
    <cfRule type="cellIs" dxfId="10930" priority="2157" operator="equal">
      <formula>0</formula>
    </cfRule>
  </conditionalFormatting>
  <conditionalFormatting sqref="D59">
    <cfRule type="cellIs" dxfId="10929" priority="2156" stopIfTrue="1" operator="equal">
      <formula>0</formula>
    </cfRule>
  </conditionalFormatting>
  <conditionalFormatting sqref="D59">
    <cfRule type="expression" dxfId="10928" priority="2155" stopIfTrue="1">
      <formula>$IT60&lt;$IS$2</formula>
    </cfRule>
  </conditionalFormatting>
  <conditionalFormatting sqref="D59">
    <cfRule type="cellIs" dxfId="10927" priority="2154" stopIfTrue="1" operator="equal">
      <formula>0</formula>
    </cfRule>
  </conditionalFormatting>
  <conditionalFormatting sqref="D59">
    <cfRule type="expression" dxfId="10926" priority="2153" stopIfTrue="1">
      <formula>$IT60&lt;$IS$2</formula>
    </cfRule>
  </conditionalFormatting>
  <conditionalFormatting sqref="D59">
    <cfRule type="cellIs" dxfId="10925" priority="2152" stopIfTrue="1" operator="equal">
      <formula>0</formula>
    </cfRule>
  </conditionalFormatting>
  <conditionalFormatting sqref="D59">
    <cfRule type="expression" dxfId="10924" priority="2151" stopIfTrue="1">
      <formula>$IT60&lt;$IS$2</formula>
    </cfRule>
  </conditionalFormatting>
  <conditionalFormatting sqref="D59">
    <cfRule type="cellIs" dxfId="10923" priority="2150" stopIfTrue="1" operator="equal">
      <formula>0</formula>
    </cfRule>
  </conditionalFormatting>
  <conditionalFormatting sqref="D59">
    <cfRule type="expression" dxfId="10922" priority="2149" stopIfTrue="1">
      <formula>$IT60&lt;$IS$2</formula>
    </cfRule>
  </conditionalFormatting>
  <conditionalFormatting sqref="D59">
    <cfRule type="cellIs" dxfId="10921" priority="2148" stopIfTrue="1" operator="equal">
      <formula>0</formula>
    </cfRule>
  </conditionalFormatting>
  <conditionalFormatting sqref="D59">
    <cfRule type="expression" dxfId="10920" priority="2147" stopIfTrue="1">
      <formula>$IT60&lt;$IS$2</formula>
    </cfRule>
  </conditionalFormatting>
  <conditionalFormatting sqref="D59">
    <cfRule type="cellIs" dxfId="10919" priority="2146" stopIfTrue="1" operator="equal">
      <formula>0</formula>
    </cfRule>
  </conditionalFormatting>
  <conditionalFormatting sqref="D59">
    <cfRule type="expression" dxfId="10918" priority="2145" stopIfTrue="1">
      <formula>$IT60&lt;$IS$2</formula>
    </cfRule>
  </conditionalFormatting>
  <conditionalFormatting sqref="D59">
    <cfRule type="cellIs" dxfId="10917" priority="2144" stopIfTrue="1" operator="equal">
      <formula>0</formula>
    </cfRule>
  </conditionalFormatting>
  <conditionalFormatting sqref="D59">
    <cfRule type="expression" dxfId="10916" priority="2143" stopIfTrue="1">
      <formula>$IT60&lt;$IS$2</formula>
    </cfRule>
  </conditionalFormatting>
  <conditionalFormatting sqref="A59:H59">
    <cfRule type="cellIs" dxfId="10915" priority="2142" stopIfTrue="1" operator="equal">
      <formula>0</formula>
    </cfRule>
  </conditionalFormatting>
  <conditionalFormatting sqref="A59:H59">
    <cfRule type="expression" dxfId="10914" priority="2141" stopIfTrue="1">
      <formula>$IW60&lt;$IV$2</formula>
    </cfRule>
  </conditionalFormatting>
  <conditionalFormatting sqref="A58:H58">
    <cfRule type="cellIs" dxfId="10913" priority="2140" stopIfTrue="1" operator="equal">
      <formula>0</formula>
    </cfRule>
  </conditionalFormatting>
  <conditionalFormatting sqref="A58:H58">
    <cfRule type="expression" dxfId="10912" priority="2139" stopIfTrue="1">
      <formula>$IW59&lt;$IV$2</formula>
    </cfRule>
  </conditionalFormatting>
  <conditionalFormatting sqref="A58:H58">
    <cfRule type="cellIs" dxfId="10911" priority="2138" stopIfTrue="1" operator="equal">
      <formula>0</formula>
    </cfRule>
  </conditionalFormatting>
  <conditionalFormatting sqref="A58:H58">
    <cfRule type="expression" dxfId="10910" priority="2137" stopIfTrue="1">
      <formula>$IW59&lt;$IV$2</formula>
    </cfRule>
  </conditionalFormatting>
  <conditionalFormatting sqref="A58:H59">
    <cfRule type="cellIs" dxfId="10909" priority="2136" stopIfTrue="1" operator="equal">
      <formula>0</formula>
    </cfRule>
  </conditionalFormatting>
  <conditionalFormatting sqref="A58:H59">
    <cfRule type="expression" dxfId="10908" priority="2135" stopIfTrue="1">
      <formula>$IT59&lt;$IS$2</formula>
    </cfRule>
  </conditionalFormatting>
  <conditionalFormatting sqref="A58:H59">
    <cfRule type="cellIs" dxfId="10907" priority="2134" stopIfTrue="1" operator="equal">
      <formula>0</formula>
    </cfRule>
  </conditionalFormatting>
  <conditionalFormatting sqref="A58:H59">
    <cfRule type="expression" dxfId="10906" priority="2133" stopIfTrue="1">
      <formula>$IT59&lt;$IS$2</formula>
    </cfRule>
  </conditionalFormatting>
  <conditionalFormatting sqref="I58:I59">
    <cfRule type="cellIs" dxfId="10905" priority="2132" operator="equal">
      <formula>0</formula>
    </cfRule>
  </conditionalFormatting>
  <conditionalFormatting sqref="A60:I64">
    <cfRule type="cellIs" dxfId="10904" priority="2131" operator="equal">
      <formula>0</formula>
    </cfRule>
  </conditionalFormatting>
  <conditionalFormatting sqref="A60:H64">
    <cfRule type="cellIs" dxfId="10903" priority="2130" stopIfTrue="1" operator="equal">
      <formula>0</formula>
    </cfRule>
  </conditionalFormatting>
  <conditionalFormatting sqref="A60:H64">
    <cfRule type="expression" dxfId="10902" priority="2129" stopIfTrue="1">
      <formula>$IT61&lt;$IS$2</formula>
    </cfRule>
  </conditionalFormatting>
  <conditionalFormatting sqref="A60:H64">
    <cfRule type="cellIs" dxfId="10901" priority="2128" stopIfTrue="1" operator="equal">
      <formula>0</formula>
    </cfRule>
  </conditionalFormatting>
  <conditionalFormatting sqref="A60:H64">
    <cfRule type="expression" dxfId="10900" priority="2127" stopIfTrue="1">
      <formula>$IT61&lt;$IS$2</formula>
    </cfRule>
  </conditionalFormatting>
  <conditionalFormatting sqref="A60:G64">
    <cfRule type="cellIs" dxfId="10899" priority="2126" stopIfTrue="1" operator="equal">
      <formula>0</formula>
    </cfRule>
  </conditionalFormatting>
  <conditionalFormatting sqref="A60:G64">
    <cfRule type="expression" dxfId="10898" priority="2125" stopIfTrue="1">
      <formula>$IT61&lt;$IS$2</formula>
    </cfRule>
  </conditionalFormatting>
  <conditionalFormatting sqref="A60:G60">
    <cfRule type="cellIs" dxfId="10897" priority="2124" stopIfTrue="1" operator="equal">
      <formula>0</formula>
    </cfRule>
  </conditionalFormatting>
  <conditionalFormatting sqref="A60:G60">
    <cfRule type="expression" dxfId="10896" priority="2123" stopIfTrue="1">
      <formula>$IT61&lt;$IS$2</formula>
    </cfRule>
  </conditionalFormatting>
  <conditionalFormatting sqref="H60:H64">
    <cfRule type="cellIs" dxfId="10895" priority="2122" stopIfTrue="1" operator="equal">
      <formula>0</formula>
    </cfRule>
  </conditionalFormatting>
  <conditionalFormatting sqref="H60:H64">
    <cfRule type="expression" dxfId="10894" priority="2121" stopIfTrue="1">
      <formula>$IT61&lt;$IS$2</formula>
    </cfRule>
  </conditionalFormatting>
  <conditionalFormatting sqref="A60:G64">
    <cfRule type="cellIs" dxfId="10893" priority="2120" stopIfTrue="1" operator="equal">
      <formula>0</formula>
    </cfRule>
  </conditionalFormatting>
  <conditionalFormatting sqref="A60:G64">
    <cfRule type="expression" dxfId="10892" priority="2119" stopIfTrue="1">
      <formula>$IT61&lt;$IS$2</formula>
    </cfRule>
  </conditionalFormatting>
  <conditionalFormatting sqref="A60:H64">
    <cfRule type="cellIs" dxfId="10891" priority="2118" operator="equal">
      <formula>0</formula>
    </cfRule>
  </conditionalFormatting>
  <conditionalFormatting sqref="A60:H64">
    <cfRule type="cellIs" dxfId="10890" priority="2117" operator="equal">
      <formula>0</formula>
    </cfRule>
  </conditionalFormatting>
  <conditionalFormatting sqref="A60:H64">
    <cfRule type="cellIs" dxfId="10889" priority="2116" stopIfTrue="1" operator="equal">
      <formula>0</formula>
    </cfRule>
  </conditionalFormatting>
  <conditionalFormatting sqref="A60:H64">
    <cfRule type="expression" dxfId="10888" priority="2115" stopIfTrue="1">
      <formula>$IT61&lt;$IS$2</formula>
    </cfRule>
  </conditionalFormatting>
  <conditionalFormatting sqref="A60:H64">
    <cfRule type="cellIs" dxfId="10887" priority="2114" stopIfTrue="1" operator="equal">
      <formula>0</formula>
    </cfRule>
  </conditionalFormatting>
  <conditionalFormatting sqref="A60:H64">
    <cfRule type="expression" dxfId="10886" priority="2113" stopIfTrue="1">
      <formula>$IT61&lt;$IS$2</formula>
    </cfRule>
  </conditionalFormatting>
  <conditionalFormatting sqref="A60:G60">
    <cfRule type="cellIs" dxfId="10885" priority="2112" stopIfTrue="1" operator="equal">
      <formula>0</formula>
    </cfRule>
  </conditionalFormatting>
  <conditionalFormatting sqref="A60:G62">
    <cfRule type="expression" dxfId="10884" priority="2111" stopIfTrue="1">
      <formula>$IT61&lt;$IS$2</formula>
    </cfRule>
  </conditionalFormatting>
  <conditionalFormatting sqref="A60:G60">
    <cfRule type="cellIs" dxfId="10883" priority="2110" stopIfTrue="1" operator="equal">
      <formula>0</formula>
    </cfRule>
  </conditionalFormatting>
  <conditionalFormatting sqref="A60:G64">
    <cfRule type="cellIs" dxfId="10882" priority="2109" stopIfTrue="1" operator="equal">
      <formula>0</formula>
    </cfRule>
  </conditionalFormatting>
  <conditionalFormatting sqref="A60:G64">
    <cfRule type="expression" dxfId="10881" priority="2108" stopIfTrue="1">
      <formula>$IT61&lt;$IS$2</formula>
    </cfRule>
  </conditionalFormatting>
  <conditionalFormatting sqref="A60:G60">
    <cfRule type="cellIs" dxfId="10880" priority="2107" stopIfTrue="1" operator="equal">
      <formula>0</formula>
    </cfRule>
  </conditionalFormatting>
  <conditionalFormatting sqref="A60:G60">
    <cfRule type="expression" dxfId="10879" priority="2106" stopIfTrue="1">
      <formula>$IT61&lt;$IS$2</formula>
    </cfRule>
  </conditionalFormatting>
  <conditionalFormatting sqref="H60:H64">
    <cfRule type="cellIs" dxfId="10878" priority="2105" stopIfTrue="1" operator="equal">
      <formula>0</formula>
    </cfRule>
  </conditionalFormatting>
  <conditionalFormatting sqref="H60:H64">
    <cfRule type="expression" dxfId="10877" priority="2104" stopIfTrue="1">
      <formula>$IT61&lt;$IS$2</formula>
    </cfRule>
  </conditionalFormatting>
  <conditionalFormatting sqref="H60:H64">
    <cfRule type="cellIs" dxfId="10876" priority="2103" stopIfTrue="1" operator="equal">
      <formula>0</formula>
    </cfRule>
  </conditionalFormatting>
  <conditionalFormatting sqref="H60:H64">
    <cfRule type="expression" dxfId="10875" priority="2102" stopIfTrue="1">
      <formula>$IT61&lt;$IS$2</formula>
    </cfRule>
  </conditionalFormatting>
  <conditionalFormatting sqref="A60:G64">
    <cfRule type="cellIs" dxfId="10874" priority="2101" stopIfTrue="1" operator="equal">
      <formula>0</formula>
    </cfRule>
  </conditionalFormatting>
  <conditionalFormatting sqref="A60:G64">
    <cfRule type="expression" dxfId="10873" priority="2100" stopIfTrue="1">
      <formula>$IT61&lt;$IS$2</formula>
    </cfRule>
  </conditionalFormatting>
  <conditionalFormatting sqref="A60:H64">
    <cfRule type="cellIs" dxfId="10872" priority="2099" operator="equal">
      <formula>0</formula>
    </cfRule>
  </conditionalFormatting>
  <conditionalFormatting sqref="A60:H64">
    <cfRule type="cellIs" dxfId="10871" priority="2098" stopIfTrue="1" operator="equal">
      <formula>0</formula>
    </cfRule>
  </conditionalFormatting>
  <conditionalFormatting sqref="A60:H64">
    <cfRule type="expression" dxfId="10870" priority="2097" stopIfTrue="1">
      <formula>$IT61&lt;$IS$2</formula>
    </cfRule>
  </conditionalFormatting>
  <conditionalFormatting sqref="A60:H64">
    <cfRule type="cellIs" dxfId="10869" priority="2096" stopIfTrue="1" operator="equal">
      <formula>0</formula>
    </cfRule>
  </conditionalFormatting>
  <conditionalFormatting sqref="A60:H64">
    <cfRule type="expression" dxfId="10868" priority="2095" stopIfTrue="1">
      <formula>$IT61&lt;$IS$2</formula>
    </cfRule>
  </conditionalFormatting>
  <conditionalFormatting sqref="A60:H64">
    <cfRule type="cellIs" dxfId="10867" priority="2094" stopIfTrue="1" operator="equal">
      <formula>0</formula>
    </cfRule>
  </conditionalFormatting>
  <conditionalFormatting sqref="A60:H64">
    <cfRule type="expression" dxfId="10866" priority="2093" stopIfTrue="1">
      <formula>$IT61&lt;$IS$2</formula>
    </cfRule>
  </conditionalFormatting>
  <conditionalFormatting sqref="A60:H64">
    <cfRule type="cellIs" dxfId="10865" priority="2092" stopIfTrue="1" operator="equal">
      <formula>0</formula>
    </cfRule>
  </conditionalFormatting>
  <conditionalFormatting sqref="A60:H64">
    <cfRule type="expression" dxfId="10864" priority="2091" stopIfTrue="1">
      <formula>$IT61&lt;$IS$2</formula>
    </cfRule>
  </conditionalFormatting>
  <conditionalFormatting sqref="A60:H64">
    <cfRule type="cellIs" dxfId="10863" priority="2090" stopIfTrue="1" operator="equal">
      <formula>0</formula>
    </cfRule>
  </conditionalFormatting>
  <conditionalFormatting sqref="A60:H64">
    <cfRule type="expression" dxfId="10862" priority="2089" stopIfTrue="1">
      <formula>$IT61&lt;$IS$2</formula>
    </cfRule>
  </conditionalFormatting>
  <conditionalFormatting sqref="A60:H64">
    <cfRule type="cellIs" dxfId="10861" priority="2088" stopIfTrue="1" operator="equal">
      <formula>0</formula>
    </cfRule>
  </conditionalFormatting>
  <conditionalFormatting sqref="A60:H64">
    <cfRule type="expression" dxfId="10860" priority="2087" stopIfTrue="1">
      <formula>$IT61&lt;$IS$2</formula>
    </cfRule>
  </conditionalFormatting>
  <conditionalFormatting sqref="A60:H64">
    <cfRule type="cellIs" dxfId="10859" priority="2086" stopIfTrue="1" operator="equal">
      <formula>0</formula>
    </cfRule>
  </conditionalFormatting>
  <conditionalFormatting sqref="A60:H64">
    <cfRule type="expression" dxfId="10858" priority="2085" stopIfTrue="1">
      <formula>$IT61&lt;$IS$2</formula>
    </cfRule>
  </conditionalFormatting>
  <conditionalFormatting sqref="A60:H64">
    <cfRule type="cellIs" dxfId="10857" priority="2084" stopIfTrue="1" operator="equal">
      <formula>0</formula>
    </cfRule>
  </conditionalFormatting>
  <conditionalFormatting sqref="A60:H64">
    <cfRule type="expression" dxfId="10856" priority="2083" stopIfTrue="1">
      <formula>$IT61&lt;$IS$2</formula>
    </cfRule>
  </conditionalFormatting>
  <conditionalFormatting sqref="A60:H64">
    <cfRule type="cellIs" dxfId="10855" priority="2082" stopIfTrue="1" operator="equal">
      <formula>0</formula>
    </cfRule>
  </conditionalFormatting>
  <conditionalFormatting sqref="A60:H64">
    <cfRule type="expression" dxfId="10854" priority="2081" stopIfTrue="1">
      <formula>$IT61&lt;$IS$2</formula>
    </cfRule>
  </conditionalFormatting>
  <conditionalFormatting sqref="A60:H60">
    <cfRule type="cellIs" dxfId="10853" priority="2080" stopIfTrue="1" operator="equal">
      <formula>0</formula>
    </cfRule>
  </conditionalFormatting>
  <conditionalFormatting sqref="A60:H60">
    <cfRule type="expression" dxfId="10852" priority="2079" stopIfTrue="1">
      <formula>$IW61&lt;$IV$2</formula>
    </cfRule>
  </conditionalFormatting>
  <conditionalFormatting sqref="A60:H64">
    <cfRule type="cellIs" dxfId="10851" priority="2078" stopIfTrue="1" operator="equal">
      <formula>0</formula>
    </cfRule>
  </conditionalFormatting>
  <conditionalFormatting sqref="A60:H64">
    <cfRule type="expression" dxfId="10850" priority="2077" stopIfTrue="1">
      <formula>$IT61&lt;$IS$2</formula>
    </cfRule>
  </conditionalFormatting>
  <conditionalFormatting sqref="A60:H64">
    <cfRule type="cellIs" dxfId="10849" priority="2076" stopIfTrue="1" operator="equal">
      <formula>0</formula>
    </cfRule>
  </conditionalFormatting>
  <conditionalFormatting sqref="A60:H64">
    <cfRule type="expression" dxfId="10848" priority="2075" stopIfTrue="1">
      <formula>$IT61&lt;$IS$2</formula>
    </cfRule>
  </conditionalFormatting>
  <conditionalFormatting sqref="D64">
    <cfRule type="cellIs" dxfId="10847" priority="2074" operator="equal">
      <formula>0</formula>
    </cfRule>
  </conditionalFormatting>
  <conditionalFormatting sqref="D64">
    <cfRule type="cellIs" dxfId="10846" priority="2073" operator="equal">
      <formula>0</formula>
    </cfRule>
  </conditionalFormatting>
  <conditionalFormatting sqref="D64">
    <cfRule type="cellIs" dxfId="10845" priority="2072" stopIfTrue="1" operator="equal">
      <formula>0</formula>
    </cfRule>
  </conditionalFormatting>
  <conditionalFormatting sqref="D64">
    <cfRule type="expression" dxfId="10844" priority="2071" stopIfTrue="1">
      <formula>$IT65&lt;$IS$2</formula>
    </cfRule>
  </conditionalFormatting>
  <conditionalFormatting sqref="D64">
    <cfRule type="cellIs" dxfId="10843" priority="2070" stopIfTrue="1" operator="equal">
      <formula>0</formula>
    </cfRule>
  </conditionalFormatting>
  <conditionalFormatting sqref="D64">
    <cfRule type="expression" dxfId="10842" priority="2069" stopIfTrue="1">
      <formula>$IT65&lt;$IS$2</formula>
    </cfRule>
  </conditionalFormatting>
  <conditionalFormatting sqref="D64">
    <cfRule type="cellIs" dxfId="10841" priority="2068" stopIfTrue="1" operator="equal">
      <formula>0</formula>
    </cfRule>
  </conditionalFormatting>
  <conditionalFormatting sqref="D64">
    <cfRule type="expression" dxfId="10840" priority="2067" stopIfTrue="1">
      <formula>$IT65&lt;$IS$2</formula>
    </cfRule>
  </conditionalFormatting>
  <conditionalFormatting sqref="D64">
    <cfRule type="cellIs" dxfId="10839" priority="2066" stopIfTrue="1" operator="equal">
      <formula>0</formula>
    </cfRule>
  </conditionalFormatting>
  <conditionalFormatting sqref="D64">
    <cfRule type="expression" dxfId="10838" priority="2065" stopIfTrue="1">
      <formula>$IT65&lt;$IS$2</formula>
    </cfRule>
  </conditionalFormatting>
  <conditionalFormatting sqref="D64">
    <cfRule type="cellIs" dxfId="10837" priority="2064" operator="equal">
      <formula>0</formula>
    </cfRule>
  </conditionalFormatting>
  <conditionalFormatting sqref="D64">
    <cfRule type="cellIs" dxfId="10836" priority="2063" stopIfTrue="1" operator="equal">
      <formula>0</formula>
    </cfRule>
  </conditionalFormatting>
  <conditionalFormatting sqref="D64">
    <cfRule type="expression" dxfId="10835" priority="2062" stopIfTrue="1">
      <formula>$IT65&lt;$IS$2</formula>
    </cfRule>
  </conditionalFormatting>
  <conditionalFormatting sqref="D64">
    <cfRule type="cellIs" dxfId="10834" priority="2061" stopIfTrue="1" operator="equal">
      <formula>0</formula>
    </cfRule>
  </conditionalFormatting>
  <conditionalFormatting sqref="D64">
    <cfRule type="expression" dxfId="10833" priority="2060" stopIfTrue="1">
      <formula>$IT65&lt;$IS$2</formula>
    </cfRule>
  </conditionalFormatting>
  <conditionalFormatting sqref="D64">
    <cfRule type="cellIs" dxfId="10832" priority="2059" stopIfTrue="1" operator="equal">
      <formula>0</formula>
    </cfRule>
  </conditionalFormatting>
  <conditionalFormatting sqref="D64">
    <cfRule type="expression" dxfId="10831" priority="2058" stopIfTrue="1">
      <formula>$IT65&lt;$IS$2</formula>
    </cfRule>
  </conditionalFormatting>
  <conditionalFormatting sqref="A64:H64">
    <cfRule type="cellIs" dxfId="10830" priority="2057" stopIfTrue="1" operator="equal">
      <formula>0</formula>
    </cfRule>
  </conditionalFormatting>
  <conditionalFormatting sqref="A64:H64">
    <cfRule type="expression" dxfId="10829" priority="2056" stopIfTrue="1">
      <formula>$IW65&lt;$IV$2</formula>
    </cfRule>
  </conditionalFormatting>
  <conditionalFormatting sqref="A62:H62">
    <cfRule type="cellIs" dxfId="10828" priority="2055" stopIfTrue="1" operator="equal">
      <formula>0</formula>
    </cfRule>
  </conditionalFormatting>
  <conditionalFormatting sqref="A62:H62">
    <cfRule type="expression" dxfId="10827" priority="2054" stopIfTrue="1">
      <formula>$IW63&lt;$IV$2</formula>
    </cfRule>
  </conditionalFormatting>
  <conditionalFormatting sqref="A61:H61">
    <cfRule type="cellIs" dxfId="10826" priority="2053" stopIfTrue="1" operator="equal">
      <formula>0</formula>
    </cfRule>
  </conditionalFormatting>
  <conditionalFormatting sqref="A61:H61">
    <cfRule type="expression" dxfId="10825" priority="2052" stopIfTrue="1">
      <formula>$IW62&lt;$IV$2</formula>
    </cfRule>
  </conditionalFormatting>
  <conditionalFormatting sqref="A63:H63">
    <cfRule type="cellIs" dxfId="10824" priority="2051" stopIfTrue="1" operator="equal">
      <formula>0</formula>
    </cfRule>
  </conditionalFormatting>
  <conditionalFormatting sqref="A63:H63">
    <cfRule type="expression" dxfId="10823" priority="2050" stopIfTrue="1">
      <formula>$IW64&lt;$IV$2</formula>
    </cfRule>
  </conditionalFormatting>
  <conditionalFormatting sqref="A63:H63">
    <cfRule type="cellIs" dxfId="10822" priority="2049" operator="equal">
      <formula>0</formula>
    </cfRule>
  </conditionalFormatting>
  <conditionalFormatting sqref="A63:H63">
    <cfRule type="cellIs" dxfId="10821" priority="2048" stopIfTrue="1" operator="equal">
      <formula>0</formula>
    </cfRule>
  </conditionalFormatting>
  <conditionalFormatting sqref="A63:H63">
    <cfRule type="expression" dxfId="10820" priority="2047" stopIfTrue="1">
      <formula>$IT64&lt;$IS$2</formula>
    </cfRule>
  </conditionalFormatting>
  <conditionalFormatting sqref="A63:H63">
    <cfRule type="cellIs" dxfId="10819" priority="2046" stopIfTrue="1" operator="equal">
      <formula>0</formula>
    </cfRule>
  </conditionalFormatting>
  <conditionalFormatting sqref="A63:H63">
    <cfRule type="expression" dxfId="10818" priority="2045" stopIfTrue="1">
      <formula>$IT64&lt;$IS$2</formula>
    </cfRule>
  </conditionalFormatting>
  <conditionalFormatting sqref="A63:G63">
    <cfRule type="cellIs" dxfId="10817" priority="2044" stopIfTrue="1" operator="equal">
      <formula>0</formula>
    </cfRule>
  </conditionalFormatting>
  <conditionalFormatting sqref="A63:G63">
    <cfRule type="expression" dxfId="10816" priority="2043" stopIfTrue="1">
      <formula>$IT64&lt;$IS$2</formula>
    </cfRule>
  </conditionalFormatting>
  <conditionalFormatting sqref="H63">
    <cfRule type="cellIs" dxfId="10815" priority="2042" stopIfTrue="1" operator="equal">
      <formula>0</formula>
    </cfRule>
  </conditionalFormatting>
  <conditionalFormatting sqref="H63">
    <cfRule type="expression" dxfId="10814" priority="2041" stopIfTrue="1">
      <formula>$IT64&lt;$IS$2</formula>
    </cfRule>
  </conditionalFormatting>
  <conditionalFormatting sqref="A63:G63">
    <cfRule type="cellIs" dxfId="10813" priority="2040" stopIfTrue="1" operator="equal">
      <formula>0</formula>
    </cfRule>
  </conditionalFormatting>
  <conditionalFormatting sqref="A63:G63">
    <cfRule type="expression" dxfId="10812" priority="2039" stopIfTrue="1">
      <formula>$IT64&lt;$IS$2</formula>
    </cfRule>
  </conditionalFormatting>
  <conditionalFormatting sqref="A63:H63">
    <cfRule type="cellIs" dxfId="10811" priority="2038" operator="equal">
      <formula>0</formula>
    </cfRule>
  </conditionalFormatting>
  <conditionalFormatting sqref="A63:H63">
    <cfRule type="cellIs" dxfId="10810" priority="2037" operator="equal">
      <formula>0</formula>
    </cfRule>
  </conditionalFormatting>
  <conditionalFormatting sqref="A63:H63">
    <cfRule type="cellIs" dxfId="10809" priority="2036" stopIfTrue="1" operator="equal">
      <formula>0</formula>
    </cfRule>
  </conditionalFormatting>
  <conditionalFormatting sqref="A63:H63">
    <cfRule type="expression" dxfId="10808" priority="2035" stopIfTrue="1">
      <formula>$IT64&lt;$IS$2</formula>
    </cfRule>
  </conditionalFormatting>
  <conditionalFormatting sqref="A63:H63">
    <cfRule type="cellIs" dxfId="10807" priority="2034" stopIfTrue="1" operator="equal">
      <formula>0</formula>
    </cfRule>
  </conditionalFormatting>
  <conditionalFormatting sqref="A63:H63">
    <cfRule type="expression" dxfId="10806" priority="2033" stopIfTrue="1">
      <formula>$IT64&lt;$IS$2</formula>
    </cfRule>
  </conditionalFormatting>
  <conditionalFormatting sqref="A63:G63">
    <cfRule type="cellIs" dxfId="10805" priority="2032" stopIfTrue="1" operator="equal">
      <formula>0</formula>
    </cfRule>
  </conditionalFormatting>
  <conditionalFormatting sqref="A63:G63">
    <cfRule type="expression" dxfId="10804" priority="2031" stopIfTrue="1">
      <formula>$IT64&lt;$IS$2</formula>
    </cfRule>
  </conditionalFormatting>
  <conditionalFormatting sqref="H63">
    <cfRule type="cellIs" dxfId="10803" priority="2030" stopIfTrue="1" operator="equal">
      <formula>0</formula>
    </cfRule>
  </conditionalFormatting>
  <conditionalFormatting sqref="H63">
    <cfRule type="expression" dxfId="10802" priority="2029" stopIfTrue="1">
      <formula>$IT64&lt;$IS$2</formula>
    </cfRule>
  </conditionalFormatting>
  <conditionalFormatting sqref="H63">
    <cfRule type="cellIs" dxfId="10801" priority="2028" stopIfTrue="1" operator="equal">
      <formula>0</formula>
    </cfRule>
  </conditionalFormatting>
  <conditionalFormatting sqref="H63">
    <cfRule type="expression" dxfId="10800" priority="2027" stopIfTrue="1">
      <formula>$IT64&lt;$IS$2</formula>
    </cfRule>
  </conditionalFormatting>
  <conditionalFormatting sqref="A63:G63">
    <cfRule type="cellIs" dxfId="10799" priority="2026" stopIfTrue="1" operator="equal">
      <formula>0</formula>
    </cfRule>
  </conditionalFormatting>
  <conditionalFormatting sqref="A63:G63">
    <cfRule type="expression" dxfId="10798" priority="2025" stopIfTrue="1">
      <formula>$IT64&lt;$IS$2</formula>
    </cfRule>
  </conditionalFormatting>
  <conditionalFormatting sqref="A63:H63">
    <cfRule type="cellIs" dxfId="10797" priority="2024" operator="equal">
      <formula>0</formula>
    </cfRule>
  </conditionalFormatting>
  <conditionalFormatting sqref="A63:H63">
    <cfRule type="cellIs" dxfId="10796" priority="2023" stopIfTrue="1" operator="equal">
      <formula>0</formula>
    </cfRule>
  </conditionalFormatting>
  <conditionalFormatting sqref="A63:H63">
    <cfRule type="expression" dxfId="10795" priority="2022" stopIfTrue="1">
      <formula>$IT64&lt;$IS$2</formula>
    </cfRule>
  </conditionalFormatting>
  <conditionalFormatting sqref="A63:H63">
    <cfRule type="cellIs" dxfId="10794" priority="2021" stopIfTrue="1" operator="equal">
      <formula>0</formula>
    </cfRule>
  </conditionalFormatting>
  <conditionalFormatting sqref="A63:H63">
    <cfRule type="expression" dxfId="10793" priority="2020" stopIfTrue="1">
      <formula>$IT64&lt;$IS$2</formula>
    </cfRule>
  </conditionalFormatting>
  <conditionalFormatting sqref="A63:H63">
    <cfRule type="cellIs" dxfId="10792" priority="2019" stopIfTrue="1" operator="equal">
      <formula>0</formula>
    </cfRule>
  </conditionalFormatting>
  <conditionalFormatting sqref="A63:H63">
    <cfRule type="expression" dxfId="10791" priority="2018" stopIfTrue="1">
      <formula>$IT64&lt;$IS$2</formula>
    </cfRule>
  </conditionalFormatting>
  <conditionalFormatting sqref="A63:H63">
    <cfRule type="cellIs" dxfId="10790" priority="2017" stopIfTrue="1" operator="equal">
      <formula>0</formula>
    </cfRule>
  </conditionalFormatting>
  <conditionalFormatting sqref="A63:H63">
    <cfRule type="expression" dxfId="10789" priority="2016" stopIfTrue="1">
      <formula>$IT64&lt;$IS$2</formula>
    </cfRule>
  </conditionalFormatting>
  <conditionalFormatting sqref="A63:H63">
    <cfRule type="cellIs" dxfId="10788" priority="2015" stopIfTrue="1" operator="equal">
      <formula>0</formula>
    </cfRule>
  </conditionalFormatting>
  <conditionalFormatting sqref="A63:H63">
    <cfRule type="expression" dxfId="10787" priority="2014" stopIfTrue="1">
      <formula>$IT64&lt;$IS$2</formula>
    </cfRule>
  </conditionalFormatting>
  <conditionalFormatting sqref="A63:H63">
    <cfRule type="cellIs" dxfId="10786" priority="2013" stopIfTrue="1" operator="equal">
      <formula>0</formula>
    </cfRule>
  </conditionalFormatting>
  <conditionalFormatting sqref="A63:H63">
    <cfRule type="expression" dxfId="10785" priority="2012" stopIfTrue="1">
      <formula>$IT64&lt;$IS$2</formula>
    </cfRule>
  </conditionalFormatting>
  <conditionalFormatting sqref="A63:H63">
    <cfRule type="cellIs" dxfId="10784" priority="2011" stopIfTrue="1" operator="equal">
      <formula>0</formula>
    </cfRule>
  </conditionalFormatting>
  <conditionalFormatting sqref="A63:H63">
    <cfRule type="expression" dxfId="10783" priority="2010" stopIfTrue="1">
      <formula>$IT64&lt;$IS$2</formula>
    </cfRule>
  </conditionalFormatting>
  <conditionalFormatting sqref="A63:H63">
    <cfRule type="cellIs" dxfId="10782" priority="2009" stopIfTrue="1" operator="equal">
      <formula>0</formula>
    </cfRule>
  </conditionalFormatting>
  <conditionalFormatting sqref="A63:H63">
    <cfRule type="expression" dxfId="10781" priority="2008" stopIfTrue="1">
      <formula>$IT64&lt;$IS$2</formula>
    </cfRule>
  </conditionalFormatting>
  <conditionalFormatting sqref="A63:H63">
    <cfRule type="cellIs" dxfId="10780" priority="2007" stopIfTrue="1" operator="equal">
      <formula>0</formula>
    </cfRule>
  </conditionalFormatting>
  <conditionalFormatting sqref="A63:H63">
    <cfRule type="expression" dxfId="10779" priority="2006" stopIfTrue="1">
      <formula>$IW64&lt;$IV$2</formula>
    </cfRule>
  </conditionalFormatting>
  <conditionalFormatting sqref="A63:H63">
    <cfRule type="cellIs" dxfId="10778" priority="2005" stopIfTrue="1" operator="equal">
      <formula>0</formula>
    </cfRule>
  </conditionalFormatting>
  <conditionalFormatting sqref="A63:H63">
    <cfRule type="expression" dxfId="10777" priority="2004" stopIfTrue="1">
      <formula>$IW64&lt;$IV$2</formula>
    </cfRule>
  </conditionalFormatting>
  <conditionalFormatting sqref="A63:H63">
    <cfRule type="cellIs" dxfId="10776" priority="2003" stopIfTrue="1" operator="equal">
      <formula>0</formula>
    </cfRule>
  </conditionalFormatting>
  <conditionalFormatting sqref="A63:H63">
    <cfRule type="expression" dxfId="10775" priority="2002" stopIfTrue="1">
      <formula>$IW64&lt;$IV$2</formula>
    </cfRule>
  </conditionalFormatting>
  <conditionalFormatting sqref="A63:H63">
    <cfRule type="cellIs" dxfId="10774" priority="2001" stopIfTrue="1" operator="equal">
      <formula>0</formula>
    </cfRule>
  </conditionalFormatting>
  <conditionalFormatting sqref="A63:H63">
    <cfRule type="expression" dxfId="10773" priority="2000" stopIfTrue="1">
      <formula>$IW64&lt;$IV$2</formula>
    </cfRule>
  </conditionalFormatting>
  <conditionalFormatting sqref="I64">
    <cfRule type="cellIs" dxfId="10772" priority="1999" operator="equal">
      <formula>0</formula>
    </cfRule>
  </conditionalFormatting>
  <conditionalFormatting sqref="A65:I67">
    <cfRule type="cellIs" dxfId="10771" priority="1998" operator="equal">
      <formula>0</formula>
    </cfRule>
  </conditionalFormatting>
  <conditionalFormatting sqref="A65:H67">
    <cfRule type="cellIs" dxfId="10770" priority="1997" stopIfTrue="1" operator="equal">
      <formula>0</formula>
    </cfRule>
  </conditionalFormatting>
  <conditionalFormatting sqref="A65:H67">
    <cfRule type="expression" dxfId="10769" priority="1996" stopIfTrue="1">
      <formula>$IT66&lt;$IS$2</formula>
    </cfRule>
  </conditionalFormatting>
  <conditionalFormatting sqref="A65:H67">
    <cfRule type="cellIs" dxfId="10768" priority="1995" stopIfTrue="1" operator="equal">
      <formula>0</formula>
    </cfRule>
  </conditionalFormatting>
  <conditionalFormatting sqref="A65:H67">
    <cfRule type="expression" dxfId="10767" priority="1994" stopIfTrue="1">
      <formula>$IT66&lt;$IS$2</formula>
    </cfRule>
  </conditionalFormatting>
  <conditionalFormatting sqref="A65:G67">
    <cfRule type="cellIs" dxfId="10766" priority="1993" stopIfTrue="1" operator="equal">
      <formula>0</formula>
    </cfRule>
  </conditionalFormatting>
  <conditionalFormatting sqref="A65:G67">
    <cfRule type="expression" dxfId="10765" priority="1992" stopIfTrue="1">
      <formula>$IT66&lt;$IS$2</formula>
    </cfRule>
  </conditionalFormatting>
  <conditionalFormatting sqref="H65:H67">
    <cfRule type="cellIs" dxfId="10764" priority="1991" stopIfTrue="1" operator="equal">
      <formula>0</formula>
    </cfRule>
  </conditionalFormatting>
  <conditionalFormatting sqref="H65:H67">
    <cfRule type="expression" dxfId="10763" priority="1990" stopIfTrue="1">
      <formula>$IT66&lt;$IS$2</formula>
    </cfRule>
  </conditionalFormatting>
  <conditionalFormatting sqref="A65:G67">
    <cfRule type="cellIs" dxfId="10762" priority="1989" stopIfTrue="1" operator="equal">
      <formula>0</formula>
    </cfRule>
  </conditionalFormatting>
  <conditionalFormatting sqref="A65:G67">
    <cfRule type="expression" dxfId="10761" priority="1988" stopIfTrue="1">
      <formula>$IT66&lt;$IS$2</formula>
    </cfRule>
  </conditionalFormatting>
  <conditionalFormatting sqref="A65:H67">
    <cfRule type="cellIs" dxfId="10760" priority="1987" operator="equal">
      <formula>0</formula>
    </cfRule>
  </conditionalFormatting>
  <conditionalFormatting sqref="A65:H67">
    <cfRule type="cellIs" dxfId="10759" priority="1986" operator="equal">
      <formula>0</formula>
    </cfRule>
  </conditionalFormatting>
  <conditionalFormatting sqref="A65:H67">
    <cfRule type="cellIs" dxfId="10758" priority="1985" stopIfTrue="1" operator="equal">
      <formula>0</formula>
    </cfRule>
  </conditionalFormatting>
  <conditionalFormatting sqref="A65:H67">
    <cfRule type="expression" dxfId="10757" priority="1984" stopIfTrue="1">
      <formula>$IT66&lt;$IS$2</formula>
    </cfRule>
  </conditionalFormatting>
  <conditionalFormatting sqref="A65:H67">
    <cfRule type="cellIs" dxfId="10756" priority="1983" stopIfTrue="1" operator="equal">
      <formula>0</formula>
    </cfRule>
  </conditionalFormatting>
  <conditionalFormatting sqref="A65:H67">
    <cfRule type="expression" dxfId="10755" priority="1982" stopIfTrue="1">
      <formula>$IT66&lt;$IS$2</formula>
    </cfRule>
  </conditionalFormatting>
  <conditionalFormatting sqref="A65:G67">
    <cfRule type="cellIs" dxfId="10754" priority="1981" stopIfTrue="1" operator="equal">
      <formula>0</formula>
    </cfRule>
  </conditionalFormatting>
  <conditionalFormatting sqref="A65:G67">
    <cfRule type="expression" dxfId="10753" priority="1980" stopIfTrue="1">
      <formula>$IT66&lt;$IS$2</formula>
    </cfRule>
  </conditionalFormatting>
  <conditionalFormatting sqref="A65:G67">
    <cfRule type="cellIs" dxfId="10752" priority="1979" stopIfTrue="1" operator="equal">
      <formula>0</formula>
    </cfRule>
  </conditionalFormatting>
  <conditionalFormatting sqref="A65:G67">
    <cfRule type="expression" dxfId="10751" priority="1978" stopIfTrue="1">
      <formula>$IT66&lt;$IS$2</formula>
    </cfRule>
  </conditionalFormatting>
  <conditionalFormatting sqref="H65:H67">
    <cfRule type="cellIs" dxfId="10750" priority="1977" stopIfTrue="1" operator="equal">
      <formula>0</formula>
    </cfRule>
  </conditionalFormatting>
  <conditionalFormatting sqref="H65:H67">
    <cfRule type="expression" dxfId="10749" priority="1976" stopIfTrue="1">
      <formula>$IT66&lt;$IS$2</formula>
    </cfRule>
  </conditionalFormatting>
  <conditionalFormatting sqref="H65:H67">
    <cfRule type="cellIs" dxfId="10748" priority="1975" stopIfTrue="1" operator="equal">
      <formula>0</formula>
    </cfRule>
  </conditionalFormatting>
  <conditionalFormatting sqref="H65:H67">
    <cfRule type="expression" dxfId="10747" priority="1974" stopIfTrue="1">
      <formula>$IT66&lt;$IS$2</formula>
    </cfRule>
  </conditionalFormatting>
  <conditionalFormatting sqref="A65:G67">
    <cfRule type="cellIs" dxfId="10746" priority="1973" stopIfTrue="1" operator="equal">
      <formula>0</formula>
    </cfRule>
  </conditionalFormatting>
  <conditionalFormatting sqref="A65:G67">
    <cfRule type="expression" dxfId="10745" priority="1972" stopIfTrue="1">
      <formula>$IT66&lt;$IS$2</formula>
    </cfRule>
  </conditionalFormatting>
  <conditionalFormatting sqref="A65:H67">
    <cfRule type="cellIs" dxfId="10744" priority="1971" operator="equal">
      <formula>0</formula>
    </cfRule>
  </conditionalFormatting>
  <conditionalFormatting sqref="A65:H67">
    <cfRule type="cellIs" dxfId="10743" priority="1970" stopIfTrue="1" operator="equal">
      <formula>0</formula>
    </cfRule>
  </conditionalFormatting>
  <conditionalFormatting sqref="A65:H67">
    <cfRule type="expression" dxfId="10742" priority="1969" stopIfTrue="1">
      <formula>$IT66&lt;$IS$2</formula>
    </cfRule>
  </conditionalFormatting>
  <conditionalFormatting sqref="A65:H67">
    <cfRule type="cellIs" dxfId="10741" priority="1968" stopIfTrue="1" operator="equal">
      <formula>0</formula>
    </cfRule>
  </conditionalFormatting>
  <conditionalFormatting sqref="A65:H67">
    <cfRule type="expression" dxfId="10740" priority="1967" stopIfTrue="1">
      <formula>$IT66&lt;$IS$2</formula>
    </cfRule>
  </conditionalFormatting>
  <conditionalFormatting sqref="A65:H67">
    <cfRule type="cellIs" dxfId="10739" priority="1966" stopIfTrue="1" operator="equal">
      <formula>0</formula>
    </cfRule>
  </conditionalFormatting>
  <conditionalFormatting sqref="A65:H67">
    <cfRule type="expression" dxfId="10738" priority="1965" stopIfTrue="1">
      <formula>$IT66&lt;$IS$2</formula>
    </cfRule>
  </conditionalFormatting>
  <conditionalFormatting sqref="A65:H67">
    <cfRule type="cellIs" dxfId="10737" priority="1964" stopIfTrue="1" operator="equal">
      <formula>0</formula>
    </cfRule>
  </conditionalFormatting>
  <conditionalFormatting sqref="A65:H67">
    <cfRule type="expression" dxfId="10736" priority="1963" stopIfTrue="1">
      <formula>$IT66&lt;$IS$2</formula>
    </cfRule>
  </conditionalFormatting>
  <conditionalFormatting sqref="A65:H67">
    <cfRule type="cellIs" dxfId="10735" priority="1962" stopIfTrue="1" operator="equal">
      <formula>0</formula>
    </cfRule>
  </conditionalFormatting>
  <conditionalFormatting sqref="A65:H67">
    <cfRule type="expression" dxfId="10734" priority="1961" stopIfTrue="1">
      <formula>$IT66&lt;$IS$2</formula>
    </cfRule>
  </conditionalFormatting>
  <conditionalFormatting sqref="A65:H67">
    <cfRule type="cellIs" dxfId="10733" priority="1960" stopIfTrue="1" operator="equal">
      <formula>0</formula>
    </cfRule>
  </conditionalFormatting>
  <conditionalFormatting sqref="A65:H67">
    <cfRule type="expression" dxfId="10732" priority="1959" stopIfTrue="1">
      <formula>$IT66&lt;$IS$2</formula>
    </cfRule>
  </conditionalFormatting>
  <conditionalFormatting sqref="A65:H67">
    <cfRule type="cellIs" dxfId="10731" priority="1958" stopIfTrue="1" operator="equal">
      <formula>0</formula>
    </cfRule>
  </conditionalFormatting>
  <conditionalFormatting sqref="A65:H67">
    <cfRule type="expression" dxfId="10730" priority="1957" stopIfTrue="1">
      <formula>$IT66&lt;$IS$2</formula>
    </cfRule>
  </conditionalFormatting>
  <conditionalFormatting sqref="A65:H67">
    <cfRule type="cellIs" dxfId="10729" priority="1956" stopIfTrue="1" operator="equal">
      <formula>0</formula>
    </cfRule>
  </conditionalFormatting>
  <conditionalFormatting sqref="A65:H67">
    <cfRule type="expression" dxfId="10728" priority="1955" stopIfTrue="1">
      <formula>$IT66&lt;$IS$2</formula>
    </cfRule>
  </conditionalFormatting>
  <conditionalFormatting sqref="D67">
    <cfRule type="cellIs" dxfId="10727" priority="1954" operator="equal">
      <formula>0</formula>
    </cfRule>
  </conditionalFormatting>
  <conditionalFormatting sqref="D67">
    <cfRule type="cellIs" dxfId="10726" priority="1953" stopIfTrue="1" operator="equal">
      <formula>0</formula>
    </cfRule>
  </conditionalFormatting>
  <conditionalFormatting sqref="D67">
    <cfRule type="expression" dxfId="10725" priority="1952" stopIfTrue="1">
      <formula>$IT68&lt;$IS$2</formula>
    </cfRule>
  </conditionalFormatting>
  <conditionalFormatting sqref="D67">
    <cfRule type="cellIs" dxfId="10724" priority="1951" stopIfTrue="1" operator="equal">
      <formula>0</formula>
    </cfRule>
  </conditionalFormatting>
  <conditionalFormatting sqref="D67">
    <cfRule type="expression" dxfId="10723" priority="1950" stopIfTrue="1">
      <formula>$IT68&lt;$IS$2</formula>
    </cfRule>
  </conditionalFormatting>
  <conditionalFormatting sqref="D67">
    <cfRule type="cellIs" dxfId="10722" priority="1949" stopIfTrue="1" operator="equal">
      <formula>0</formula>
    </cfRule>
  </conditionalFormatting>
  <conditionalFormatting sqref="D67">
    <cfRule type="expression" dxfId="10721" priority="1948" stopIfTrue="1">
      <formula>$IT68&lt;$IS$2</formula>
    </cfRule>
  </conditionalFormatting>
  <conditionalFormatting sqref="D67">
    <cfRule type="cellIs" dxfId="10720" priority="1947" stopIfTrue="1" operator="equal">
      <formula>0</formula>
    </cfRule>
  </conditionalFormatting>
  <conditionalFormatting sqref="D67">
    <cfRule type="expression" dxfId="10719" priority="1946" stopIfTrue="1">
      <formula>$IT68&lt;$IS$2</formula>
    </cfRule>
  </conditionalFormatting>
  <conditionalFormatting sqref="D67">
    <cfRule type="cellIs" dxfId="10718" priority="1945" stopIfTrue="1" operator="equal">
      <formula>0</formula>
    </cfRule>
  </conditionalFormatting>
  <conditionalFormatting sqref="D67">
    <cfRule type="expression" dxfId="10717" priority="1944" stopIfTrue="1">
      <formula>$IT68&lt;$IS$2</formula>
    </cfRule>
  </conditionalFormatting>
  <conditionalFormatting sqref="D67">
    <cfRule type="cellIs" dxfId="10716" priority="1943" operator="equal">
      <formula>0</formula>
    </cfRule>
  </conditionalFormatting>
  <conditionalFormatting sqref="D67">
    <cfRule type="cellIs" dxfId="10715" priority="1942" stopIfTrue="1" operator="equal">
      <formula>0</formula>
    </cfRule>
  </conditionalFormatting>
  <conditionalFormatting sqref="D67">
    <cfRule type="expression" dxfId="10714" priority="1941" stopIfTrue="1">
      <formula>$IT68&lt;$IS$2</formula>
    </cfRule>
  </conditionalFormatting>
  <conditionalFormatting sqref="D67">
    <cfRule type="cellIs" dxfId="10713" priority="1940" stopIfTrue="1" operator="equal">
      <formula>0</formula>
    </cfRule>
  </conditionalFormatting>
  <conditionalFormatting sqref="D67">
    <cfRule type="expression" dxfId="10712" priority="1939" stopIfTrue="1">
      <formula>$IT68&lt;$IS$2</formula>
    </cfRule>
  </conditionalFormatting>
  <conditionalFormatting sqref="D67">
    <cfRule type="cellIs" dxfId="10711" priority="1938" stopIfTrue="1" operator="equal">
      <formula>0</formula>
    </cfRule>
  </conditionalFormatting>
  <conditionalFormatting sqref="D67">
    <cfRule type="expression" dxfId="10710" priority="1937" stopIfTrue="1">
      <formula>$IT68&lt;$IS$2</formula>
    </cfRule>
  </conditionalFormatting>
  <conditionalFormatting sqref="D67">
    <cfRule type="cellIs" dxfId="10709" priority="1936" stopIfTrue="1" operator="equal">
      <formula>0</formula>
    </cfRule>
  </conditionalFormatting>
  <conditionalFormatting sqref="D67">
    <cfRule type="expression" dxfId="10708" priority="1935" stopIfTrue="1">
      <formula>$IT68&lt;$IS$2</formula>
    </cfRule>
  </conditionalFormatting>
  <conditionalFormatting sqref="D67">
    <cfRule type="cellIs" dxfId="10707" priority="1934" stopIfTrue="1" operator="equal">
      <formula>0</formula>
    </cfRule>
  </conditionalFormatting>
  <conditionalFormatting sqref="D67">
    <cfRule type="expression" dxfId="10706" priority="1933" stopIfTrue="1">
      <formula>$IT68&lt;$IS$2</formula>
    </cfRule>
  </conditionalFormatting>
  <conditionalFormatting sqref="D67">
    <cfRule type="cellIs" dxfId="10705" priority="1932" stopIfTrue="1" operator="equal">
      <formula>0</formula>
    </cfRule>
  </conditionalFormatting>
  <conditionalFormatting sqref="D67">
    <cfRule type="expression" dxfId="10704" priority="1931" stopIfTrue="1">
      <formula>$IT68&lt;$IS$2</formula>
    </cfRule>
  </conditionalFormatting>
  <conditionalFormatting sqref="D67">
    <cfRule type="cellIs" dxfId="10703" priority="1930" stopIfTrue="1" operator="equal">
      <formula>0</formula>
    </cfRule>
  </conditionalFormatting>
  <conditionalFormatting sqref="D67">
    <cfRule type="expression" dxfId="10702" priority="1929" stopIfTrue="1">
      <formula>$IT68&lt;$IS$2</formula>
    </cfRule>
  </conditionalFormatting>
  <conditionalFormatting sqref="A65:H67">
    <cfRule type="cellIs" dxfId="10701" priority="1928" stopIfTrue="1" operator="equal">
      <formula>0</formula>
    </cfRule>
  </conditionalFormatting>
  <conditionalFormatting sqref="A65:H67">
    <cfRule type="expression" dxfId="10700" priority="1927" stopIfTrue="1">
      <formula>$IT66&lt;$IS$2</formula>
    </cfRule>
  </conditionalFormatting>
  <conditionalFormatting sqref="A65:H67">
    <cfRule type="cellIs" dxfId="10699" priority="1926" stopIfTrue="1" operator="equal">
      <formula>0</formula>
    </cfRule>
  </conditionalFormatting>
  <conditionalFormatting sqref="A65:H67">
    <cfRule type="expression" dxfId="10698" priority="1925" stopIfTrue="1">
      <formula>$IT66&lt;$IS$2</formula>
    </cfRule>
  </conditionalFormatting>
  <conditionalFormatting sqref="A65:H67">
    <cfRule type="cellIs" dxfId="10697" priority="1924" stopIfTrue="1" operator="equal">
      <formula>0</formula>
    </cfRule>
  </conditionalFormatting>
  <conditionalFormatting sqref="A65:H67">
    <cfRule type="expression" dxfId="10696" priority="1923" stopIfTrue="1">
      <formula>$IT66&lt;$IS$2</formula>
    </cfRule>
  </conditionalFormatting>
  <conditionalFormatting sqref="A65:H65">
    <cfRule type="cellIs" dxfId="10695" priority="1922" stopIfTrue="1" operator="equal">
      <formula>0</formula>
    </cfRule>
  </conditionalFormatting>
  <conditionalFormatting sqref="A65:H65">
    <cfRule type="expression" dxfId="10694" priority="1921" stopIfTrue="1">
      <formula>$IW66&lt;$IV$2</formula>
    </cfRule>
  </conditionalFormatting>
  <conditionalFormatting sqref="A67:H67">
    <cfRule type="cellIs" dxfId="10693" priority="1920" stopIfTrue="1" operator="equal">
      <formula>0</formula>
    </cfRule>
  </conditionalFormatting>
  <conditionalFormatting sqref="A67:H67">
    <cfRule type="expression" dxfId="10692" priority="1919" stopIfTrue="1">
      <formula>$IW68&lt;$IV$2</formula>
    </cfRule>
  </conditionalFormatting>
  <conditionalFormatting sqref="A66:H66">
    <cfRule type="cellIs" dxfId="10691" priority="1918" stopIfTrue="1" operator="equal">
      <formula>0</formula>
    </cfRule>
  </conditionalFormatting>
  <conditionalFormatting sqref="A66:H66">
    <cfRule type="expression" dxfId="10690" priority="1917" stopIfTrue="1">
      <formula>$IW67&lt;$IV$2</formula>
    </cfRule>
  </conditionalFormatting>
  <conditionalFormatting sqref="A65:H67">
    <cfRule type="cellIs" dxfId="10689" priority="1916" stopIfTrue="1" operator="equal">
      <formula>0</formula>
    </cfRule>
  </conditionalFormatting>
  <conditionalFormatting sqref="A65:H67">
    <cfRule type="expression" dxfId="10688" priority="1915" stopIfTrue="1">
      <formula>$IT66&lt;$IS$2</formula>
    </cfRule>
  </conditionalFormatting>
  <conditionalFormatting sqref="A65:H67">
    <cfRule type="cellIs" dxfId="10687" priority="1914" stopIfTrue="1" operator="equal">
      <formula>0</formula>
    </cfRule>
  </conditionalFormatting>
  <conditionalFormatting sqref="A65:H67">
    <cfRule type="expression" dxfId="10686" priority="1913" stopIfTrue="1">
      <formula>$IT66&lt;$IS$2</formula>
    </cfRule>
  </conditionalFormatting>
  <conditionalFormatting sqref="I67">
    <cfRule type="cellIs" dxfId="10685" priority="1912" operator="equal">
      <formula>0</formula>
    </cfRule>
  </conditionalFormatting>
  <conditionalFormatting sqref="I65:I66">
    <cfRule type="cellIs" dxfId="10684" priority="1911" operator="equal">
      <formula>0</formula>
    </cfRule>
  </conditionalFormatting>
  <conditionalFormatting sqref="A68:I71">
    <cfRule type="cellIs" dxfId="10683" priority="1910" operator="equal">
      <formula>0</formula>
    </cfRule>
  </conditionalFormatting>
  <conditionalFormatting sqref="A68:H71">
    <cfRule type="cellIs" dxfId="10682" priority="1909" stopIfTrue="1" operator="equal">
      <formula>0</formula>
    </cfRule>
  </conditionalFormatting>
  <conditionalFormatting sqref="A68:H71">
    <cfRule type="expression" dxfId="10681" priority="1908" stopIfTrue="1">
      <formula>$IT69&lt;$IS$2</formula>
    </cfRule>
  </conditionalFormatting>
  <conditionalFormatting sqref="A68:H71">
    <cfRule type="cellIs" dxfId="10680" priority="1907" stopIfTrue="1" operator="equal">
      <formula>0</formula>
    </cfRule>
  </conditionalFormatting>
  <conditionalFormatting sqref="A68:H71">
    <cfRule type="expression" dxfId="10679" priority="1906" stopIfTrue="1">
      <formula>$IT69&lt;$IS$2</formula>
    </cfRule>
  </conditionalFormatting>
  <conditionalFormatting sqref="A68:G71">
    <cfRule type="cellIs" dxfId="10678" priority="1905" stopIfTrue="1" operator="equal">
      <formula>0</formula>
    </cfRule>
  </conditionalFormatting>
  <conditionalFormatting sqref="A68:G71">
    <cfRule type="expression" dxfId="10677" priority="1904" stopIfTrue="1">
      <formula>$IT69&lt;$IS$2</formula>
    </cfRule>
  </conditionalFormatting>
  <conditionalFormatting sqref="H68:H71">
    <cfRule type="cellIs" dxfId="10676" priority="1903" stopIfTrue="1" operator="equal">
      <formula>0</formula>
    </cfRule>
  </conditionalFormatting>
  <conditionalFormatting sqref="H68:H71">
    <cfRule type="expression" dxfId="10675" priority="1902" stopIfTrue="1">
      <formula>$IT69&lt;$IS$2</formula>
    </cfRule>
  </conditionalFormatting>
  <conditionalFormatting sqref="A68:G71">
    <cfRule type="cellIs" dxfId="10674" priority="1901" stopIfTrue="1" operator="equal">
      <formula>0</formula>
    </cfRule>
  </conditionalFormatting>
  <conditionalFormatting sqref="A68:G71">
    <cfRule type="expression" dxfId="10673" priority="1900" stopIfTrue="1">
      <formula>$IT69&lt;$IS$2</formula>
    </cfRule>
  </conditionalFormatting>
  <conditionalFormatting sqref="A68:H71">
    <cfRule type="cellIs" dxfId="10672" priority="1899" operator="equal">
      <formula>0</formula>
    </cfRule>
  </conditionalFormatting>
  <conditionalFormatting sqref="A68:H71">
    <cfRule type="cellIs" dxfId="10671" priority="1898" operator="equal">
      <formula>0</formula>
    </cfRule>
  </conditionalFormatting>
  <conditionalFormatting sqref="A68:H71">
    <cfRule type="cellIs" dxfId="10670" priority="1897" stopIfTrue="1" operator="equal">
      <formula>0</formula>
    </cfRule>
  </conditionalFormatting>
  <conditionalFormatting sqref="A68:H71">
    <cfRule type="expression" dxfId="10669" priority="1896" stopIfTrue="1">
      <formula>$IT69&lt;$IS$2</formula>
    </cfRule>
  </conditionalFormatting>
  <conditionalFormatting sqref="A68:H71">
    <cfRule type="cellIs" dxfId="10668" priority="1895" stopIfTrue="1" operator="equal">
      <formula>0</formula>
    </cfRule>
  </conditionalFormatting>
  <conditionalFormatting sqref="A68:H71">
    <cfRule type="expression" dxfId="10667" priority="1894" stopIfTrue="1">
      <formula>$IT69&lt;$IS$2</formula>
    </cfRule>
  </conditionalFormatting>
  <conditionalFormatting sqref="A68:G69">
    <cfRule type="expression" dxfId="10666" priority="1893" stopIfTrue="1">
      <formula>$IT69&lt;$IS$2</formula>
    </cfRule>
  </conditionalFormatting>
  <conditionalFormatting sqref="A68:G71">
    <cfRule type="cellIs" dxfId="10665" priority="1892" stopIfTrue="1" operator="equal">
      <formula>0</formula>
    </cfRule>
  </conditionalFormatting>
  <conditionalFormatting sqref="A68:G71">
    <cfRule type="expression" dxfId="10664" priority="1891" stopIfTrue="1">
      <formula>$IT69&lt;$IS$2</formula>
    </cfRule>
  </conditionalFormatting>
  <conditionalFormatting sqref="H68:H71">
    <cfRule type="cellIs" dxfId="10663" priority="1890" stopIfTrue="1" operator="equal">
      <formula>0</formula>
    </cfRule>
  </conditionalFormatting>
  <conditionalFormatting sqref="H68:H71">
    <cfRule type="expression" dxfId="10662" priority="1889" stopIfTrue="1">
      <formula>$IT69&lt;$IS$2</formula>
    </cfRule>
  </conditionalFormatting>
  <conditionalFormatting sqref="H68:H71">
    <cfRule type="cellIs" dxfId="10661" priority="1888" stopIfTrue="1" operator="equal">
      <formula>0</formula>
    </cfRule>
  </conditionalFormatting>
  <conditionalFormatting sqref="H68:H71">
    <cfRule type="expression" dxfId="10660" priority="1887" stopIfTrue="1">
      <formula>$IT69&lt;$IS$2</formula>
    </cfRule>
  </conditionalFormatting>
  <conditionalFormatting sqref="A68:G71">
    <cfRule type="cellIs" dxfId="10659" priority="1886" stopIfTrue="1" operator="equal">
      <formula>0</formula>
    </cfRule>
  </conditionalFormatting>
  <conditionalFormatting sqref="A68:G71">
    <cfRule type="expression" dxfId="10658" priority="1885" stopIfTrue="1">
      <formula>$IT69&lt;$IS$2</formula>
    </cfRule>
  </conditionalFormatting>
  <conditionalFormatting sqref="A68:H71">
    <cfRule type="cellIs" dxfId="10657" priority="1884" operator="equal">
      <formula>0</formula>
    </cfRule>
  </conditionalFormatting>
  <conditionalFormatting sqref="A68:H71">
    <cfRule type="cellIs" dxfId="10656" priority="1883" stopIfTrue="1" operator="equal">
      <formula>0</formula>
    </cfRule>
  </conditionalFormatting>
  <conditionalFormatting sqref="A68:H71">
    <cfRule type="expression" dxfId="10655" priority="1882" stopIfTrue="1">
      <formula>$IT69&lt;$IS$2</formula>
    </cfRule>
  </conditionalFormatting>
  <conditionalFormatting sqref="A68:H71">
    <cfRule type="cellIs" dxfId="10654" priority="1881" stopIfTrue="1" operator="equal">
      <formula>0</formula>
    </cfRule>
  </conditionalFormatting>
  <conditionalFormatting sqref="A68:H71">
    <cfRule type="expression" dxfId="10653" priority="1880" stopIfTrue="1">
      <formula>$IT69&lt;$IS$2</formula>
    </cfRule>
  </conditionalFormatting>
  <conditionalFormatting sqref="A68:H71">
    <cfRule type="cellIs" dxfId="10652" priority="1879" stopIfTrue="1" operator="equal">
      <formula>0</formula>
    </cfRule>
  </conditionalFormatting>
  <conditionalFormatting sqref="A68:H71">
    <cfRule type="expression" dxfId="10651" priority="1878" stopIfTrue="1">
      <formula>$IT69&lt;$IS$2</formula>
    </cfRule>
  </conditionalFormatting>
  <conditionalFormatting sqref="A68:H71">
    <cfRule type="cellIs" dxfId="10650" priority="1877" stopIfTrue="1" operator="equal">
      <formula>0</formula>
    </cfRule>
  </conditionalFormatting>
  <conditionalFormatting sqref="A68:H71">
    <cfRule type="expression" dxfId="10649" priority="1876" stopIfTrue="1">
      <formula>$IT69&lt;$IS$2</formula>
    </cfRule>
  </conditionalFormatting>
  <conditionalFormatting sqref="A68:H71">
    <cfRule type="cellIs" dxfId="10648" priority="1875" stopIfTrue="1" operator="equal">
      <formula>0</formula>
    </cfRule>
  </conditionalFormatting>
  <conditionalFormatting sqref="A68:H71">
    <cfRule type="expression" dxfId="10647" priority="1874" stopIfTrue="1">
      <formula>$IT69&lt;$IS$2</formula>
    </cfRule>
  </conditionalFormatting>
  <conditionalFormatting sqref="A68:H71">
    <cfRule type="cellIs" dxfId="10646" priority="1873" stopIfTrue="1" operator="equal">
      <formula>0</formula>
    </cfRule>
  </conditionalFormatting>
  <conditionalFormatting sqref="A68:H71">
    <cfRule type="expression" dxfId="10645" priority="1872" stopIfTrue="1">
      <formula>$IT69&lt;$IS$2</formula>
    </cfRule>
  </conditionalFormatting>
  <conditionalFormatting sqref="A68:H71">
    <cfRule type="cellIs" dxfId="10644" priority="1871" stopIfTrue="1" operator="equal">
      <formula>0</formula>
    </cfRule>
  </conditionalFormatting>
  <conditionalFormatting sqref="A68:H71">
    <cfRule type="expression" dxfId="10643" priority="1870" stopIfTrue="1">
      <formula>$IT69&lt;$IS$2</formula>
    </cfRule>
  </conditionalFormatting>
  <conditionalFormatting sqref="A68:H71">
    <cfRule type="cellIs" dxfId="10642" priority="1869" stopIfTrue="1" operator="equal">
      <formula>0</formula>
    </cfRule>
  </conditionalFormatting>
  <conditionalFormatting sqref="A68:H71">
    <cfRule type="expression" dxfId="10641" priority="1868" stopIfTrue="1">
      <formula>$IT69&lt;$IS$2</formula>
    </cfRule>
  </conditionalFormatting>
  <conditionalFormatting sqref="D71">
    <cfRule type="cellIs" dxfId="10640" priority="1867" operator="equal">
      <formula>0</formula>
    </cfRule>
  </conditionalFormatting>
  <conditionalFormatting sqref="D71">
    <cfRule type="cellIs" dxfId="10639" priority="1866" operator="equal">
      <formula>0</formula>
    </cfRule>
  </conditionalFormatting>
  <conditionalFormatting sqref="D71">
    <cfRule type="cellIs" dxfId="10638" priority="1865" stopIfTrue="1" operator="equal">
      <formula>0</formula>
    </cfRule>
  </conditionalFormatting>
  <conditionalFormatting sqref="D71">
    <cfRule type="expression" dxfId="10637" priority="1864" stopIfTrue="1">
      <formula>$IT72&lt;$IS$2</formula>
    </cfRule>
  </conditionalFormatting>
  <conditionalFormatting sqref="D71">
    <cfRule type="cellIs" dxfId="10636" priority="1863" stopIfTrue="1" operator="equal">
      <formula>0</formula>
    </cfRule>
  </conditionalFormatting>
  <conditionalFormatting sqref="D71">
    <cfRule type="expression" dxfId="10635" priority="1862" stopIfTrue="1">
      <formula>$IT72&lt;$IS$2</formula>
    </cfRule>
  </conditionalFormatting>
  <conditionalFormatting sqref="D71">
    <cfRule type="cellIs" dxfId="10634" priority="1861" stopIfTrue="1" operator="equal">
      <formula>0</formula>
    </cfRule>
  </conditionalFormatting>
  <conditionalFormatting sqref="D71">
    <cfRule type="expression" dxfId="10633" priority="1860" stopIfTrue="1">
      <formula>$IT72&lt;$IS$2</formula>
    </cfRule>
  </conditionalFormatting>
  <conditionalFormatting sqref="D71">
    <cfRule type="cellIs" dxfId="10632" priority="1859" stopIfTrue="1" operator="equal">
      <formula>0</formula>
    </cfRule>
  </conditionalFormatting>
  <conditionalFormatting sqref="D71">
    <cfRule type="expression" dxfId="10631" priority="1858" stopIfTrue="1">
      <formula>$IT72&lt;$IS$2</formula>
    </cfRule>
  </conditionalFormatting>
  <conditionalFormatting sqref="D71">
    <cfRule type="cellIs" dxfId="10630" priority="1857" operator="equal">
      <formula>0</formula>
    </cfRule>
  </conditionalFormatting>
  <conditionalFormatting sqref="D71">
    <cfRule type="cellIs" dxfId="10629" priority="1856" stopIfTrue="1" operator="equal">
      <formula>0</formula>
    </cfRule>
  </conditionalFormatting>
  <conditionalFormatting sqref="D71">
    <cfRule type="expression" dxfId="10628" priority="1855" stopIfTrue="1">
      <formula>$IT72&lt;$IS$2</formula>
    </cfRule>
  </conditionalFormatting>
  <conditionalFormatting sqref="D71">
    <cfRule type="cellIs" dxfId="10627" priority="1854" stopIfTrue="1" operator="equal">
      <formula>0</formula>
    </cfRule>
  </conditionalFormatting>
  <conditionalFormatting sqref="D71">
    <cfRule type="expression" dxfId="10626" priority="1853" stopIfTrue="1">
      <formula>$IT72&lt;$IS$2</formula>
    </cfRule>
  </conditionalFormatting>
  <conditionalFormatting sqref="D71">
    <cfRule type="cellIs" dxfId="10625" priority="1852" stopIfTrue="1" operator="equal">
      <formula>0</formula>
    </cfRule>
  </conditionalFormatting>
  <conditionalFormatting sqref="D71">
    <cfRule type="expression" dxfId="10624" priority="1851" stopIfTrue="1">
      <formula>$IT72&lt;$IS$2</formula>
    </cfRule>
  </conditionalFormatting>
  <conditionalFormatting sqref="A68:H71">
    <cfRule type="cellIs" dxfId="10623" priority="1850" stopIfTrue="1" operator="equal">
      <formula>0</formula>
    </cfRule>
  </conditionalFormatting>
  <conditionalFormatting sqref="A68:H71">
    <cfRule type="expression" dxfId="10622" priority="1849" stopIfTrue="1">
      <formula>$IT69&lt;$IS$2</formula>
    </cfRule>
  </conditionalFormatting>
  <conditionalFormatting sqref="A68:H71">
    <cfRule type="cellIs" dxfId="10621" priority="1848" stopIfTrue="1" operator="equal">
      <formula>0</formula>
    </cfRule>
  </conditionalFormatting>
  <conditionalFormatting sqref="A68:H71">
    <cfRule type="expression" dxfId="10620" priority="1847" stopIfTrue="1">
      <formula>$IT69&lt;$IS$2</formula>
    </cfRule>
  </conditionalFormatting>
  <conditionalFormatting sqref="A68:H71">
    <cfRule type="cellIs" dxfId="10619" priority="1846" stopIfTrue="1" operator="equal">
      <formula>0</formula>
    </cfRule>
  </conditionalFormatting>
  <conditionalFormatting sqref="A68:H71">
    <cfRule type="expression" dxfId="10618" priority="1845" stopIfTrue="1">
      <formula>$IT69&lt;$IS$2</formula>
    </cfRule>
  </conditionalFormatting>
  <conditionalFormatting sqref="A71:H71">
    <cfRule type="cellIs" dxfId="10617" priority="1844" stopIfTrue="1" operator="equal">
      <formula>0</formula>
    </cfRule>
  </conditionalFormatting>
  <conditionalFormatting sqref="A71:H71">
    <cfRule type="expression" dxfId="10616" priority="1843" stopIfTrue="1">
      <formula>$IW72&lt;$IV$2</formula>
    </cfRule>
  </conditionalFormatting>
  <conditionalFormatting sqref="A68:I68">
    <cfRule type="cellIs" dxfId="10615" priority="1842" stopIfTrue="1" operator="equal">
      <formula>0</formula>
    </cfRule>
  </conditionalFormatting>
  <conditionalFormatting sqref="A68:I68">
    <cfRule type="expression" dxfId="10614" priority="1841" stopIfTrue="1">
      <formula>$IW69&lt;$IV$2</formula>
    </cfRule>
  </conditionalFormatting>
  <conditionalFormatting sqref="I68">
    <cfRule type="cellIs" dxfId="10613" priority="1840" stopIfTrue="1" operator="equal">
      <formula>0</formula>
    </cfRule>
  </conditionalFormatting>
  <conditionalFormatting sqref="I68">
    <cfRule type="expression" dxfId="10612" priority="1839" stopIfTrue="1">
      <formula>$IW69&lt;$IV$2</formula>
    </cfRule>
  </conditionalFormatting>
  <conditionalFormatting sqref="A70:H70">
    <cfRule type="cellIs" dxfId="10611" priority="1838" stopIfTrue="1" operator="equal">
      <formula>0</formula>
    </cfRule>
  </conditionalFormatting>
  <conditionalFormatting sqref="A70:H70">
    <cfRule type="expression" dxfId="10610" priority="1837" stopIfTrue="1">
      <formula>$IW71&lt;$IV$2</formula>
    </cfRule>
  </conditionalFormatting>
  <conditionalFormatting sqref="A68:H68">
    <cfRule type="cellIs" dxfId="10609" priority="1836" stopIfTrue="1" operator="equal">
      <formula>0</formula>
    </cfRule>
  </conditionalFormatting>
  <conditionalFormatting sqref="A68:H68">
    <cfRule type="expression" dxfId="10608" priority="1835" stopIfTrue="1">
      <formula>$IW69&lt;$IV$2</formula>
    </cfRule>
  </conditionalFormatting>
  <conditionalFormatting sqref="A70:H70">
    <cfRule type="cellIs" dxfId="10607" priority="1834" stopIfTrue="1" operator="equal">
      <formula>0</formula>
    </cfRule>
  </conditionalFormatting>
  <conditionalFormatting sqref="A70:H70">
    <cfRule type="expression" dxfId="10606" priority="1833" stopIfTrue="1">
      <formula>$IW71&lt;$IV$2</formula>
    </cfRule>
  </conditionalFormatting>
  <conditionalFormatting sqref="A68:H71">
    <cfRule type="cellIs" dxfId="10605" priority="1832" stopIfTrue="1" operator="equal">
      <formula>0</formula>
    </cfRule>
  </conditionalFormatting>
  <conditionalFormatting sqref="A68:H71">
    <cfRule type="expression" dxfId="10604" priority="1831" stopIfTrue="1">
      <formula>$IT69&lt;$IS$2</formula>
    </cfRule>
  </conditionalFormatting>
  <conditionalFormatting sqref="A68:H71">
    <cfRule type="cellIs" dxfId="10603" priority="1830" stopIfTrue="1" operator="equal">
      <formula>0</formula>
    </cfRule>
  </conditionalFormatting>
  <conditionalFormatting sqref="A68:H71">
    <cfRule type="expression" dxfId="10602" priority="1829" stopIfTrue="1">
      <formula>$IT69&lt;$IS$2</formula>
    </cfRule>
  </conditionalFormatting>
  <conditionalFormatting sqref="I71">
    <cfRule type="cellIs" dxfId="10601" priority="1828" operator="equal">
      <formula>0</formula>
    </cfRule>
  </conditionalFormatting>
  <conditionalFormatting sqref="I70">
    <cfRule type="cellIs" dxfId="10600" priority="1827" operator="equal">
      <formula>0</formula>
    </cfRule>
  </conditionalFormatting>
  <conditionalFormatting sqref="A72:I74">
    <cfRule type="cellIs" dxfId="10599" priority="1826" operator="equal">
      <formula>0</formula>
    </cfRule>
  </conditionalFormatting>
  <conditionalFormatting sqref="A72:H74">
    <cfRule type="cellIs" dxfId="10598" priority="1825" operator="equal">
      <formula>0</formula>
    </cfRule>
  </conditionalFormatting>
  <conditionalFormatting sqref="A72:H74">
    <cfRule type="cellIs" dxfId="10597" priority="1824" stopIfTrue="1" operator="equal">
      <formula>0</formula>
    </cfRule>
  </conditionalFormatting>
  <conditionalFormatting sqref="A72:H74">
    <cfRule type="expression" dxfId="10596" priority="1823" stopIfTrue="1">
      <formula>$IT73&lt;$IS$2</formula>
    </cfRule>
  </conditionalFormatting>
  <conditionalFormatting sqref="A72:H74">
    <cfRule type="cellIs" dxfId="10595" priority="1822" stopIfTrue="1" operator="equal">
      <formula>0</formula>
    </cfRule>
  </conditionalFormatting>
  <conditionalFormatting sqref="A72:H74">
    <cfRule type="expression" dxfId="10594" priority="1821" stopIfTrue="1">
      <formula>$IT73&lt;$IS$2</formula>
    </cfRule>
  </conditionalFormatting>
  <conditionalFormatting sqref="A72:G74">
    <cfRule type="cellIs" dxfId="10593" priority="1820" stopIfTrue="1" operator="equal">
      <formula>0</formula>
    </cfRule>
  </conditionalFormatting>
  <conditionalFormatting sqref="A72:G74">
    <cfRule type="expression" dxfId="10592" priority="1819" stopIfTrue="1">
      <formula>$IT73&lt;$IS$2</formula>
    </cfRule>
  </conditionalFormatting>
  <conditionalFormatting sqref="A72:G74">
    <cfRule type="cellIs" dxfId="10591" priority="1818" stopIfTrue="1" operator="equal">
      <formula>0</formula>
    </cfRule>
  </conditionalFormatting>
  <conditionalFormatting sqref="A72:G74">
    <cfRule type="expression" dxfId="10590" priority="1817" stopIfTrue="1">
      <formula>$IT73&lt;$IS$2</formula>
    </cfRule>
  </conditionalFormatting>
  <conditionalFormatting sqref="H72:H74">
    <cfRule type="cellIs" dxfId="10589" priority="1816" stopIfTrue="1" operator="equal">
      <formula>0</formula>
    </cfRule>
  </conditionalFormatting>
  <conditionalFormatting sqref="H72:H74">
    <cfRule type="expression" dxfId="10588" priority="1815" stopIfTrue="1">
      <formula>$IT73&lt;$IS$2</formula>
    </cfRule>
  </conditionalFormatting>
  <conditionalFormatting sqref="H72:H74">
    <cfRule type="cellIs" dxfId="10587" priority="1814" stopIfTrue="1" operator="equal">
      <formula>0</formula>
    </cfRule>
  </conditionalFormatting>
  <conditionalFormatting sqref="H72:H74">
    <cfRule type="expression" dxfId="10586" priority="1813" stopIfTrue="1">
      <formula>$IT73&lt;$IS$2</formula>
    </cfRule>
  </conditionalFormatting>
  <conditionalFormatting sqref="A72:G74">
    <cfRule type="cellIs" dxfId="10585" priority="1812" stopIfTrue="1" operator="equal">
      <formula>0</formula>
    </cfRule>
  </conditionalFormatting>
  <conditionalFormatting sqref="A72:G74">
    <cfRule type="expression" dxfId="10584" priority="1811" stopIfTrue="1">
      <formula>$IT73&lt;$IS$2</formula>
    </cfRule>
  </conditionalFormatting>
  <conditionalFormatting sqref="A72:H74">
    <cfRule type="cellIs" dxfId="10583" priority="1810" operator="equal">
      <formula>0</formula>
    </cfRule>
  </conditionalFormatting>
  <conditionalFormatting sqref="A72:G74">
    <cfRule type="cellIs" dxfId="10582" priority="1809" stopIfTrue="1" operator="equal">
      <formula>0</formula>
    </cfRule>
  </conditionalFormatting>
  <conditionalFormatting sqref="A72:G74">
    <cfRule type="expression" dxfId="10581" priority="1808" stopIfTrue="1">
      <formula>$IT73&lt;$IS$2</formula>
    </cfRule>
  </conditionalFormatting>
  <conditionalFormatting sqref="A72:G74">
    <cfRule type="cellIs" dxfId="10580" priority="1807" stopIfTrue="1" operator="equal">
      <formula>0</formula>
    </cfRule>
  </conditionalFormatting>
  <conditionalFormatting sqref="A72:G74">
    <cfRule type="expression" dxfId="10579" priority="1806" stopIfTrue="1">
      <formula>$IT73&lt;$IS$2</formula>
    </cfRule>
  </conditionalFormatting>
  <conditionalFormatting sqref="A72:G74">
    <cfRule type="cellIs" dxfId="10578" priority="1805" stopIfTrue="1" operator="equal">
      <formula>0</formula>
    </cfRule>
  </conditionalFormatting>
  <conditionalFormatting sqref="A72:G74">
    <cfRule type="expression" dxfId="10577" priority="1804" stopIfTrue="1">
      <formula>$IT73&lt;$IS$2</formula>
    </cfRule>
  </conditionalFormatting>
  <conditionalFormatting sqref="D74">
    <cfRule type="cellIs" dxfId="10576" priority="1803" operator="equal">
      <formula>0</formula>
    </cfRule>
  </conditionalFormatting>
  <conditionalFormatting sqref="D74">
    <cfRule type="cellIs" dxfId="10575" priority="1802" stopIfTrue="1" operator="equal">
      <formula>0</formula>
    </cfRule>
  </conditionalFormatting>
  <conditionalFormatting sqref="D74">
    <cfRule type="expression" dxfId="10574" priority="1801" stopIfTrue="1">
      <formula>$IT75&lt;$IS$2</formula>
    </cfRule>
  </conditionalFormatting>
  <conditionalFormatting sqref="D74">
    <cfRule type="cellIs" dxfId="10573" priority="1800" stopIfTrue="1" operator="equal">
      <formula>0</formula>
    </cfRule>
  </conditionalFormatting>
  <conditionalFormatting sqref="D74">
    <cfRule type="expression" dxfId="10572" priority="1799" stopIfTrue="1">
      <formula>$IT75&lt;$IS$2</formula>
    </cfRule>
  </conditionalFormatting>
  <conditionalFormatting sqref="D74">
    <cfRule type="cellIs" dxfId="10571" priority="1798" stopIfTrue="1" operator="equal">
      <formula>0</formula>
    </cfRule>
  </conditionalFormatting>
  <conditionalFormatting sqref="D74">
    <cfRule type="expression" dxfId="10570" priority="1797" stopIfTrue="1">
      <formula>$IT75&lt;$IS$2</formula>
    </cfRule>
  </conditionalFormatting>
  <conditionalFormatting sqref="D74">
    <cfRule type="cellIs" dxfId="10569" priority="1796" stopIfTrue="1" operator="equal">
      <formula>0</formula>
    </cfRule>
  </conditionalFormatting>
  <conditionalFormatting sqref="D74">
    <cfRule type="expression" dxfId="10568" priority="1795" stopIfTrue="1">
      <formula>$IT75&lt;$IS$2</formula>
    </cfRule>
  </conditionalFormatting>
  <conditionalFormatting sqref="D74">
    <cfRule type="cellIs" dxfId="10567" priority="1794" stopIfTrue="1" operator="equal">
      <formula>0</formula>
    </cfRule>
  </conditionalFormatting>
  <conditionalFormatting sqref="D74">
    <cfRule type="expression" dxfId="10566" priority="1793" stopIfTrue="1">
      <formula>$IT75&lt;$IS$2</formula>
    </cfRule>
  </conditionalFormatting>
  <conditionalFormatting sqref="D74">
    <cfRule type="cellIs" dxfId="10565" priority="1792" operator="equal">
      <formula>0</formula>
    </cfRule>
  </conditionalFormatting>
  <conditionalFormatting sqref="D74">
    <cfRule type="cellIs" dxfId="10564" priority="1791" stopIfTrue="1" operator="equal">
      <formula>0</formula>
    </cfRule>
  </conditionalFormatting>
  <conditionalFormatting sqref="D74">
    <cfRule type="expression" dxfId="10563" priority="1790" stopIfTrue="1">
      <formula>$IT75&lt;$IS$2</formula>
    </cfRule>
  </conditionalFormatting>
  <conditionalFormatting sqref="D74">
    <cfRule type="cellIs" dxfId="10562" priority="1789" stopIfTrue="1" operator="equal">
      <formula>0</formula>
    </cfRule>
  </conditionalFormatting>
  <conditionalFormatting sqref="D74">
    <cfRule type="expression" dxfId="10561" priority="1788" stopIfTrue="1">
      <formula>$IT75&lt;$IS$2</formula>
    </cfRule>
  </conditionalFormatting>
  <conditionalFormatting sqref="D74">
    <cfRule type="cellIs" dxfId="10560" priority="1787" stopIfTrue="1" operator="equal">
      <formula>0</formula>
    </cfRule>
  </conditionalFormatting>
  <conditionalFormatting sqref="D74">
    <cfRule type="expression" dxfId="10559" priority="1786" stopIfTrue="1">
      <formula>$IT75&lt;$IS$2</formula>
    </cfRule>
  </conditionalFormatting>
  <conditionalFormatting sqref="D74">
    <cfRule type="cellIs" dxfId="10558" priority="1785" stopIfTrue="1" operator="equal">
      <formula>0</formula>
    </cfRule>
  </conditionalFormatting>
  <conditionalFormatting sqref="D74">
    <cfRule type="expression" dxfId="10557" priority="1784" stopIfTrue="1">
      <formula>$IT75&lt;$IS$2</formula>
    </cfRule>
  </conditionalFormatting>
  <conditionalFormatting sqref="D74">
    <cfRule type="cellIs" dxfId="10556" priority="1783" stopIfTrue="1" operator="equal">
      <formula>0</formula>
    </cfRule>
  </conditionalFormatting>
  <conditionalFormatting sqref="D74">
    <cfRule type="expression" dxfId="10555" priority="1782" stopIfTrue="1">
      <formula>$IT75&lt;$IS$2</formula>
    </cfRule>
  </conditionalFormatting>
  <conditionalFormatting sqref="D74">
    <cfRule type="cellIs" dxfId="10554" priority="1781" stopIfTrue="1" operator="equal">
      <formula>0</formula>
    </cfRule>
  </conditionalFormatting>
  <conditionalFormatting sqref="D74">
    <cfRule type="expression" dxfId="10553" priority="1780" stopIfTrue="1">
      <formula>$IT75&lt;$IS$2</formula>
    </cfRule>
  </conditionalFormatting>
  <conditionalFormatting sqref="D74">
    <cfRule type="cellIs" dxfId="10552" priority="1779" stopIfTrue="1" operator="equal">
      <formula>0</formula>
    </cfRule>
  </conditionalFormatting>
  <conditionalFormatting sqref="D74">
    <cfRule type="expression" dxfId="10551" priority="1778" stopIfTrue="1">
      <formula>$IT75&lt;$IS$2</formula>
    </cfRule>
  </conditionalFormatting>
  <conditionalFormatting sqref="A72:H74">
    <cfRule type="cellIs" dxfId="10550" priority="1777" stopIfTrue="1" operator="equal">
      <formula>0</formula>
    </cfRule>
  </conditionalFormatting>
  <conditionalFormatting sqref="A72:H74">
    <cfRule type="expression" dxfId="10549" priority="1776" stopIfTrue="1">
      <formula>$IT73&lt;$IS$2</formula>
    </cfRule>
  </conditionalFormatting>
  <conditionalFormatting sqref="A72:H74">
    <cfRule type="cellIs" dxfId="10548" priority="1775" stopIfTrue="1" operator="equal">
      <formula>0</formula>
    </cfRule>
  </conditionalFormatting>
  <conditionalFormatting sqref="A72:H74">
    <cfRule type="expression" dxfId="10547" priority="1774" stopIfTrue="1">
      <formula>$IT73&lt;$IS$2</formula>
    </cfRule>
  </conditionalFormatting>
  <conditionalFormatting sqref="A72:H74">
    <cfRule type="cellIs" dxfId="10546" priority="1773" stopIfTrue="1" operator="equal">
      <formula>0</formula>
    </cfRule>
  </conditionalFormatting>
  <conditionalFormatting sqref="A72:H74">
    <cfRule type="expression" dxfId="10545" priority="1772" stopIfTrue="1">
      <formula>$IT73&lt;$IS$2</formula>
    </cfRule>
  </conditionalFormatting>
  <conditionalFormatting sqref="A74:H74">
    <cfRule type="cellIs" dxfId="10544" priority="1771" stopIfTrue="1" operator="equal">
      <formula>0</formula>
    </cfRule>
  </conditionalFormatting>
  <conditionalFormatting sqref="A74:H74">
    <cfRule type="expression" dxfId="10543" priority="1770" stopIfTrue="1">
      <formula>$IW75&lt;$IV$2</formula>
    </cfRule>
  </conditionalFormatting>
  <conditionalFormatting sqref="A73:H73">
    <cfRule type="cellIs" dxfId="10542" priority="1769" stopIfTrue="1" operator="equal">
      <formula>0</formula>
    </cfRule>
  </conditionalFormatting>
  <conditionalFormatting sqref="A73:H73">
    <cfRule type="expression" dxfId="10541" priority="1768" stopIfTrue="1">
      <formula>$IW74&lt;$IV$2</formula>
    </cfRule>
  </conditionalFormatting>
  <conditionalFormatting sqref="A72:H72">
    <cfRule type="cellIs" dxfId="10540" priority="1767" stopIfTrue="1" operator="equal">
      <formula>0</formula>
    </cfRule>
  </conditionalFormatting>
  <conditionalFormatting sqref="A72:H72">
    <cfRule type="expression" dxfId="10539" priority="1766" stopIfTrue="1">
      <formula>$IW73&lt;$IV$2</formula>
    </cfRule>
  </conditionalFormatting>
  <conditionalFormatting sqref="A73:H73">
    <cfRule type="cellIs" dxfId="10538" priority="1765" operator="equal">
      <formula>0</formula>
    </cfRule>
  </conditionalFormatting>
  <conditionalFormatting sqref="A73:H73">
    <cfRule type="cellIs" dxfId="10537" priority="1764" operator="equal">
      <formula>0</formula>
    </cfRule>
  </conditionalFormatting>
  <conditionalFormatting sqref="A73:H73">
    <cfRule type="cellIs" dxfId="10536" priority="1763" stopIfTrue="1" operator="equal">
      <formula>0</formula>
    </cfRule>
  </conditionalFormatting>
  <conditionalFormatting sqref="A73:H73">
    <cfRule type="expression" dxfId="10535" priority="1762" stopIfTrue="1">
      <formula>$IT74&lt;$IS$2</formula>
    </cfRule>
  </conditionalFormatting>
  <conditionalFormatting sqref="A73:H73">
    <cfRule type="cellIs" dxfId="10534" priority="1761" stopIfTrue="1" operator="equal">
      <formula>0</formula>
    </cfRule>
  </conditionalFormatting>
  <conditionalFormatting sqref="A73:H73">
    <cfRule type="expression" dxfId="10533" priority="1760" stopIfTrue="1">
      <formula>$IT74&lt;$IS$2</formula>
    </cfRule>
  </conditionalFormatting>
  <conditionalFormatting sqref="A73:G73">
    <cfRule type="cellIs" dxfId="10532" priority="1759" stopIfTrue="1" operator="equal">
      <formula>0</formula>
    </cfRule>
  </conditionalFormatting>
  <conditionalFormatting sqref="A73:G73">
    <cfRule type="expression" dxfId="10531" priority="1758" stopIfTrue="1">
      <formula>$IT74&lt;$IS$2</formula>
    </cfRule>
  </conditionalFormatting>
  <conditionalFormatting sqref="A73:G73">
    <cfRule type="cellIs" dxfId="10530" priority="1757" stopIfTrue="1" operator="equal">
      <formula>0</formula>
    </cfRule>
  </conditionalFormatting>
  <conditionalFormatting sqref="A73:G73">
    <cfRule type="expression" dxfId="10529" priority="1756" stopIfTrue="1">
      <formula>$IT74&lt;$IS$2</formula>
    </cfRule>
  </conditionalFormatting>
  <conditionalFormatting sqref="H73">
    <cfRule type="cellIs" dxfId="10528" priority="1755" stopIfTrue="1" operator="equal">
      <formula>0</formula>
    </cfRule>
  </conditionalFormatting>
  <conditionalFormatting sqref="H73">
    <cfRule type="expression" dxfId="10527" priority="1754" stopIfTrue="1">
      <formula>$IT74&lt;$IS$2</formula>
    </cfRule>
  </conditionalFormatting>
  <conditionalFormatting sqref="H73">
    <cfRule type="cellIs" dxfId="10526" priority="1753" stopIfTrue="1" operator="equal">
      <formula>0</formula>
    </cfRule>
  </conditionalFormatting>
  <conditionalFormatting sqref="H73">
    <cfRule type="expression" dxfId="10525" priority="1752" stopIfTrue="1">
      <formula>$IT74&lt;$IS$2</formula>
    </cfRule>
  </conditionalFormatting>
  <conditionalFormatting sqref="A73:G73">
    <cfRule type="cellIs" dxfId="10524" priority="1751" stopIfTrue="1" operator="equal">
      <formula>0</formula>
    </cfRule>
  </conditionalFormatting>
  <conditionalFormatting sqref="A73:G73">
    <cfRule type="expression" dxfId="10523" priority="1750" stopIfTrue="1">
      <formula>$IT74&lt;$IS$2</formula>
    </cfRule>
  </conditionalFormatting>
  <conditionalFormatting sqref="A73:H73">
    <cfRule type="cellIs" dxfId="10522" priority="1749" operator="equal">
      <formula>0</formula>
    </cfRule>
  </conditionalFormatting>
  <conditionalFormatting sqref="A73:G73">
    <cfRule type="cellIs" dxfId="10521" priority="1748" stopIfTrue="1" operator="equal">
      <formula>0</formula>
    </cfRule>
  </conditionalFormatting>
  <conditionalFormatting sqref="A73:G73">
    <cfRule type="expression" dxfId="10520" priority="1747" stopIfTrue="1">
      <formula>$IT74&lt;$IS$2</formula>
    </cfRule>
  </conditionalFormatting>
  <conditionalFormatting sqref="A73:G73">
    <cfRule type="cellIs" dxfId="10519" priority="1746" stopIfTrue="1" operator="equal">
      <formula>0</formula>
    </cfRule>
  </conditionalFormatting>
  <conditionalFormatting sqref="A73:G73">
    <cfRule type="expression" dxfId="10518" priority="1745" stopIfTrue="1">
      <formula>$IT74&lt;$IS$2</formula>
    </cfRule>
  </conditionalFormatting>
  <conditionalFormatting sqref="A73:G73">
    <cfRule type="cellIs" dxfId="10517" priority="1744" stopIfTrue="1" operator="equal">
      <formula>0</formula>
    </cfRule>
  </conditionalFormatting>
  <conditionalFormatting sqref="A73:G73">
    <cfRule type="expression" dxfId="10516" priority="1743" stopIfTrue="1">
      <formula>$IT74&lt;$IS$2</formula>
    </cfRule>
  </conditionalFormatting>
  <conditionalFormatting sqref="A73:H73">
    <cfRule type="cellIs" dxfId="10515" priority="1742" stopIfTrue="1" operator="equal">
      <formula>0</formula>
    </cfRule>
  </conditionalFormatting>
  <conditionalFormatting sqref="A73:H73">
    <cfRule type="expression" dxfId="10514" priority="1741" stopIfTrue="1">
      <formula>$IT74&lt;$IS$2</formula>
    </cfRule>
  </conditionalFormatting>
  <conditionalFormatting sqref="A73:H73">
    <cfRule type="cellIs" dxfId="10513" priority="1740" stopIfTrue="1" operator="equal">
      <formula>0</formula>
    </cfRule>
  </conditionalFormatting>
  <conditionalFormatting sqref="A73:H73">
    <cfRule type="expression" dxfId="10512" priority="1739" stopIfTrue="1">
      <formula>$IT74&lt;$IS$2</formula>
    </cfRule>
  </conditionalFormatting>
  <conditionalFormatting sqref="A73:H73">
    <cfRule type="cellIs" dxfId="10511" priority="1738" stopIfTrue="1" operator="equal">
      <formula>0</formula>
    </cfRule>
  </conditionalFormatting>
  <conditionalFormatting sqref="A73:H73">
    <cfRule type="expression" dxfId="10510" priority="1737" stopIfTrue="1">
      <formula>$IT74&lt;$IS$2</formula>
    </cfRule>
  </conditionalFormatting>
  <conditionalFormatting sqref="A73:H73">
    <cfRule type="cellIs" dxfId="10509" priority="1736" stopIfTrue="1" operator="equal">
      <formula>0</formula>
    </cfRule>
  </conditionalFormatting>
  <conditionalFormatting sqref="A73:H73">
    <cfRule type="expression" dxfId="10508" priority="1735" stopIfTrue="1">
      <formula>$IW74&lt;$IV$2</formula>
    </cfRule>
  </conditionalFormatting>
  <conditionalFormatting sqref="A72:H74">
    <cfRule type="cellIs" dxfId="10507" priority="1734" stopIfTrue="1" operator="equal">
      <formula>0</formula>
    </cfRule>
  </conditionalFormatting>
  <conditionalFormatting sqref="A72:H74">
    <cfRule type="expression" dxfId="10506" priority="1733" stopIfTrue="1">
      <formula>$IT73&lt;$IS$2</formula>
    </cfRule>
  </conditionalFormatting>
  <conditionalFormatting sqref="A72:H74">
    <cfRule type="cellIs" dxfId="10505" priority="1732" stopIfTrue="1" operator="equal">
      <formula>0</formula>
    </cfRule>
  </conditionalFormatting>
  <conditionalFormatting sqref="A72:H74">
    <cfRule type="expression" dxfId="10504" priority="1731" stopIfTrue="1">
      <formula>$IT73&lt;$IS$2</formula>
    </cfRule>
  </conditionalFormatting>
  <conditionalFormatting sqref="I74">
    <cfRule type="cellIs" dxfId="10503" priority="1730" operator="equal">
      <formula>0</formula>
    </cfRule>
  </conditionalFormatting>
  <conditionalFormatting sqref="A75:I77">
    <cfRule type="cellIs" dxfId="10502" priority="1729" operator="equal">
      <formula>0</formula>
    </cfRule>
  </conditionalFormatting>
  <conditionalFormatting sqref="A75:H77">
    <cfRule type="cellIs" dxfId="10501" priority="1728" operator="equal">
      <formula>0</formula>
    </cfRule>
  </conditionalFormatting>
  <conditionalFormatting sqref="A75:H77">
    <cfRule type="cellIs" dxfId="10500" priority="1727" stopIfTrue="1" operator="equal">
      <formula>0</formula>
    </cfRule>
  </conditionalFormatting>
  <conditionalFormatting sqref="A75:H77">
    <cfRule type="expression" dxfId="10499" priority="1726" stopIfTrue="1">
      <formula>$IT76&lt;$IS$2</formula>
    </cfRule>
  </conditionalFormatting>
  <conditionalFormatting sqref="A75:H77">
    <cfRule type="cellIs" dxfId="10498" priority="1725" stopIfTrue="1" operator="equal">
      <formula>0</formula>
    </cfRule>
  </conditionalFormatting>
  <conditionalFormatting sqref="A75:H77">
    <cfRule type="expression" dxfId="10497" priority="1724" stopIfTrue="1">
      <formula>$IT76&lt;$IS$2</formula>
    </cfRule>
  </conditionalFormatting>
  <conditionalFormatting sqref="A75:G75">
    <cfRule type="expression" dxfId="10496" priority="1723" stopIfTrue="1">
      <formula>$IT76&lt;$IS$2</formula>
    </cfRule>
  </conditionalFormatting>
  <conditionalFormatting sqref="A75:G77">
    <cfRule type="cellIs" dxfId="10495" priority="1722" stopIfTrue="1" operator="equal">
      <formula>0</formula>
    </cfRule>
  </conditionalFormatting>
  <conditionalFormatting sqref="A75:G77">
    <cfRule type="expression" dxfId="10494" priority="1721" stopIfTrue="1">
      <formula>$IT76&lt;$IS$2</formula>
    </cfRule>
  </conditionalFormatting>
  <conditionalFormatting sqref="H75:H77">
    <cfRule type="cellIs" dxfId="10493" priority="1720" stopIfTrue="1" operator="equal">
      <formula>0</formula>
    </cfRule>
  </conditionalFormatting>
  <conditionalFormatting sqref="H75:H77">
    <cfRule type="expression" dxfId="10492" priority="1719" stopIfTrue="1">
      <formula>$IT76&lt;$IS$2</formula>
    </cfRule>
  </conditionalFormatting>
  <conditionalFormatting sqref="H75:H77">
    <cfRule type="cellIs" dxfId="10491" priority="1718" stopIfTrue="1" operator="equal">
      <formula>0</formula>
    </cfRule>
  </conditionalFormatting>
  <conditionalFormatting sqref="H75:H77">
    <cfRule type="expression" dxfId="10490" priority="1717" stopIfTrue="1">
      <formula>$IT76&lt;$IS$2</formula>
    </cfRule>
  </conditionalFormatting>
  <conditionalFormatting sqref="A75:G77">
    <cfRule type="cellIs" dxfId="10489" priority="1716" stopIfTrue="1" operator="equal">
      <formula>0</formula>
    </cfRule>
  </conditionalFormatting>
  <conditionalFormatting sqref="A75:G77">
    <cfRule type="expression" dxfId="10488" priority="1715" stopIfTrue="1">
      <formula>$IT76&lt;$IS$2</formula>
    </cfRule>
  </conditionalFormatting>
  <conditionalFormatting sqref="A75:H77">
    <cfRule type="cellIs" dxfId="10487" priority="1714" operator="equal">
      <formula>0</formula>
    </cfRule>
  </conditionalFormatting>
  <conditionalFormatting sqref="A75:G77">
    <cfRule type="cellIs" dxfId="10486" priority="1713" stopIfTrue="1" operator="equal">
      <formula>0</formula>
    </cfRule>
  </conditionalFormatting>
  <conditionalFormatting sqref="A75:G77">
    <cfRule type="expression" dxfId="10485" priority="1712" stopIfTrue="1">
      <formula>$IT76&lt;$IS$2</formula>
    </cfRule>
  </conditionalFormatting>
  <conditionalFormatting sqref="A75:G77">
    <cfRule type="cellIs" dxfId="10484" priority="1711" stopIfTrue="1" operator="equal">
      <formula>0</formula>
    </cfRule>
  </conditionalFormatting>
  <conditionalFormatting sqref="A75:G77">
    <cfRule type="expression" dxfId="10483" priority="1710" stopIfTrue="1">
      <formula>$IT76&lt;$IS$2</formula>
    </cfRule>
  </conditionalFormatting>
  <conditionalFormatting sqref="A75:G77">
    <cfRule type="cellIs" dxfId="10482" priority="1709" stopIfTrue="1" operator="equal">
      <formula>0</formula>
    </cfRule>
  </conditionalFormatting>
  <conditionalFormatting sqref="A75:G77">
    <cfRule type="expression" dxfId="10481" priority="1708" stopIfTrue="1">
      <formula>$IT76&lt;$IS$2</formula>
    </cfRule>
  </conditionalFormatting>
  <conditionalFormatting sqref="A75:H77">
    <cfRule type="cellIs" dxfId="10480" priority="1707" stopIfTrue="1" operator="equal">
      <formula>0</formula>
    </cfRule>
  </conditionalFormatting>
  <conditionalFormatting sqref="A75:H77">
    <cfRule type="expression" dxfId="10479" priority="1706" stopIfTrue="1">
      <formula>$IT76&lt;$IS$2</formula>
    </cfRule>
  </conditionalFormatting>
  <conditionalFormatting sqref="A75:H77">
    <cfRule type="cellIs" dxfId="10478" priority="1705" stopIfTrue="1" operator="equal">
      <formula>0</formula>
    </cfRule>
  </conditionalFormatting>
  <conditionalFormatting sqref="A75:H77">
    <cfRule type="expression" dxfId="10477" priority="1704" stopIfTrue="1">
      <formula>$IT76&lt;$IS$2</formula>
    </cfRule>
  </conditionalFormatting>
  <conditionalFormatting sqref="A75:H77">
    <cfRule type="cellIs" dxfId="10476" priority="1703" stopIfTrue="1" operator="equal">
      <formula>0</formula>
    </cfRule>
  </conditionalFormatting>
  <conditionalFormatting sqref="A75:H77">
    <cfRule type="expression" dxfId="10475" priority="1702" stopIfTrue="1">
      <formula>$IT76&lt;$IS$2</formula>
    </cfRule>
  </conditionalFormatting>
  <conditionalFormatting sqref="A75:H75">
    <cfRule type="cellIs" dxfId="10474" priority="1701" stopIfTrue="1" operator="equal">
      <formula>0</formula>
    </cfRule>
  </conditionalFormatting>
  <conditionalFormatting sqref="A75:H75">
    <cfRule type="expression" dxfId="10473" priority="1700" stopIfTrue="1">
      <formula>$IW76&lt;$IV$2</formula>
    </cfRule>
  </conditionalFormatting>
  <conditionalFormatting sqref="A75:H77">
    <cfRule type="cellIs" dxfId="10472" priority="1699" stopIfTrue="1" operator="equal">
      <formula>0</formula>
    </cfRule>
  </conditionalFormatting>
  <conditionalFormatting sqref="A75:H77">
    <cfRule type="expression" dxfId="10471" priority="1698" stopIfTrue="1">
      <formula>$IT76&lt;$IS$2</formula>
    </cfRule>
  </conditionalFormatting>
  <conditionalFormatting sqref="A75:H77">
    <cfRule type="cellIs" dxfId="10470" priority="1697" stopIfTrue="1" operator="equal">
      <formula>0</formula>
    </cfRule>
  </conditionalFormatting>
  <conditionalFormatting sqref="A75:H77">
    <cfRule type="expression" dxfId="10469" priority="1696" stopIfTrue="1">
      <formula>$IT76&lt;$IS$2</formula>
    </cfRule>
  </conditionalFormatting>
  <conditionalFormatting sqref="D77">
    <cfRule type="cellIs" dxfId="10468" priority="1695" operator="equal">
      <formula>0</formula>
    </cfRule>
  </conditionalFormatting>
  <conditionalFormatting sqref="D77">
    <cfRule type="cellIs" dxfId="10467" priority="1694" operator="equal">
      <formula>0</formula>
    </cfRule>
  </conditionalFormatting>
  <conditionalFormatting sqref="D77">
    <cfRule type="cellIs" dxfId="10466" priority="1693" stopIfTrue="1" operator="equal">
      <formula>0</formula>
    </cfRule>
  </conditionalFormatting>
  <conditionalFormatting sqref="D77">
    <cfRule type="expression" dxfId="10465" priority="1692" stopIfTrue="1">
      <formula>$IT78&lt;$IS$2</formula>
    </cfRule>
  </conditionalFormatting>
  <conditionalFormatting sqref="D77">
    <cfRule type="cellIs" dxfId="10464" priority="1691" stopIfTrue="1" operator="equal">
      <formula>0</formula>
    </cfRule>
  </conditionalFormatting>
  <conditionalFormatting sqref="D77">
    <cfRule type="expression" dxfId="10463" priority="1690" stopIfTrue="1">
      <formula>$IT78&lt;$IS$2</formula>
    </cfRule>
  </conditionalFormatting>
  <conditionalFormatting sqref="D77">
    <cfRule type="cellIs" dxfId="10462" priority="1689" stopIfTrue="1" operator="equal">
      <formula>0</formula>
    </cfRule>
  </conditionalFormatting>
  <conditionalFormatting sqref="D77">
    <cfRule type="expression" dxfId="10461" priority="1688" stopIfTrue="1">
      <formula>$IT78&lt;$IS$2</formula>
    </cfRule>
  </conditionalFormatting>
  <conditionalFormatting sqref="D77">
    <cfRule type="cellIs" dxfId="10460" priority="1687" stopIfTrue="1" operator="equal">
      <formula>0</formula>
    </cfRule>
  </conditionalFormatting>
  <conditionalFormatting sqref="D77">
    <cfRule type="expression" dxfId="10459" priority="1686" stopIfTrue="1">
      <formula>$IT78&lt;$IS$2</formula>
    </cfRule>
  </conditionalFormatting>
  <conditionalFormatting sqref="D77">
    <cfRule type="cellIs" dxfId="10458" priority="1685" operator="equal">
      <formula>0</formula>
    </cfRule>
  </conditionalFormatting>
  <conditionalFormatting sqref="D77">
    <cfRule type="cellIs" dxfId="10457" priority="1684" stopIfTrue="1" operator="equal">
      <formula>0</formula>
    </cfRule>
  </conditionalFormatting>
  <conditionalFormatting sqref="D77">
    <cfRule type="expression" dxfId="10456" priority="1683" stopIfTrue="1">
      <formula>$IT78&lt;$IS$2</formula>
    </cfRule>
  </conditionalFormatting>
  <conditionalFormatting sqref="D77">
    <cfRule type="cellIs" dxfId="10455" priority="1682" stopIfTrue="1" operator="equal">
      <formula>0</formula>
    </cfRule>
  </conditionalFormatting>
  <conditionalFormatting sqref="D77">
    <cfRule type="expression" dxfId="10454" priority="1681" stopIfTrue="1">
      <formula>$IT78&lt;$IS$2</formula>
    </cfRule>
  </conditionalFormatting>
  <conditionalFormatting sqref="D77">
    <cfRule type="cellIs" dxfId="10453" priority="1680" stopIfTrue="1" operator="equal">
      <formula>0</formula>
    </cfRule>
  </conditionalFormatting>
  <conditionalFormatting sqref="D77">
    <cfRule type="expression" dxfId="10452" priority="1679" stopIfTrue="1">
      <formula>$IT78&lt;$IS$2</formula>
    </cfRule>
  </conditionalFormatting>
  <conditionalFormatting sqref="A77:H77">
    <cfRule type="cellIs" dxfId="10451" priority="1678" stopIfTrue="1" operator="equal">
      <formula>0</formula>
    </cfRule>
  </conditionalFormatting>
  <conditionalFormatting sqref="A77:H77">
    <cfRule type="expression" dxfId="10450" priority="1677" stopIfTrue="1">
      <formula>$IW78&lt;$IV$2</formula>
    </cfRule>
  </conditionalFormatting>
  <conditionalFormatting sqref="A76:H76">
    <cfRule type="cellIs" dxfId="10449" priority="1676" stopIfTrue="1" operator="equal">
      <formula>0</formula>
    </cfRule>
  </conditionalFormatting>
  <conditionalFormatting sqref="A76:H76">
    <cfRule type="expression" dxfId="10448" priority="1675" stopIfTrue="1">
      <formula>$IW77&lt;$IV$2</formula>
    </cfRule>
  </conditionalFormatting>
  <conditionalFormatting sqref="A76:H76">
    <cfRule type="cellIs" dxfId="10447" priority="1674" stopIfTrue="1" operator="equal">
      <formula>0</formula>
    </cfRule>
  </conditionalFormatting>
  <conditionalFormatting sqref="A76:H76">
    <cfRule type="expression" dxfId="10446" priority="1673" stopIfTrue="1">
      <formula>$IW77&lt;$IV$2</formula>
    </cfRule>
  </conditionalFormatting>
  <conditionalFormatting sqref="I77">
    <cfRule type="cellIs" dxfId="10445" priority="1672" operator="equal">
      <formula>0</formula>
    </cfRule>
  </conditionalFormatting>
  <conditionalFormatting sqref="A78:I80">
    <cfRule type="cellIs" dxfId="10444" priority="1671" operator="equal">
      <formula>0</formula>
    </cfRule>
  </conditionalFormatting>
  <conditionalFormatting sqref="A78:H80">
    <cfRule type="cellIs" dxfId="10443" priority="1670" operator="equal">
      <formula>0</formula>
    </cfRule>
  </conditionalFormatting>
  <conditionalFormatting sqref="A78:H80">
    <cfRule type="cellIs" dxfId="10442" priority="1669" stopIfTrue="1" operator="equal">
      <formula>0</formula>
    </cfRule>
  </conditionalFormatting>
  <conditionalFormatting sqref="A78:H80">
    <cfRule type="expression" dxfId="10441" priority="1668" stopIfTrue="1">
      <formula>$IT79&lt;$IS$2</formula>
    </cfRule>
  </conditionalFormatting>
  <conditionalFormatting sqref="A78:H80">
    <cfRule type="cellIs" dxfId="10440" priority="1667" stopIfTrue="1" operator="equal">
      <formula>0</formula>
    </cfRule>
  </conditionalFormatting>
  <conditionalFormatting sqref="A78:H80">
    <cfRule type="expression" dxfId="10439" priority="1666" stopIfTrue="1">
      <formula>$IT79&lt;$IS$2</formula>
    </cfRule>
  </conditionalFormatting>
  <conditionalFormatting sqref="A78:G80">
    <cfRule type="cellIs" dxfId="10438" priority="1665" stopIfTrue="1" operator="equal">
      <formula>0</formula>
    </cfRule>
  </conditionalFormatting>
  <conditionalFormatting sqref="A78:G80">
    <cfRule type="expression" dxfId="10437" priority="1664" stopIfTrue="1">
      <formula>$IT79&lt;$IS$2</formula>
    </cfRule>
  </conditionalFormatting>
  <conditionalFormatting sqref="A78:G80">
    <cfRule type="cellIs" dxfId="10436" priority="1663" stopIfTrue="1" operator="equal">
      <formula>0</formula>
    </cfRule>
  </conditionalFormatting>
  <conditionalFormatting sqref="A78:G80">
    <cfRule type="expression" dxfId="10435" priority="1662" stopIfTrue="1">
      <formula>$IT79&lt;$IS$2</formula>
    </cfRule>
  </conditionalFormatting>
  <conditionalFormatting sqref="H78:H80">
    <cfRule type="cellIs" dxfId="10434" priority="1661" stopIfTrue="1" operator="equal">
      <formula>0</formula>
    </cfRule>
  </conditionalFormatting>
  <conditionalFormatting sqref="H78:H80">
    <cfRule type="expression" dxfId="10433" priority="1660" stopIfTrue="1">
      <formula>$IT79&lt;$IS$2</formula>
    </cfRule>
  </conditionalFormatting>
  <conditionalFormatting sqref="H78:H80">
    <cfRule type="cellIs" dxfId="10432" priority="1659" stopIfTrue="1" operator="equal">
      <formula>0</formula>
    </cfRule>
  </conditionalFormatting>
  <conditionalFormatting sqref="H78:H80">
    <cfRule type="expression" dxfId="10431" priority="1658" stopIfTrue="1">
      <formula>$IT79&lt;$IS$2</formula>
    </cfRule>
  </conditionalFormatting>
  <conditionalFormatting sqref="A78:G80">
    <cfRule type="cellIs" dxfId="10430" priority="1657" stopIfTrue="1" operator="equal">
      <formula>0</formula>
    </cfRule>
  </conditionalFormatting>
  <conditionalFormatting sqref="A78:G80">
    <cfRule type="expression" dxfId="10429" priority="1656" stopIfTrue="1">
      <formula>$IT79&lt;$IS$2</formula>
    </cfRule>
  </conditionalFormatting>
  <conditionalFormatting sqref="A78:H80">
    <cfRule type="cellIs" dxfId="10428" priority="1655" operator="equal">
      <formula>0</formula>
    </cfRule>
  </conditionalFormatting>
  <conditionalFormatting sqref="A78:G80">
    <cfRule type="cellIs" dxfId="10427" priority="1654" stopIfTrue="1" operator="equal">
      <formula>0</formula>
    </cfRule>
  </conditionalFormatting>
  <conditionalFormatting sqref="A78:G80">
    <cfRule type="expression" dxfId="10426" priority="1653" stopIfTrue="1">
      <formula>$IT79&lt;$IS$2</formula>
    </cfRule>
  </conditionalFormatting>
  <conditionalFormatting sqref="A78:G80">
    <cfRule type="cellIs" dxfId="10425" priority="1652" stopIfTrue="1" operator="equal">
      <formula>0</formula>
    </cfRule>
  </conditionalFormatting>
  <conditionalFormatting sqref="A78:G80">
    <cfRule type="expression" dxfId="10424" priority="1651" stopIfTrue="1">
      <formula>$IT79&lt;$IS$2</formula>
    </cfRule>
  </conditionalFormatting>
  <conditionalFormatting sqref="A78:G80">
    <cfRule type="cellIs" dxfId="10423" priority="1650" stopIfTrue="1" operator="equal">
      <formula>0</formula>
    </cfRule>
  </conditionalFormatting>
  <conditionalFormatting sqref="A78:G80">
    <cfRule type="expression" dxfId="10422" priority="1649" stopIfTrue="1">
      <formula>$IT79&lt;$IS$2</formula>
    </cfRule>
  </conditionalFormatting>
  <conditionalFormatting sqref="D80">
    <cfRule type="cellIs" dxfId="10421" priority="1648" operator="equal">
      <formula>0</formula>
    </cfRule>
  </conditionalFormatting>
  <conditionalFormatting sqref="D80">
    <cfRule type="cellIs" dxfId="10420" priority="1647" stopIfTrue="1" operator="equal">
      <formula>0</formula>
    </cfRule>
  </conditionalFormatting>
  <conditionalFormatting sqref="D80">
    <cfRule type="expression" dxfId="10419" priority="1646" stopIfTrue="1">
      <formula>$IT81&lt;$IS$2</formula>
    </cfRule>
  </conditionalFormatting>
  <conditionalFormatting sqref="D80">
    <cfRule type="cellIs" dxfId="10418" priority="1645" stopIfTrue="1" operator="equal">
      <formula>0</formula>
    </cfRule>
  </conditionalFormatting>
  <conditionalFormatting sqref="D80">
    <cfRule type="expression" dxfId="10417" priority="1644" stopIfTrue="1">
      <formula>$IT81&lt;$IS$2</formula>
    </cfRule>
  </conditionalFormatting>
  <conditionalFormatting sqref="D80">
    <cfRule type="cellIs" dxfId="10416" priority="1643" stopIfTrue="1" operator="equal">
      <formula>0</formula>
    </cfRule>
  </conditionalFormatting>
  <conditionalFormatting sqref="D80">
    <cfRule type="expression" dxfId="10415" priority="1642" stopIfTrue="1">
      <formula>$IT81&lt;$IS$2</formula>
    </cfRule>
  </conditionalFormatting>
  <conditionalFormatting sqref="D80">
    <cfRule type="cellIs" dxfId="10414" priority="1641" stopIfTrue="1" operator="equal">
      <formula>0</formula>
    </cfRule>
  </conditionalFormatting>
  <conditionalFormatting sqref="D80">
    <cfRule type="expression" dxfId="10413" priority="1640" stopIfTrue="1">
      <formula>$IT81&lt;$IS$2</formula>
    </cfRule>
  </conditionalFormatting>
  <conditionalFormatting sqref="D80">
    <cfRule type="cellIs" dxfId="10412" priority="1639" stopIfTrue="1" operator="equal">
      <formula>0</formula>
    </cfRule>
  </conditionalFormatting>
  <conditionalFormatting sqref="D80">
    <cfRule type="expression" dxfId="10411" priority="1638" stopIfTrue="1">
      <formula>$IT81&lt;$IS$2</formula>
    </cfRule>
  </conditionalFormatting>
  <conditionalFormatting sqref="D80">
    <cfRule type="cellIs" dxfId="10410" priority="1637" operator="equal">
      <formula>0</formula>
    </cfRule>
  </conditionalFormatting>
  <conditionalFormatting sqref="D80">
    <cfRule type="cellIs" dxfId="10409" priority="1636" stopIfTrue="1" operator="equal">
      <formula>0</formula>
    </cfRule>
  </conditionalFormatting>
  <conditionalFormatting sqref="D80">
    <cfRule type="expression" dxfId="10408" priority="1635" stopIfTrue="1">
      <formula>$IT81&lt;$IS$2</formula>
    </cfRule>
  </conditionalFormatting>
  <conditionalFormatting sqref="D80">
    <cfRule type="cellIs" dxfId="10407" priority="1634" stopIfTrue="1" operator="equal">
      <formula>0</formula>
    </cfRule>
  </conditionalFormatting>
  <conditionalFormatting sqref="D80">
    <cfRule type="expression" dxfId="10406" priority="1633" stopIfTrue="1">
      <formula>$IT81&lt;$IS$2</formula>
    </cfRule>
  </conditionalFormatting>
  <conditionalFormatting sqref="D80">
    <cfRule type="cellIs" dxfId="10405" priority="1632" stopIfTrue="1" operator="equal">
      <formula>0</formula>
    </cfRule>
  </conditionalFormatting>
  <conditionalFormatting sqref="D80">
    <cfRule type="expression" dxfId="10404" priority="1631" stopIfTrue="1">
      <formula>$IT81&lt;$IS$2</formula>
    </cfRule>
  </conditionalFormatting>
  <conditionalFormatting sqref="D80">
    <cfRule type="cellIs" dxfId="10403" priority="1630" stopIfTrue="1" operator="equal">
      <formula>0</formula>
    </cfRule>
  </conditionalFormatting>
  <conditionalFormatting sqref="D80">
    <cfRule type="expression" dxfId="10402" priority="1629" stopIfTrue="1">
      <formula>$IT81&lt;$IS$2</formula>
    </cfRule>
  </conditionalFormatting>
  <conditionalFormatting sqref="D80">
    <cfRule type="cellIs" dxfId="10401" priority="1628" stopIfTrue="1" operator="equal">
      <formula>0</formula>
    </cfRule>
  </conditionalFormatting>
  <conditionalFormatting sqref="D80">
    <cfRule type="expression" dxfId="10400" priority="1627" stopIfTrue="1">
      <formula>$IT81&lt;$IS$2</formula>
    </cfRule>
  </conditionalFormatting>
  <conditionalFormatting sqref="D80">
    <cfRule type="cellIs" dxfId="10399" priority="1626" stopIfTrue="1" operator="equal">
      <formula>0</formula>
    </cfRule>
  </conditionalFormatting>
  <conditionalFormatting sqref="D80">
    <cfRule type="expression" dxfId="10398" priority="1625" stopIfTrue="1">
      <formula>$IT81&lt;$IS$2</formula>
    </cfRule>
  </conditionalFormatting>
  <conditionalFormatting sqref="D80">
    <cfRule type="cellIs" dxfId="10397" priority="1624" stopIfTrue="1" operator="equal">
      <formula>0</formula>
    </cfRule>
  </conditionalFormatting>
  <conditionalFormatting sqref="D80">
    <cfRule type="expression" dxfId="10396" priority="1623" stopIfTrue="1">
      <formula>$IT81&lt;$IS$2</formula>
    </cfRule>
  </conditionalFormatting>
  <conditionalFormatting sqref="A78:H80">
    <cfRule type="cellIs" dxfId="10395" priority="1622" stopIfTrue="1" operator="equal">
      <formula>0</formula>
    </cfRule>
  </conditionalFormatting>
  <conditionalFormatting sqref="A78:H80">
    <cfRule type="expression" dxfId="10394" priority="1621" stopIfTrue="1">
      <formula>$IT79&lt;$IS$2</formula>
    </cfRule>
  </conditionalFormatting>
  <conditionalFormatting sqref="A78:H80">
    <cfRule type="cellIs" dxfId="10393" priority="1620" stopIfTrue="1" operator="equal">
      <formula>0</formula>
    </cfRule>
  </conditionalFormatting>
  <conditionalFormatting sqref="A78:H80">
    <cfRule type="expression" dxfId="10392" priority="1619" stopIfTrue="1">
      <formula>$IT79&lt;$IS$2</formula>
    </cfRule>
  </conditionalFormatting>
  <conditionalFormatting sqref="A78:H80">
    <cfRule type="cellIs" dxfId="10391" priority="1618" stopIfTrue="1" operator="equal">
      <formula>0</formula>
    </cfRule>
  </conditionalFormatting>
  <conditionalFormatting sqref="A78:H80">
    <cfRule type="expression" dxfId="10390" priority="1617" stopIfTrue="1">
      <formula>$IT79&lt;$IS$2</formula>
    </cfRule>
  </conditionalFormatting>
  <conditionalFormatting sqref="H78">
    <cfRule type="cellIs" dxfId="10389" priority="1616" operator="equal">
      <formula>0</formula>
    </cfRule>
  </conditionalFormatting>
  <conditionalFormatting sqref="H78">
    <cfRule type="cellIs" dxfId="10388" priority="1615" stopIfTrue="1" operator="equal">
      <formula>0</formula>
    </cfRule>
  </conditionalFormatting>
  <conditionalFormatting sqref="H78">
    <cfRule type="expression" dxfId="10387" priority="1614" stopIfTrue="1">
      <formula>$IT79&lt;$IS$2</formula>
    </cfRule>
  </conditionalFormatting>
  <conditionalFormatting sqref="H78">
    <cfRule type="cellIs" dxfId="10386" priority="1613" stopIfTrue="1" operator="equal">
      <formula>0</formula>
    </cfRule>
  </conditionalFormatting>
  <conditionalFormatting sqref="H78">
    <cfRule type="expression" dxfId="10385" priority="1612" stopIfTrue="1">
      <formula>$IT79&lt;$IS$2</formula>
    </cfRule>
  </conditionalFormatting>
  <conditionalFormatting sqref="H78">
    <cfRule type="cellIs" dxfId="10384" priority="1611" stopIfTrue="1" operator="equal">
      <formula>0</formula>
    </cfRule>
  </conditionalFormatting>
  <conditionalFormatting sqref="H78">
    <cfRule type="expression" dxfId="10383" priority="1610" stopIfTrue="1">
      <formula>$IT79&lt;$IS$2</formula>
    </cfRule>
  </conditionalFormatting>
  <conditionalFormatting sqref="H78">
    <cfRule type="cellIs" dxfId="10382" priority="1609" operator="equal">
      <formula>0</formula>
    </cfRule>
  </conditionalFormatting>
  <conditionalFormatting sqref="H78">
    <cfRule type="cellIs" dxfId="10381" priority="1608" operator="equal">
      <formula>0</formula>
    </cfRule>
  </conditionalFormatting>
  <conditionalFormatting sqref="H78">
    <cfRule type="cellIs" dxfId="10380" priority="1607" stopIfTrue="1" operator="equal">
      <formula>0</formula>
    </cfRule>
  </conditionalFormatting>
  <conditionalFormatting sqref="H78">
    <cfRule type="expression" dxfId="10379" priority="1606" stopIfTrue="1">
      <formula>$IT79&lt;$IS$2</formula>
    </cfRule>
  </conditionalFormatting>
  <conditionalFormatting sqref="H78">
    <cfRule type="cellIs" dxfId="10378" priority="1605" stopIfTrue="1" operator="equal">
      <formula>0</formula>
    </cfRule>
  </conditionalFormatting>
  <conditionalFormatting sqref="H78">
    <cfRule type="expression" dxfId="10377" priority="1604" stopIfTrue="1">
      <formula>$IT79&lt;$IS$2</formula>
    </cfRule>
  </conditionalFormatting>
  <conditionalFormatting sqref="H78">
    <cfRule type="cellIs" dxfId="10376" priority="1603" stopIfTrue="1" operator="equal">
      <formula>0</formula>
    </cfRule>
  </conditionalFormatting>
  <conditionalFormatting sqref="H78">
    <cfRule type="expression" dxfId="10375" priority="1602" stopIfTrue="1">
      <formula>$IT79&lt;$IS$2</formula>
    </cfRule>
  </conditionalFormatting>
  <conditionalFormatting sqref="H78">
    <cfRule type="cellIs" dxfId="10374" priority="1601" stopIfTrue="1" operator="equal">
      <formula>0</formula>
    </cfRule>
  </conditionalFormatting>
  <conditionalFormatting sqref="H78">
    <cfRule type="expression" dxfId="10373" priority="1600" stopIfTrue="1">
      <formula>$IT79&lt;$IS$2</formula>
    </cfRule>
  </conditionalFormatting>
  <conditionalFormatting sqref="H78">
    <cfRule type="cellIs" dxfId="10372" priority="1599" operator="equal">
      <formula>0</formula>
    </cfRule>
  </conditionalFormatting>
  <conditionalFormatting sqref="H78">
    <cfRule type="cellIs" dxfId="10371" priority="1598" stopIfTrue="1" operator="equal">
      <formula>0</formula>
    </cfRule>
  </conditionalFormatting>
  <conditionalFormatting sqref="H78">
    <cfRule type="expression" dxfId="10370" priority="1597" stopIfTrue="1">
      <formula>$IT79&lt;$IS$2</formula>
    </cfRule>
  </conditionalFormatting>
  <conditionalFormatting sqref="H78">
    <cfRule type="cellIs" dxfId="10369" priority="1596" stopIfTrue="1" operator="equal">
      <formula>0</formula>
    </cfRule>
  </conditionalFormatting>
  <conditionalFormatting sqref="H78">
    <cfRule type="expression" dxfId="10368" priority="1595" stopIfTrue="1">
      <formula>$IT79&lt;$IS$2</formula>
    </cfRule>
  </conditionalFormatting>
  <conditionalFormatting sqref="H78">
    <cfRule type="cellIs" dxfId="10367" priority="1594" stopIfTrue="1" operator="equal">
      <formula>0</formula>
    </cfRule>
  </conditionalFormatting>
  <conditionalFormatting sqref="H78">
    <cfRule type="expression" dxfId="10366" priority="1593" stopIfTrue="1">
      <formula>$IT79&lt;$IS$2</formula>
    </cfRule>
  </conditionalFormatting>
  <conditionalFormatting sqref="H78">
    <cfRule type="cellIs" dxfId="10365" priority="1592" stopIfTrue="1" operator="equal">
      <formula>0</formula>
    </cfRule>
  </conditionalFormatting>
  <conditionalFormatting sqref="H78">
    <cfRule type="expression" dxfId="10364" priority="1591" stopIfTrue="1">
      <formula>$IT79&lt;$IS$2</formula>
    </cfRule>
  </conditionalFormatting>
  <conditionalFormatting sqref="H78">
    <cfRule type="cellIs" dxfId="10363" priority="1590" stopIfTrue="1" operator="equal">
      <formula>0</formula>
    </cfRule>
  </conditionalFormatting>
  <conditionalFormatting sqref="H78">
    <cfRule type="expression" dxfId="10362" priority="1589" stopIfTrue="1">
      <formula>$IT79&lt;$IS$2</formula>
    </cfRule>
  </conditionalFormatting>
  <conditionalFormatting sqref="H78">
    <cfRule type="cellIs" dxfId="10361" priority="1588" stopIfTrue="1" operator="equal">
      <formula>0</formula>
    </cfRule>
  </conditionalFormatting>
  <conditionalFormatting sqref="H78">
    <cfRule type="expression" dxfId="10360" priority="1587" stopIfTrue="1">
      <formula>$IT79&lt;$IS$2</formula>
    </cfRule>
  </conditionalFormatting>
  <conditionalFormatting sqref="H78">
    <cfRule type="cellIs" dxfId="10359" priority="1586" stopIfTrue="1" operator="equal">
      <formula>0</formula>
    </cfRule>
  </conditionalFormatting>
  <conditionalFormatting sqref="H78">
    <cfRule type="expression" dxfId="10358" priority="1585" stopIfTrue="1">
      <formula>$IT79&lt;$IS$2</formula>
    </cfRule>
  </conditionalFormatting>
  <conditionalFormatting sqref="H78">
    <cfRule type="cellIs" dxfId="10357" priority="1584" stopIfTrue="1" operator="equal">
      <formula>0</formula>
    </cfRule>
  </conditionalFormatting>
  <conditionalFormatting sqref="H78">
    <cfRule type="expression" dxfId="10356" priority="1583" stopIfTrue="1">
      <formula>$IT79&lt;$IS$2</formula>
    </cfRule>
  </conditionalFormatting>
  <conditionalFormatting sqref="H78">
    <cfRule type="cellIs" dxfId="10355" priority="1582" stopIfTrue="1" operator="equal">
      <formula>0</formula>
    </cfRule>
  </conditionalFormatting>
  <conditionalFormatting sqref="H78">
    <cfRule type="expression" dxfId="10354" priority="1581" stopIfTrue="1">
      <formula>$IT79&lt;$IS$2</formula>
    </cfRule>
  </conditionalFormatting>
  <conditionalFormatting sqref="H78">
    <cfRule type="cellIs" dxfId="10353" priority="1580" stopIfTrue="1" operator="equal">
      <formula>0</formula>
    </cfRule>
  </conditionalFormatting>
  <conditionalFormatting sqref="H78">
    <cfRule type="expression" dxfId="10352" priority="1579" stopIfTrue="1">
      <formula>$IT79&lt;$IS$2</formula>
    </cfRule>
  </conditionalFormatting>
  <conditionalFormatting sqref="H78">
    <cfRule type="cellIs" dxfId="10351" priority="1578" stopIfTrue="1" operator="equal">
      <formula>0</formula>
    </cfRule>
  </conditionalFormatting>
  <conditionalFormatting sqref="H78">
    <cfRule type="expression" dxfId="10350" priority="1577" stopIfTrue="1">
      <formula>$IT79&lt;$IS$2</formula>
    </cfRule>
  </conditionalFormatting>
  <conditionalFormatting sqref="A79:H79">
    <cfRule type="cellIs" dxfId="10349" priority="1576" stopIfTrue="1" operator="equal">
      <formula>0</formula>
    </cfRule>
  </conditionalFormatting>
  <conditionalFormatting sqref="A79:H79">
    <cfRule type="expression" dxfId="10348" priority="1575" stopIfTrue="1">
      <formula>$IW80&lt;$IV$2</formula>
    </cfRule>
  </conditionalFormatting>
  <conditionalFormatting sqref="A79:H79">
    <cfRule type="cellIs" dxfId="10347" priority="1574" stopIfTrue="1" operator="equal">
      <formula>0</formula>
    </cfRule>
  </conditionalFormatting>
  <conditionalFormatting sqref="A79:H79">
    <cfRule type="expression" dxfId="10346" priority="1573" stopIfTrue="1">
      <formula>$IW80&lt;$IV$2</formula>
    </cfRule>
  </conditionalFormatting>
  <conditionalFormatting sqref="A78:H80">
    <cfRule type="cellIs" dxfId="10345" priority="1572" stopIfTrue="1" operator="equal">
      <formula>0</formula>
    </cfRule>
  </conditionalFormatting>
  <conditionalFormatting sqref="A78:H80">
    <cfRule type="expression" dxfId="10344" priority="1571" stopIfTrue="1">
      <formula>$IT79&lt;$IS$2</formula>
    </cfRule>
  </conditionalFormatting>
  <conditionalFormatting sqref="A78:H80">
    <cfRule type="cellIs" dxfId="10343" priority="1570" stopIfTrue="1" operator="equal">
      <formula>0</formula>
    </cfRule>
  </conditionalFormatting>
  <conditionalFormatting sqref="A78:H80">
    <cfRule type="expression" dxfId="10342" priority="1569" stopIfTrue="1">
      <formula>$IT79&lt;$IS$2</formula>
    </cfRule>
  </conditionalFormatting>
  <conditionalFormatting sqref="I80">
    <cfRule type="cellIs" dxfId="10341" priority="1568" operator="equal">
      <formula>0</formula>
    </cfRule>
  </conditionalFormatting>
  <conditionalFormatting sqref="A81:I84">
    <cfRule type="cellIs" dxfId="10340" priority="1567" operator="equal">
      <formula>0</formula>
    </cfRule>
  </conditionalFormatting>
  <conditionalFormatting sqref="A81:H84">
    <cfRule type="cellIs" dxfId="10339" priority="1566" operator="equal">
      <formula>0</formula>
    </cfRule>
  </conditionalFormatting>
  <conditionalFormatting sqref="A81:H84">
    <cfRule type="cellIs" dxfId="10338" priority="1565" stopIfTrue="1" operator="equal">
      <formula>0</formula>
    </cfRule>
  </conditionalFormatting>
  <conditionalFormatting sqref="A81:H84">
    <cfRule type="expression" dxfId="10337" priority="1564" stopIfTrue="1">
      <formula>$IT82&lt;$IS$2</formula>
    </cfRule>
  </conditionalFormatting>
  <conditionalFormatting sqref="A81:H84">
    <cfRule type="cellIs" dxfId="10336" priority="1563" stopIfTrue="1" operator="equal">
      <formula>0</formula>
    </cfRule>
  </conditionalFormatting>
  <conditionalFormatting sqref="A81:H84">
    <cfRule type="expression" dxfId="10335" priority="1562" stopIfTrue="1">
      <formula>$IT82&lt;$IS$2</formula>
    </cfRule>
  </conditionalFormatting>
  <conditionalFormatting sqref="A81:G82">
    <cfRule type="expression" dxfId="10334" priority="1561" stopIfTrue="1">
      <formula>$IT82&lt;$IS$2</formula>
    </cfRule>
  </conditionalFormatting>
  <conditionalFormatting sqref="A81:G84">
    <cfRule type="cellIs" dxfId="10333" priority="1560" stopIfTrue="1" operator="equal">
      <formula>0</formula>
    </cfRule>
  </conditionalFormatting>
  <conditionalFormatting sqref="A81:G84">
    <cfRule type="expression" dxfId="10332" priority="1559" stopIfTrue="1">
      <formula>$IT82&lt;$IS$2</formula>
    </cfRule>
  </conditionalFormatting>
  <conditionalFormatting sqref="H81:H84">
    <cfRule type="cellIs" dxfId="10331" priority="1558" stopIfTrue="1" operator="equal">
      <formula>0</formula>
    </cfRule>
  </conditionalFormatting>
  <conditionalFormatting sqref="H81:H84">
    <cfRule type="expression" dxfId="10330" priority="1557" stopIfTrue="1">
      <formula>$IT82&lt;$IS$2</formula>
    </cfRule>
  </conditionalFormatting>
  <conditionalFormatting sqref="H81:H84">
    <cfRule type="cellIs" dxfId="10329" priority="1556" stopIfTrue="1" operator="equal">
      <formula>0</formula>
    </cfRule>
  </conditionalFormatting>
  <conditionalFormatting sqref="H81:H84">
    <cfRule type="expression" dxfId="10328" priority="1555" stopIfTrue="1">
      <formula>$IT82&lt;$IS$2</formula>
    </cfRule>
  </conditionalFormatting>
  <conditionalFormatting sqref="A81:G84">
    <cfRule type="cellIs" dxfId="10327" priority="1554" stopIfTrue="1" operator="equal">
      <formula>0</formula>
    </cfRule>
  </conditionalFormatting>
  <conditionalFormatting sqref="A81:G84">
    <cfRule type="expression" dxfId="10326" priority="1553" stopIfTrue="1">
      <formula>$IT82&lt;$IS$2</formula>
    </cfRule>
  </conditionalFormatting>
  <conditionalFormatting sqref="A81:H84">
    <cfRule type="cellIs" dxfId="10325" priority="1552" operator="equal">
      <formula>0</formula>
    </cfRule>
  </conditionalFormatting>
  <conditionalFormatting sqref="A81:G84">
    <cfRule type="cellIs" dxfId="10324" priority="1551" stopIfTrue="1" operator="equal">
      <formula>0</formula>
    </cfRule>
  </conditionalFormatting>
  <conditionalFormatting sqref="A81:G84">
    <cfRule type="expression" dxfId="10323" priority="1550" stopIfTrue="1">
      <formula>$IT82&lt;$IS$2</formula>
    </cfRule>
  </conditionalFormatting>
  <conditionalFormatting sqref="A81:G84">
    <cfRule type="cellIs" dxfId="10322" priority="1549" stopIfTrue="1" operator="equal">
      <formula>0</formula>
    </cfRule>
  </conditionalFormatting>
  <conditionalFormatting sqref="A81:G84">
    <cfRule type="expression" dxfId="10321" priority="1548" stopIfTrue="1">
      <formula>$IT82&lt;$IS$2</formula>
    </cfRule>
  </conditionalFormatting>
  <conditionalFormatting sqref="A81:G84">
    <cfRule type="cellIs" dxfId="10320" priority="1547" stopIfTrue="1" operator="equal">
      <formula>0</formula>
    </cfRule>
  </conditionalFormatting>
  <conditionalFormatting sqref="A81:G84">
    <cfRule type="expression" dxfId="10319" priority="1546" stopIfTrue="1">
      <formula>$IT82&lt;$IS$2</formula>
    </cfRule>
  </conditionalFormatting>
  <conditionalFormatting sqref="D84">
    <cfRule type="cellIs" dxfId="10318" priority="1545" operator="equal">
      <formula>0</formula>
    </cfRule>
  </conditionalFormatting>
  <conditionalFormatting sqref="D84">
    <cfRule type="cellIs" dxfId="10317" priority="1544" operator="equal">
      <formula>0</formula>
    </cfRule>
  </conditionalFormatting>
  <conditionalFormatting sqref="D84">
    <cfRule type="cellIs" dxfId="10316" priority="1543" stopIfTrue="1" operator="equal">
      <formula>0</formula>
    </cfRule>
  </conditionalFormatting>
  <conditionalFormatting sqref="D84">
    <cfRule type="expression" dxfId="10315" priority="1542" stopIfTrue="1">
      <formula>$IT85&lt;$IS$2</formula>
    </cfRule>
  </conditionalFormatting>
  <conditionalFormatting sqref="D84">
    <cfRule type="cellIs" dxfId="10314" priority="1541" stopIfTrue="1" operator="equal">
      <formula>0</formula>
    </cfRule>
  </conditionalFormatting>
  <conditionalFormatting sqref="D84">
    <cfRule type="expression" dxfId="10313" priority="1540" stopIfTrue="1">
      <formula>$IT85&lt;$IS$2</formula>
    </cfRule>
  </conditionalFormatting>
  <conditionalFormatting sqref="D84">
    <cfRule type="cellIs" dxfId="10312" priority="1539" stopIfTrue="1" operator="equal">
      <formula>0</formula>
    </cfRule>
  </conditionalFormatting>
  <conditionalFormatting sqref="D84">
    <cfRule type="expression" dxfId="10311" priority="1538" stopIfTrue="1">
      <formula>$IT85&lt;$IS$2</formula>
    </cfRule>
  </conditionalFormatting>
  <conditionalFormatting sqref="D84">
    <cfRule type="cellIs" dxfId="10310" priority="1537" stopIfTrue="1" operator="equal">
      <formula>0</formula>
    </cfRule>
  </conditionalFormatting>
  <conditionalFormatting sqref="D84">
    <cfRule type="expression" dxfId="10309" priority="1536" stopIfTrue="1">
      <formula>$IT85&lt;$IS$2</formula>
    </cfRule>
  </conditionalFormatting>
  <conditionalFormatting sqref="D84">
    <cfRule type="cellIs" dxfId="10308" priority="1535" operator="equal">
      <formula>0</formula>
    </cfRule>
  </conditionalFormatting>
  <conditionalFormatting sqref="D84">
    <cfRule type="cellIs" dxfId="10307" priority="1534" stopIfTrue="1" operator="equal">
      <formula>0</formula>
    </cfRule>
  </conditionalFormatting>
  <conditionalFormatting sqref="D84">
    <cfRule type="expression" dxfId="10306" priority="1533" stopIfTrue="1">
      <formula>$IT85&lt;$IS$2</formula>
    </cfRule>
  </conditionalFormatting>
  <conditionalFormatting sqref="D84">
    <cfRule type="cellIs" dxfId="10305" priority="1532" stopIfTrue="1" operator="equal">
      <formula>0</formula>
    </cfRule>
  </conditionalFormatting>
  <conditionalFormatting sqref="D84">
    <cfRule type="expression" dxfId="10304" priority="1531" stopIfTrue="1">
      <formula>$IT85&lt;$IS$2</formula>
    </cfRule>
  </conditionalFormatting>
  <conditionalFormatting sqref="D84">
    <cfRule type="cellIs" dxfId="10303" priority="1530" stopIfTrue="1" operator="equal">
      <formula>0</formula>
    </cfRule>
  </conditionalFormatting>
  <conditionalFormatting sqref="D84">
    <cfRule type="expression" dxfId="10302" priority="1529" stopIfTrue="1">
      <formula>$IT85&lt;$IS$2</formula>
    </cfRule>
  </conditionalFormatting>
  <conditionalFormatting sqref="A81:H84">
    <cfRule type="cellIs" dxfId="10301" priority="1528" stopIfTrue="1" operator="equal">
      <formula>0</formula>
    </cfRule>
  </conditionalFormatting>
  <conditionalFormatting sqref="A81:H84">
    <cfRule type="expression" dxfId="10300" priority="1527" stopIfTrue="1">
      <formula>$IT82&lt;$IS$2</formula>
    </cfRule>
  </conditionalFormatting>
  <conditionalFormatting sqref="A81:H84">
    <cfRule type="cellIs" dxfId="10299" priority="1526" stopIfTrue="1" operator="equal">
      <formula>0</formula>
    </cfRule>
  </conditionalFormatting>
  <conditionalFormatting sqref="A81:H84">
    <cfRule type="expression" dxfId="10298" priority="1525" stopIfTrue="1">
      <formula>$IT82&lt;$IS$2</formula>
    </cfRule>
  </conditionalFormatting>
  <conditionalFormatting sqref="A81:H84">
    <cfRule type="cellIs" dxfId="10297" priority="1524" stopIfTrue="1" operator="equal">
      <formula>0</formula>
    </cfRule>
  </conditionalFormatting>
  <conditionalFormatting sqref="A81:H84">
    <cfRule type="expression" dxfId="10296" priority="1523" stopIfTrue="1">
      <formula>$IT82&lt;$IS$2</formula>
    </cfRule>
  </conditionalFormatting>
  <conditionalFormatting sqref="A84:H84">
    <cfRule type="cellIs" dxfId="10295" priority="1522" stopIfTrue="1" operator="equal">
      <formula>0</formula>
    </cfRule>
  </conditionalFormatting>
  <conditionalFormatting sqref="A84:H84">
    <cfRule type="expression" dxfId="10294" priority="1521" stopIfTrue="1">
      <formula>$IW85&lt;$IV$2</formula>
    </cfRule>
  </conditionalFormatting>
  <conditionalFormatting sqref="A82:H82">
    <cfRule type="cellIs" dxfId="10293" priority="1520" stopIfTrue="1" operator="equal">
      <formula>0</formula>
    </cfRule>
  </conditionalFormatting>
  <conditionalFormatting sqref="A82:H82">
    <cfRule type="expression" dxfId="10292" priority="1519" stopIfTrue="1">
      <formula>$IW83&lt;$IV$2</formula>
    </cfRule>
  </conditionalFormatting>
  <conditionalFormatting sqref="A81:H81">
    <cfRule type="cellIs" dxfId="10291" priority="1518" stopIfTrue="1" operator="equal">
      <formula>0</formula>
    </cfRule>
  </conditionalFormatting>
  <conditionalFormatting sqref="A81:H81">
    <cfRule type="expression" dxfId="10290" priority="1517" stopIfTrue="1">
      <formula>$IW82&lt;$IV$2</formula>
    </cfRule>
  </conditionalFormatting>
  <conditionalFormatting sqref="A83:H83">
    <cfRule type="cellIs" dxfId="10289" priority="1516" stopIfTrue="1" operator="equal">
      <formula>0</formula>
    </cfRule>
  </conditionalFormatting>
  <conditionalFormatting sqref="A83:H83">
    <cfRule type="expression" dxfId="10288" priority="1515" stopIfTrue="1">
      <formula>$IW84&lt;$IV$2</formula>
    </cfRule>
  </conditionalFormatting>
  <conditionalFormatting sqref="A83:H83">
    <cfRule type="cellIs" dxfId="10287" priority="1514" operator="equal">
      <formula>0</formula>
    </cfRule>
  </conditionalFormatting>
  <conditionalFormatting sqref="A83:H83">
    <cfRule type="cellIs" dxfId="10286" priority="1513" operator="equal">
      <formula>0</formula>
    </cfRule>
  </conditionalFormatting>
  <conditionalFormatting sqref="A83:H83">
    <cfRule type="cellIs" dxfId="10285" priority="1512" stopIfTrue="1" operator="equal">
      <formula>0</formula>
    </cfRule>
  </conditionalFormatting>
  <conditionalFormatting sqref="A83:H83">
    <cfRule type="expression" dxfId="10284" priority="1511" stopIfTrue="1">
      <formula>$IT84&lt;$IS$2</formula>
    </cfRule>
  </conditionalFormatting>
  <conditionalFormatting sqref="A83:H83">
    <cfRule type="cellIs" dxfId="10283" priority="1510" stopIfTrue="1" operator="equal">
      <formula>0</formula>
    </cfRule>
  </conditionalFormatting>
  <conditionalFormatting sqref="A83:H83">
    <cfRule type="expression" dxfId="10282" priority="1509" stopIfTrue="1">
      <formula>$IT84&lt;$IS$2</formula>
    </cfRule>
  </conditionalFormatting>
  <conditionalFormatting sqref="A83:G83">
    <cfRule type="cellIs" dxfId="10281" priority="1508" stopIfTrue="1" operator="equal">
      <formula>0</formula>
    </cfRule>
  </conditionalFormatting>
  <conditionalFormatting sqref="A83:G83">
    <cfRule type="expression" dxfId="10280" priority="1507" stopIfTrue="1">
      <formula>$IT84&lt;$IS$2</formula>
    </cfRule>
  </conditionalFormatting>
  <conditionalFormatting sqref="H83">
    <cfRule type="cellIs" dxfId="10279" priority="1506" stopIfTrue="1" operator="equal">
      <formula>0</formula>
    </cfRule>
  </conditionalFormatting>
  <conditionalFormatting sqref="H83">
    <cfRule type="expression" dxfId="10278" priority="1505" stopIfTrue="1">
      <formula>$IT84&lt;$IS$2</formula>
    </cfRule>
  </conditionalFormatting>
  <conditionalFormatting sqref="H83">
    <cfRule type="cellIs" dxfId="10277" priority="1504" stopIfTrue="1" operator="equal">
      <formula>0</formula>
    </cfRule>
  </conditionalFormatting>
  <conditionalFormatting sqref="H83">
    <cfRule type="expression" dxfId="10276" priority="1503" stopIfTrue="1">
      <formula>$IT84&lt;$IS$2</formula>
    </cfRule>
  </conditionalFormatting>
  <conditionalFormatting sqref="A83:G83">
    <cfRule type="cellIs" dxfId="10275" priority="1502" stopIfTrue="1" operator="equal">
      <formula>0</formula>
    </cfRule>
  </conditionalFormatting>
  <conditionalFormatting sqref="A83:G83">
    <cfRule type="expression" dxfId="10274" priority="1501" stopIfTrue="1">
      <formula>$IT84&lt;$IS$2</formula>
    </cfRule>
  </conditionalFormatting>
  <conditionalFormatting sqref="A83:H83">
    <cfRule type="cellIs" dxfId="10273" priority="1500" operator="equal">
      <formula>0</formula>
    </cfRule>
  </conditionalFormatting>
  <conditionalFormatting sqref="A83:G83">
    <cfRule type="cellIs" dxfId="10272" priority="1499" stopIfTrue="1" operator="equal">
      <formula>0</formula>
    </cfRule>
  </conditionalFormatting>
  <conditionalFormatting sqref="A83:G83">
    <cfRule type="expression" dxfId="10271" priority="1498" stopIfTrue="1">
      <formula>$IT84&lt;$IS$2</formula>
    </cfRule>
  </conditionalFormatting>
  <conditionalFormatting sqref="A83:G83">
    <cfRule type="cellIs" dxfId="10270" priority="1497" stopIfTrue="1" operator="equal">
      <formula>0</formula>
    </cfRule>
  </conditionalFormatting>
  <conditionalFormatting sqref="A83:G83">
    <cfRule type="expression" dxfId="10269" priority="1496" stopIfTrue="1">
      <formula>$IT84&lt;$IS$2</formula>
    </cfRule>
  </conditionalFormatting>
  <conditionalFormatting sqref="A83:G83">
    <cfRule type="cellIs" dxfId="10268" priority="1495" stopIfTrue="1" operator="equal">
      <formula>0</formula>
    </cfRule>
  </conditionalFormatting>
  <conditionalFormatting sqref="A83:G83">
    <cfRule type="expression" dxfId="10267" priority="1494" stopIfTrue="1">
      <formula>$IT84&lt;$IS$2</formula>
    </cfRule>
  </conditionalFormatting>
  <conditionalFormatting sqref="A83:H83">
    <cfRule type="cellIs" dxfId="10266" priority="1493" stopIfTrue="1" operator="equal">
      <formula>0</formula>
    </cfRule>
  </conditionalFormatting>
  <conditionalFormatting sqref="A83:H83">
    <cfRule type="expression" dxfId="10265" priority="1492" stopIfTrue="1">
      <formula>$IT84&lt;$IS$2</formula>
    </cfRule>
  </conditionalFormatting>
  <conditionalFormatting sqref="A83:H83">
    <cfRule type="cellIs" dxfId="10264" priority="1491" stopIfTrue="1" operator="equal">
      <formula>0</formula>
    </cfRule>
  </conditionalFormatting>
  <conditionalFormatting sqref="A83:H83">
    <cfRule type="expression" dxfId="10263" priority="1490" stopIfTrue="1">
      <formula>$IT84&lt;$IS$2</formula>
    </cfRule>
  </conditionalFormatting>
  <conditionalFormatting sqref="A83:H83">
    <cfRule type="cellIs" dxfId="10262" priority="1489" stopIfTrue="1" operator="equal">
      <formula>0</formula>
    </cfRule>
  </conditionalFormatting>
  <conditionalFormatting sqref="A83:H83">
    <cfRule type="expression" dxfId="10261" priority="1488" stopIfTrue="1">
      <formula>$IT84&lt;$IS$2</formula>
    </cfRule>
  </conditionalFormatting>
  <conditionalFormatting sqref="A83:H83">
    <cfRule type="cellIs" dxfId="10260" priority="1487" stopIfTrue="1" operator="equal">
      <formula>0</formula>
    </cfRule>
  </conditionalFormatting>
  <conditionalFormatting sqref="A83:H83">
    <cfRule type="expression" dxfId="10259" priority="1486" stopIfTrue="1">
      <formula>$IW84&lt;$IV$2</formula>
    </cfRule>
  </conditionalFormatting>
  <conditionalFormatting sqref="A81:H84">
    <cfRule type="cellIs" dxfId="10258" priority="1485" stopIfTrue="1" operator="equal">
      <formula>0</formula>
    </cfRule>
  </conditionalFormatting>
  <conditionalFormatting sqref="A81:H84">
    <cfRule type="expression" dxfId="10257" priority="1484" stopIfTrue="1">
      <formula>$IT82&lt;$IS$2</formula>
    </cfRule>
  </conditionalFormatting>
  <conditionalFormatting sqref="A81:H84">
    <cfRule type="cellIs" dxfId="10256" priority="1483" stopIfTrue="1" operator="equal">
      <formula>0</formula>
    </cfRule>
  </conditionalFormatting>
  <conditionalFormatting sqref="A81:H84">
    <cfRule type="expression" dxfId="10255" priority="1482" stopIfTrue="1">
      <formula>$IT82&lt;$IS$2</formula>
    </cfRule>
  </conditionalFormatting>
  <conditionalFormatting sqref="I84">
    <cfRule type="cellIs" dxfId="10254" priority="1481" operator="equal">
      <formula>0</formula>
    </cfRule>
  </conditionalFormatting>
  <conditionalFormatting sqref="A85:I88">
    <cfRule type="cellIs" dxfId="10253" priority="1480" operator="equal">
      <formula>0</formula>
    </cfRule>
  </conditionalFormatting>
  <conditionalFormatting sqref="A85:H88">
    <cfRule type="cellIs" dxfId="10252" priority="1479" operator="equal">
      <formula>0</formula>
    </cfRule>
  </conditionalFormatting>
  <conditionalFormatting sqref="A85:H88">
    <cfRule type="cellIs" dxfId="10251" priority="1478" stopIfTrue="1" operator="equal">
      <formula>0</formula>
    </cfRule>
  </conditionalFormatting>
  <conditionalFormatting sqref="A85:H88">
    <cfRule type="expression" dxfId="10250" priority="1477" stopIfTrue="1">
      <formula>$IT86&lt;$IS$2</formula>
    </cfRule>
  </conditionalFormatting>
  <conditionalFormatting sqref="A85:H88">
    <cfRule type="cellIs" dxfId="10249" priority="1476" stopIfTrue="1" operator="equal">
      <formula>0</formula>
    </cfRule>
  </conditionalFormatting>
  <conditionalFormatting sqref="A85:H88">
    <cfRule type="expression" dxfId="10248" priority="1475" stopIfTrue="1">
      <formula>$IT86&lt;$IS$2</formula>
    </cfRule>
  </conditionalFormatting>
  <conditionalFormatting sqref="A85:G88">
    <cfRule type="cellIs" dxfId="10247" priority="1474" stopIfTrue="1" operator="equal">
      <formula>0</formula>
    </cfRule>
  </conditionalFormatting>
  <conditionalFormatting sqref="A85:G88">
    <cfRule type="expression" dxfId="10246" priority="1473" stopIfTrue="1">
      <formula>$IT86&lt;$IS$2</formula>
    </cfRule>
  </conditionalFormatting>
  <conditionalFormatting sqref="A88:G88">
    <cfRule type="cellIs" dxfId="10245" priority="1472" stopIfTrue="1" operator="equal">
      <formula>0</formula>
    </cfRule>
  </conditionalFormatting>
  <conditionalFormatting sqref="A88:G88">
    <cfRule type="cellIs" dxfId="10244" priority="1471" stopIfTrue="1" operator="equal">
      <formula>0</formula>
    </cfRule>
  </conditionalFormatting>
  <conditionalFormatting sqref="A85:G88">
    <cfRule type="cellIs" dxfId="10243" priority="1470" stopIfTrue="1" operator="equal">
      <formula>0</formula>
    </cfRule>
  </conditionalFormatting>
  <conditionalFormatting sqref="A85:G88">
    <cfRule type="expression" dxfId="10242" priority="1469" stopIfTrue="1">
      <formula>$IT86&lt;$IS$2</formula>
    </cfRule>
  </conditionalFormatting>
  <conditionalFormatting sqref="H85:H88">
    <cfRule type="cellIs" dxfId="10241" priority="1468" stopIfTrue="1" operator="equal">
      <formula>0</formula>
    </cfRule>
  </conditionalFormatting>
  <conditionalFormatting sqref="H85:H88">
    <cfRule type="expression" dxfId="10240" priority="1467" stopIfTrue="1">
      <formula>$IT86&lt;$IS$2</formula>
    </cfRule>
  </conditionalFormatting>
  <conditionalFormatting sqref="H85:H88">
    <cfRule type="cellIs" dxfId="10239" priority="1466" stopIfTrue="1" operator="equal">
      <formula>0</formula>
    </cfRule>
  </conditionalFormatting>
  <conditionalFormatting sqref="H85:H88">
    <cfRule type="expression" dxfId="10238" priority="1465" stopIfTrue="1">
      <formula>$IT86&lt;$IS$2</formula>
    </cfRule>
  </conditionalFormatting>
  <conditionalFormatting sqref="A85:G88">
    <cfRule type="cellIs" dxfId="10237" priority="1464" stopIfTrue="1" operator="equal">
      <formula>0</formula>
    </cfRule>
  </conditionalFormatting>
  <conditionalFormatting sqref="A85:G88">
    <cfRule type="expression" dxfId="10236" priority="1463" stopIfTrue="1">
      <formula>$IT86&lt;$IS$2</formula>
    </cfRule>
  </conditionalFormatting>
  <conditionalFormatting sqref="A85:H88">
    <cfRule type="cellIs" dxfId="10235" priority="1462" operator="equal">
      <formula>0</formula>
    </cfRule>
  </conditionalFormatting>
  <conditionalFormatting sqref="A85:G88">
    <cfRule type="cellIs" dxfId="10234" priority="1461" stopIfTrue="1" operator="equal">
      <formula>0</formula>
    </cfRule>
  </conditionalFormatting>
  <conditionalFormatting sqref="A85:G88">
    <cfRule type="expression" dxfId="10233" priority="1460" stopIfTrue="1">
      <formula>$IT86&lt;$IS$2</formula>
    </cfRule>
  </conditionalFormatting>
  <conditionalFormatting sqref="A85:G88">
    <cfRule type="cellIs" dxfId="10232" priority="1459" stopIfTrue="1" operator="equal">
      <formula>0</formula>
    </cfRule>
  </conditionalFormatting>
  <conditionalFormatting sqref="A85:G88">
    <cfRule type="expression" dxfId="10231" priority="1458" stopIfTrue="1">
      <formula>$IT86&lt;$IS$2</formula>
    </cfRule>
  </conditionalFormatting>
  <conditionalFormatting sqref="A85:G88">
    <cfRule type="cellIs" dxfId="10230" priority="1457" stopIfTrue="1" operator="equal">
      <formula>0</formula>
    </cfRule>
  </conditionalFormatting>
  <conditionalFormatting sqref="A85:G88">
    <cfRule type="expression" dxfId="10229" priority="1456" stopIfTrue="1">
      <formula>$IT86&lt;$IS$2</formula>
    </cfRule>
  </conditionalFormatting>
  <conditionalFormatting sqref="D87">
    <cfRule type="cellIs" dxfId="10228" priority="1455" operator="equal">
      <formula>0</formula>
    </cfRule>
  </conditionalFormatting>
  <conditionalFormatting sqref="D87">
    <cfRule type="cellIs" dxfId="10227" priority="1454" stopIfTrue="1" operator="equal">
      <formula>0</formula>
    </cfRule>
  </conditionalFormatting>
  <conditionalFormatting sqref="D87">
    <cfRule type="expression" dxfId="10226" priority="1453" stopIfTrue="1">
      <formula>$IT88&lt;$IS$2</formula>
    </cfRule>
  </conditionalFormatting>
  <conditionalFormatting sqref="D87">
    <cfRule type="cellIs" dxfId="10225" priority="1452" stopIfTrue="1" operator="equal">
      <formula>0</formula>
    </cfRule>
  </conditionalFormatting>
  <conditionalFormatting sqref="D87">
    <cfRule type="expression" dxfId="10224" priority="1451" stopIfTrue="1">
      <formula>$IT88&lt;$IS$2</formula>
    </cfRule>
  </conditionalFormatting>
  <conditionalFormatting sqref="D87">
    <cfRule type="cellIs" dxfId="10223" priority="1450" stopIfTrue="1" operator="equal">
      <formula>0</formula>
    </cfRule>
  </conditionalFormatting>
  <conditionalFormatting sqref="D87">
    <cfRule type="expression" dxfId="10222" priority="1449" stopIfTrue="1">
      <formula>$IT88&lt;$IS$2</formula>
    </cfRule>
  </conditionalFormatting>
  <conditionalFormatting sqref="D87">
    <cfRule type="cellIs" dxfId="10221" priority="1448" stopIfTrue="1" operator="equal">
      <formula>0</formula>
    </cfRule>
  </conditionalFormatting>
  <conditionalFormatting sqref="D87">
    <cfRule type="expression" dxfId="10220" priority="1447" stopIfTrue="1">
      <formula>$IT88&lt;$IS$2</formula>
    </cfRule>
  </conditionalFormatting>
  <conditionalFormatting sqref="D87">
    <cfRule type="cellIs" dxfId="10219" priority="1446" stopIfTrue="1" operator="equal">
      <formula>0</formula>
    </cfRule>
  </conditionalFormatting>
  <conditionalFormatting sqref="D87">
    <cfRule type="expression" dxfId="10218" priority="1445" stopIfTrue="1">
      <formula>$IT88&lt;$IS$2</formula>
    </cfRule>
  </conditionalFormatting>
  <conditionalFormatting sqref="D87">
    <cfRule type="cellIs" dxfId="10217" priority="1444" operator="equal">
      <formula>0</formula>
    </cfRule>
  </conditionalFormatting>
  <conditionalFormatting sqref="D87">
    <cfRule type="cellIs" dxfId="10216" priority="1443" stopIfTrue="1" operator="equal">
      <formula>0</formula>
    </cfRule>
  </conditionalFormatting>
  <conditionalFormatting sqref="D87">
    <cfRule type="expression" dxfId="10215" priority="1442" stopIfTrue="1">
      <formula>$IT88&lt;$IS$2</formula>
    </cfRule>
  </conditionalFormatting>
  <conditionalFormatting sqref="D87">
    <cfRule type="cellIs" dxfId="10214" priority="1441" stopIfTrue="1" operator="equal">
      <formula>0</formula>
    </cfRule>
  </conditionalFormatting>
  <conditionalFormatting sqref="D87">
    <cfRule type="expression" dxfId="10213" priority="1440" stopIfTrue="1">
      <formula>$IT88&lt;$IS$2</formula>
    </cfRule>
  </conditionalFormatting>
  <conditionalFormatting sqref="D87">
    <cfRule type="cellIs" dxfId="10212" priority="1439" stopIfTrue="1" operator="equal">
      <formula>0</formula>
    </cfRule>
  </conditionalFormatting>
  <conditionalFormatting sqref="D87">
    <cfRule type="expression" dxfId="10211" priority="1438" stopIfTrue="1">
      <formula>$IT88&lt;$IS$2</formula>
    </cfRule>
  </conditionalFormatting>
  <conditionalFormatting sqref="D87">
    <cfRule type="cellIs" dxfId="10210" priority="1437" stopIfTrue="1" operator="equal">
      <formula>0</formula>
    </cfRule>
  </conditionalFormatting>
  <conditionalFormatting sqref="D87">
    <cfRule type="expression" dxfId="10209" priority="1436" stopIfTrue="1">
      <formula>$IT88&lt;$IS$2</formula>
    </cfRule>
  </conditionalFormatting>
  <conditionalFormatting sqref="D87">
    <cfRule type="cellIs" dxfId="10208" priority="1435" stopIfTrue="1" operator="equal">
      <formula>0</formula>
    </cfRule>
  </conditionalFormatting>
  <conditionalFormatting sqref="D87">
    <cfRule type="expression" dxfId="10207" priority="1434" stopIfTrue="1">
      <formula>$IT88&lt;$IS$2</formula>
    </cfRule>
  </conditionalFormatting>
  <conditionalFormatting sqref="D87">
    <cfRule type="cellIs" dxfId="10206" priority="1433" stopIfTrue="1" operator="equal">
      <formula>0</formula>
    </cfRule>
  </conditionalFormatting>
  <conditionalFormatting sqref="D87">
    <cfRule type="expression" dxfId="10205" priority="1432" stopIfTrue="1">
      <formula>$IT88&lt;$IS$2</formula>
    </cfRule>
  </conditionalFormatting>
  <conditionalFormatting sqref="D87">
    <cfRule type="cellIs" dxfId="10204" priority="1431" stopIfTrue="1" operator="equal">
      <formula>0</formula>
    </cfRule>
  </conditionalFormatting>
  <conditionalFormatting sqref="D87">
    <cfRule type="expression" dxfId="10203" priority="1430" stopIfTrue="1">
      <formula>$IT88&lt;$IS$2</formula>
    </cfRule>
  </conditionalFormatting>
  <conditionalFormatting sqref="A88">
    <cfRule type="cellIs" dxfId="10202" priority="1429" operator="equal">
      <formula>0</formula>
    </cfRule>
  </conditionalFormatting>
  <conditionalFormatting sqref="A88">
    <cfRule type="cellIs" dxfId="10201" priority="1428" stopIfTrue="1" operator="equal">
      <formula>0</formula>
    </cfRule>
  </conditionalFormatting>
  <conditionalFormatting sqref="A88">
    <cfRule type="expression" dxfId="10200" priority="1427" stopIfTrue="1">
      <formula>$IT89&lt;$IS$2</formula>
    </cfRule>
  </conditionalFormatting>
  <conditionalFormatting sqref="A88">
    <cfRule type="cellIs" dxfId="10199" priority="1426" stopIfTrue="1" operator="equal">
      <formula>0</formula>
    </cfRule>
  </conditionalFormatting>
  <conditionalFormatting sqref="A88">
    <cfRule type="expression" dxfId="10198" priority="1425" stopIfTrue="1">
      <formula>$IT89&lt;$IS$2</formula>
    </cfRule>
  </conditionalFormatting>
  <conditionalFormatting sqref="A88">
    <cfRule type="cellIs" dxfId="10197" priority="1424" stopIfTrue="1" operator="equal">
      <formula>0</formula>
    </cfRule>
  </conditionalFormatting>
  <conditionalFormatting sqref="A88">
    <cfRule type="expression" dxfId="10196" priority="1423" stopIfTrue="1">
      <formula>$IT89&lt;$IS$2</formula>
    </cfRule>
  </conditionalFormatting>
  <conditionalFormatting sqref="A88">
    <cfRule type="cellIs" dxfId="10195" priority="1422" stopIfTrue="1" operator="equal">
      <formula>0</formula>
    </cfRule>
  </conditionalFormatting>
  <conditionalFormatting sqref="A88">
    <cfRule type="expression" dxfId="10194" priority="1421" stopIfTrue="1">
      <formula>$IT89&lt;$IS$2</formula>
    </cfRule>
  </conditionalFormatting>
  <conditionalFormatting sqref="A88">
    <cfRule type="cellIs" dxfId="10193" priority="1420" operator="equal">
      <formula>0</formula>
    </cfRule>
  </conditionalFormatting>
  <conditionalFormatting sqref="A88">
    <cfRule type="cellIs" dxfId="10192" priority="1419" operator="equal">
      <formula>0</formula>
    </cfRule>
  </conditionalFormatting>
  <conditionalFormatting sqref="A88">
    <cfRule type="cellIs" dxfId="10191" priority="1418" stopIfTrue="1" operator="equal">
      <formula>0</formula>
    </cfRule>
  </conditionalFormatting>
  <conditionalFormatting sqref="A88">
    <cfRule type="expression" dxfId="10190" priority="1417" stopIfTrue="1">
      <formula>$IT89&lt;$IS$2</formula>
    </cfRule>
  </conditionalFormatting>
  <conditionalFormatting sqref="A88">
    <cfRule type="cellIs" dxfId="10189" priority="1416" stopIfTrue="1" operator="equal">
      <formula>0</formula>
    </cfRule>
  </conditionalFormatting>
  <conditionalFormatting sqref="A88">
    <cfRule type="expression" dxfId="10188" priority="1415" stopIfTrue="1">
      <formula>$IT89&lt;$IS$2</formula>
    </cfRule>
  </conditionalFormatting>
  <conditionalFormatting sqref="A88">
    <cfRule type="cellIs" dxfId="10187" priority="1414" stopIfTrue="1" operator="equal">
      <formula>0</formula>
    </cfRule>
  </conditionalFormatting>
  <conditionalFormatting sqref="A88">
    <cfRule type="expression" dxfId="10186" priority="1413" stopIfTrue="1">
      <formula>$IT89&lt;$IS$2</formula>
    </cfRule>
  </conditionalFormatting>
  <conditionalFormatting sqref="A88">
    <cfRule type="cellIs" dxfId="10185" priority="1412" stopIfTrue="1" operator="equal">
      <formula>0</formula>
    </cfRule>
  </conditionalFormatting>
  <conditionalFormatting sqref="A88">
    <cfRule type="cellIs" dxfId="10184" priority="1411" stopIfTrue="1" operator="equal">
      <formula>0</formula>
    </cfRule>
  </conditionalFormatting>
  <conditionalFormatting sqref="A88">
    <cfRule type="cellIs" dxfId="10183" priority="1410" stopIfTrue="1" operator="equal">
      <formula>0</formula>
    </cfRule>
  </conditionalFormatting>
  <conditionalFormatting sqref="A88">
    <cfRule type="expression" dxfId="10182" priority="1409" stopIfTrue="1">
      <formula>$IT89&lt;$IS$2</formula>
    </cfRule>
  </conditionalFormatting>
  <conditionalFormatting sqref="A88">
    <cfRule type="cellIs" dxfId="10181" priority="1408" stopIfTrue="1" operator="equal">
      <formula>0</formula>
    </cfRule>
  </conditionalFormatting>
  <conditionalFormatting sqref="A88">
    <cfRule type="expression" dxfId="10180" priority="1407" stopIfTrue="1">
      <formula>$IT89&lt;$IS$2</formula>
    </cfRule>
  </conditionalFormatting>
  <conditionalFormatting sqref="A88">
    <cfRule type="cellIs" dxfId="10179" priority="1406" operator="equal">
      <formula>0</formula>
    </cfRule>
  </conditionalFormatting>
  <conditionalFormatting sqref="A88">
    <cfRule type="cellIs" dxfId="10178" priority="1405" stopIfTrue="1" operator="equal">
      <formula>0</formula>
    </cfRule>
  </conditionalFormatting>
  <conditionalFormatting sqref="A88">
    <cfRule type="expression" dxfId="10177" priority="1404" stopIfTrue="1">
      <formula>$IT89&lt;$IS$2</formula>
    </cfRule>
  </conditionalFormatting>
  <conditionalFormatting sqref="A88">
    <cfRule type="cellIs" dxfId="10176" priority="1403" stopIfTrue="1" operator="equal">
      <formula>0</formula>
    </cfRule>
  </conditionalFormatting>
  <conditionalFormatting sqref="A88">
    <cfRule type="expression" dxfId="10175" priority="1402" stopIfTrue="1">
      <formula>$IT89&lt;$IS$2</formula>
    </cfRule>
  </conditionalFormatting>
  <conditionalFormatting sqref="A88">
    <cfRule type="cellIs" dxfId="10174" priority="1401" stopIfTrue="1" operator="equal">
      <formula>0</formula>
    </cfRule>
  </conditionalFormatting>
  <conditionalFormatting sqref="A88">
    <cfRule type="expression" dxfId="10173" priority="1400" stopIfTrue="1">
      <formula>$IT89&lt;$IS$2</formula>
    </cfRule>
  </conditionalFormatting>
  <conditionalFormatting sqref="A88">
    <cfRule type="cellIs" dxfId="10172" priority="1399" stopIfTrue="1" operator="equal">
      <formula>0</formula>
    </cfRule>
  </conditionalFormatting>
  <conditionalFormatting sqref="A88">
    <cfRule type="expression" dxfId="10171" priority="1398" stopIfTrue="1">
      <formula>$IT89&lt;$IS$2</formula>
    </cfRule>
  </conditionalFormatting>
  <conditionalFormatting sqref="A88">
    <cfRule type="cellIs" dxfId="10170" priority="1397" stopIfTrue="1" operator="equal">
      <formula>0</formula>
    </cfRule>
  </conditionalFormatting>
  <conditionalFormatting sqref="A88">
    <cfRule type="expression" dxfId="10169" priority="1396" stopIfTrue="1">
      <formula>$IT89&lt;$IS$2</formula>
    </cfRule>
  </conditionalFormatting>
  <conditionalFormatting sqref="A88">
    <cfRule type="cellIs" dxfId="10168" priority="1395" stopIfTrue="1" operator="equal">
      <formula>0</formula>
    </cfRule>
  </conditionalFormatting>
  <conditionalFormatting sqref="A88">
    <cfRule type="expression" dxfId="10167" priority="1394" stopIfTrue="1">
      <formula>$IT89&lt;$IS$2</formula>
    </cfRule>
  </conditionalFormatting>
  <conditionalFormatting sqref="A88">
    <cfRule type="cellIs" dxfId="10166" priority="1393" stopIfTrue="1" operator="equal">
      <formula>0</formula>
    </cfRule>
  </conditionalFormatting>
  <conditionalFormatting sqref="A88">
    <cfRule type="expression" dxfId="10165" priority="1392" stopIfTrue="1">
      <formula>$IT89&lt;$IS$2</formula>
    </cfRule>
  </conditionalFormatting>
  <conditionalFormatting sqref="A85:H88">
    <cfRule type="cellIs" dxfId="10164" priority="1391" stopIfTrue="1" operator="equal">
      <formula>0</formula>
    </cfRule>
  </conditionalFormatting>
  <conditionalFormatting sqref="A85:H88">
    <cfRule type="expression" dxfId="10163" priority="1390" stopIfTrue="1">
      <formula>$IT86&lt;$IS$2</formula>
    </cfRule>
  </conditionalFormatting>
  <conditionalFormatting sqref="A85:H88">
    <cfRule type="cellIs" dxfId="10162" priority="1389" stopIfTrue="1" operator="equal">
      <formula>0</formula>
    </cfRule>
  </conditionalFormatting>
  <conditionalFormatting sqref="A85:H88">
    <cfRule type="expression" dxfId="10161" priority="1388" stopIfTrue="1">
      <formula>$IT86&lt;$IS$2</formula>
    </cfRule>
  </conditionalFormatting>
  <conditionalFormatting sqref="A85:H88">
    <cfRule type="cellIs" dxfId="10160" priority="1387" stopIfTrue="1" operator="equal">
      <formula>0</formula>
    </cfRule>
  </conditionalFormatting>
  <conditionalFormatting sqref="A85:H88">
    <cfRule type="expression" dxfId="10159" priority="1386" stopIfTrue="1">
      <formula>$IT86&lt;$IS$2</formula>
    </cfRule>
  </conditionalFormatting>
  <conditionalFormatting sqref="A87:H87">
    <cfRule type="cellIs" dxfId="10158" priority="1385" stopIfTrue="1" operator="equal">
      <formula>0</formula>
    </cfRule>
  </conditionalFormatting>
  <conditionalFormatting sqref="A87:H87">
    <cfRule type="expression" dxfId="10157" priority="1384" stopIfTrue="1">
      <formula>$IW88&lt;$IV$2</formula>
    </cfRule>
  </conditionalFormatting>
  <conditionalFormatting sqref="A86:H86">
    <cfRule type="cellIs" dxfId="10156" priority="1383" stopIfTrue="1" operator="equal">
      <formula>0</formula>
    </cfRule>
  </conditionalFormatting>
  <conditionalFormatting sqref="A86:H86">
    <cfRule type="expression" dxfId="10155" priority="1382" stopIfTrue="1">
      <formula>$IW87&lt;$IV$2</formula>
    </cfRule>
  </conditionalFormatting>
  <conditionalFormatting sqref="A85:H85">
    <cfRule type="cellIs" dxfId="10154" priority="1381" stopIfTrue="1" operator="equal">
      <formula>0</formula>
    </cfRule>
  </conditionalFormatting>
  <conditionalFormatting sqref="A85:H85">
    <cfRule type="expression" dxfId="10153" priority="1380" stopIfTrue="1">
      <formula>$IW86&lt;$IV$2</formula>
    </cfRule>
  </conditionalFormatting>
  <conditionalFormatting sqref="A86:H86">
    <cfRule type="cellIs" dxfId="10152" priority="1379" stopIfTrue="1" operator="equal">
      <formula>0</formula>
    </cfRule>
  </conditionalFormatting>
  <conditionalFormatting sqref="A86:H86">
    <cfRule type="expression" dxfId="10151" priority="1378" stopIfTrue="1">
      <formula>$IW87&lt;$IV$2</formula>
    </cfRule>
  </conditionalFormatting>
  <conditionalFormatting sqref="A88:H88">
    <cfRule type="cellIs" dxfId="10150" priority="1377" operator="equal">
      <formula>0</formula>
    </cfRule>
  </conditionalFormatting>
  <conditionalFormatting sqref="A88:H88">
    <cfRule type="cellIs" dxfId="10149" priority="1376" stopIfTrue="1" operator="equal">
      <formula>0</formula>
    </cfRule>
  </conditionalFormatting>
  <conditionalFormatting sqref="A88:H88">
    <cfRule type="expression" dxfId="10148" priority="1375" stopIfTrue="1">
      <formula>$IT89&lt;$IS$2</formula>
    </cfRule>
  </conditionalFormatting>
  <conditionalFormatting sqref="A88:H88">
    <cfRule type="cellIs" dxfId="10147" priority="1374" stopIfTrue="1" operator="equal">
      <formula>0</formula>
    </cfRule>
  </conditionalFormatting>
  <conditionalFormatting sqref="A88:H88">
    <cfRule type="expression" dxfId="10146" priority="1373" stopIfTrue="1">
      <formula>$IT89&lt;$IS$2</formula>
    </cfRule>
  </conditionalFormatting>
  <conditionalFormatting sqref="A88:G88">
    <cfRule type="cellIs" dxfId="10145" priority="1372" stopIfTrue="1" operator="equal">
      <formula>0</formula>
    </cfRule>
  </conditionalFormatting>
  <conditionalFormatting sqref="A88:G88">
    <cfRule type="expression" dxfId="10144" priority="1371" stopIfTrue="1">
      <formula>$IT89&lt;$IS$2</formula>
    </cfRule>
  </conditionalFormatting>
  <conditionalFormatting sqref="H88">
    <cfRule type="cellIs" dxfId="10143" priority="1370" stopIfTrue="1" operator="equal">
      <formula>0</formula>
    </cfRule>
  </conditionalFormatting>
  <conditionalFormatting sqref="H88">
    <cfRule type="expression" dxfId="10142" priority="1369" stopIfTrue="1">
      <formula>$IT89&lt;$IS$2</formula>
    </cfRule>
  </conditionalFormatting>
  <conditionalFormatting sqref="A88:G88">
    <cfRule type="cellIs" dxfId="10141" priority="1368" stopIfTrue="1" operator="equal">
      <formula>0</formula>
    </cfRule>
  </conditionalFormatting>
  <conditionalFormatting sqref="A88:G88">
    <cfRule type="expression" dxfId="10140" priority="1367" stopIfTrue="1">
      <formula>$IT89&lt;$IS$2</formula>
    </cfRule>
  </conditionalFormatting>
  <conditionalFormatting sqref="A88:H88">
    <cfRule type="cellIs" dxfId="10139" priority="1366" operator="equal">
      <formula>0</formula>
    </cfRule>
  </conditionalFormatting>
  <conditionalFormatting sqref="A88:H88">
    <cfRule type="cellIs" dxfId="10138" priority="1365" operator="equal">
      <formula>0</formula>
    </cfRule>
  </conditionalFormatting>
  <conditionalFormatting sqref="A88:H88">
    <cfRule type="cellIs" dxfId="10137" priority="1364" stopIfTrue="1" operator="equal">
      <formula>0</formula>
    </cfRule>
  </conditionalFormatting>
  <conditionalFormatting sqref="A88:H88">
    <cfRule type="expression" dxfId="10136" priority="1363" stopIfTrue="1">
      <formula>$IT89&lt;$IS$2</formula>
    </cfRule>
  </conditionalFormatting>
  <conditionalFormatting sqref="A88:H88">
    <cfRule type="cellIs" dxfId="10135" priority="1362" stopIfTrue="1" operator="equal">
      <formula>0</formula>
    </cfRule>
  </conditionalFormatting>
  <conditionalFormatting sqref="A88:H88">
    <cfRule type="expression" dxfId="10134" priority="1361" stopIfTrue="1">
      <formula>$IT89&lt;$IS$2</formula>
    </cfRule>
  </conditionalFormatting>
  <conditionalFormatting sqref="A88:G88">
    <cfRule type="cellIs" dxfId="10133" priority="1360" stopIfTrue="1" operator="equal">
      <formula>0</formula>
    </cfRule>
  </conditionalFormatting>
  <conditionalFormatting sqref="A88:G88">
    <cfRule type="expression" dxfId="10132" priority="1359" stopIfTrue="1">
      <formula>$IT89&lt;$IS$2</formula>
    </cfRule>
  </conditionalFormatting>
  <conditionalFormatting sqref="A88:G88">
    <cfRule type="cellIs" dxfId="10131" priority="1358" stopIfTrue="1" operator="equal">
      <formula>0</formula>
    </cfRule>
  </conditionalFormatting>
  <conditionalFormatting sqref="A88:G88">
    <cfRule type="expression" dxfId="10130" priority="1357" stopIfTrue="1">
      <formula>$IT89&lt;$IS$2</formula>
    </cfRule>
  </conditionalFormatting>
  <conditionalFormatting sqref="H88">
    <cfRule type="cellIs" dxfId="10129" priority="1356" stopIfTrue="1" operator="equal">
      <formula>0</formula>
    </cfRule>
  </conditionalFormatting>
  <conditionalFormatting sqref="H88">
    <cfRule type="expression" dxfId="10128" priority="1355" stopIfTrue="1">
      <formula>$IT89&lt;$IS$2</formula>
    </cfRule>
  </conditionalFormatting>
  <conditionalFormatting sqref="H88">
    <cfRule type="cellIs" dxfId="10127" priority="1354" stopIfTrue="1" operator="equal">
      <formula>0</formula>
    </cfRule>
  </conditionalFormatting>
  <conditionalFormatting sqref="H88">
    <cfRule type="expression" dxfId="10126" priority="1353" stopIfTrue="1">
      <formula>$IT89&lt;$IS$2</formula>
    </cfRule>
  </conditionalFormatting>
  <conditionalFormatting sqref="A88:G88">
    <cfRule type="cellIs" dxfId="10125" priority="1352" stopIfTrue="1" operator="equal">
      <formula>0</formula>
    </cfRule>
  </conditionalFormatting>
  <conditionalFormatting sqref="A88:G88">
    <cfRule type="expression" dxfId="10124" priority="1351" stopIfTrue="1">
      <formula>$IT89&lt;$IS$2</formula>
    </cfRule>
  </conditionalFormatting>
  <conditionalFormatting sqref="A88:H88">
    <cfRule type="cellIs" dxfId="10123" priority="1350" operator="equal">
      <formula>0</formula>
    </cfRule>
  </conditionalFormatting>
  <conditionalFormatting sqref="A88:H88">
    <cfRule type="cellIs" dxfId="10122" priority="1349" stopIfTrue="1" operator="equal">
      <formula>0</formula>
    </cfRule>
  </conditionalFormatting>
  <conditionalFormatting sqref="A88:H88">
    <cfRule type="expression" dxfId="10121" priority="1348" stopIfTrue="1">
      <formula>$IT89&lt;$IS$2</formula>
    </cfRule>
  </conditionalFormatting>
  <conditionalFormatting sqref="A88:H88">
    <cfRule type="cellIs" dxfId="10120" priority="1347" stopIfTrue="1" operator="equal">
      <formula>0</formula>
    </cfRule>
  </conditionalFormatting>
  <conditionalFormatting sqref="A88:H88">
    <cfRule type="expression" dxfId="10119" priority="1346" stopIfTrue="1">
      <formula>$IT89&lt;$IS$2</formula>
    </cfRule>
  </conditionalFormatting>
  <conditionalFormatting sqref="A88:H88">
    <cfRule type="cellIs" dxfId="10118" priority="1345" stopIfTrue="1" operator="equal">
      <formula>0</formula>
    </cfRule>
  </conditionalFormatting>
  <conditionalFormatting sqref="A88:H88">
    <cfRule type="expression" dxfId="10117" priority="1344" stopIfTrue="1">
      <formula>$IT89&lt;$IS$2</formula>
    </cfRule>
  </conditionalFormatting>
  <conditionalFormatting sqref="A88:H88">
    <cfRule type="cellIs" dxfId="10116" priority="1343" stopIfTrue="1" operator="equal">
      <formula>0</formula>
    </cfRule>
  </conditionalFormatting>
  <conditionalFormatting sqref="A88:H88">
    <cfRule type="expression" dxfId="10115" priority="1342" stopIfTrue="1">
      <formula>$IT89&lt;$IS$2</formula>
    </cfRule>
  </conditionalFormatting>
  <conditionalFormatting sqref="A88:H88">
    <cfRule type="cellIs" dxfId="10114" priority="1341" stopIfTrue="1" operator="equal">
      <formula>0</formula>
    </cfRule>
  </conditionalFormatting>
  <conditionalFormatting sqref="A88:H88">
    <cfRule type="expression" dxfId="10113" priority="1340" stopIfTrue="1">
      <formula>$IT89&lt;$IS$2</formula>
    </cfRule>
  </conditionalFormatting>
  <conditionalFormatting sqref="A88:H88">
    <cfRule type="cellIs" dxfId="10112" priority="1339" stopIfTrue="1" operator="equal">
      <formula>0</formula>
    </cfRule>
  </conditionalFormatting>
  <conditionalFormatting sqref="A88:H88">
    <cfRule type="expression" dxfId="10111" priority="1338" stopIfTrue="1">
      <formula>$IT89&lt;$IS$2</formula>
    </cfRule>
  </conditionalFormatting>
  <conditionalFormatting sqref="D88">
    <cfRule type="cellIs" dxfId="10110" priority="1337" operator="equal">
      <formula>0</formula>
    </cfRule>
  </conditionalFormatting>
  <conditionalFormatting sqref="D88">
    <cfRule type="cellIs" dxfId="10109" priority="1336" stopIfTrue="1" operator="equal">
      <formula>0</formula>
    </cfRule>
  </conditionalFormatting>
  <conditionalFormatting sqref="D88">
    <cfRule type="expression" dxfId="10108" priority="1335" stopIfTrue="1">
      <formula>$IT89&lt;$IS$2</formula>
    </cfRule>
  </conditionalFormatting>
  <conditionalFormatting sqref="D88">
    <cfRule type="cellIs" dxfId="10107" priority="1334" stopIfTrue="1" operator="equal">
      <formula>0</formula>
    </cfRule>
  </conditionalFormatting>
  <conditionalFormatting sqref="D88">
    <cfRule type="expression" dxfId="10106" priority="1333" stopIfTrue="1">
      <formula>$IT89&lt;$IS$2</formula>
    </cfRule>
  </conditionalFormatting>
  <conditionalFormatting sqref="D88">
    <cfRule type="cellIs" dxfId="10105" priority="1332" stopIfTrue="1" operator="equal">
      <formula>0</formula>
    </cfRule>
  </conditionalFormatting>
  <conditionalFormatting sqref="D88">
    <cfRule type="expression" dxfId="10104" priority="1331" stopIfTrue="1">
      <formula>$IT89&lt;$IS$2</formula>
    </cfRule>
  </conditionalFormatting>
  <conditionalFormatting sqref="D88">
    <cfRule type="cellIs" dxfId="10103" priority="1330" stopIfTrue="1" operator="equal">
      <formula>0</formula>
    </cfRule>
  </conditionalFormatting>
  <conditionalFormatting sqref="D88">
    <cfRule type="expression" dxfId="10102" priority="1329" stopIfTrue="1">
      <formula>$IT89&lt;$IS$2</formula>
    </cfRule>
  </conditionalFormatting>
  <conditionalFormatting sqref="D88">
    <cfRule type="cellIs" dxfId="10101" priority="1328" stopIfTrue="1" operator="equal">
      <formula>0</formula>
    </cfRule>
  </conditionalFormatting>
  <conditionalFormatting sqref="D88">
    <cfRule type="expression" dxfId="10100" priority="1327" stopIfTrue="1">
      <formula>$IT89&lt;$IS$2</formula>
    </cfRule>
  </conditionalFormatting>
  <conditionalFormatting sqref="D88">
    <cfRule type="cellIs" dxfId="10099" priority="1326" operator="equal">
      <formula>0</formula>
    </cfRule>
  </conditionalFormatting>
  <conditionalFormatting sqref="D88">
    <cfRule type="cellIs" dxfId="10098" priority="1325" stopIfTrue="1" operator="equal">
      <formula>0</formula>
    </cfRule>
  </conditionalFormatting>
  <conditionalFormatting sqref="D88">
    <cfRule type="expression" dxfId="10097" priority="1324" stopIfTrue="1">
      <formula>$IT89&lt;$IS$2</formula>
    </cfRule>
  </conditionalFormatting>
  <conditionalFormatting sqref="D88">
    <cfRule type="cellIs" dxfId="10096" priority="1323" stopIfTrue="1" operator="equal">
      <formula>0</formula>
    </cfRule>
  </conditionalFormatting>
  <conditionalFormatting sqref="D88">
    <cfRule type="expression" dxfId="10095" priority="1322" stopIfTrue="1">
      <formula>$IT89&lt;$IS$2</formula>
    </cfRule>
  </conditionalFormatting>
  <conditionalFormatting sqref="D88">
    <cfRule type="cellIs" dxfId="10094" priority="1321" stopIfTrue="1" operator="equal">
      <formula>0</formula>
    </cfRule>
  </conditionalFormatting>
  <conditionalFormatting sqref="D88">
    <cfRule type="expression" dxfId="10093" priority="1320" stopIfTrue="1">
      <formula>$IT89&lt;$IS$2</formula>
    </cfRule>
  </conditionalFormatting>
  <conditionalFormatting sqref="D88">
    <cfRule type="cellIs" dxfId="10092" priority="1319" stopIfTrue="1" operator="equal">
      <formula>0</formula>
    </cfRule>
  </conditionalFormatting>
  <conditionalFormatting sqref="D88">
    <cfRule type="expression" dxfId="10091" priority="1318" stopIfTrue="1">
      <formula>$IT89&lt;$IS$2</formula>
    </cfRule>
  </conditionalFormatting>
  <conditionalFormatting sqref="D88">
    <cfRule type="cellIs" dxfId="10090" priority="1317" stopIfTrue="1" operator="equal">
      <formula>0</formula>
    </cfRule>
  </conditionalFormatting>
  <conditionalFormatting sqref="D88">
    <cfRule type="expression" dxfId="10089" priority="1316" stopIfTrue="1">
      <formula>$IT89&lt;$IS$2</formula>
    </cfRule>
  </conditionalFormatting>
  <conditionalFormatting sqref="D88">
    <cfRule type="cellIs" dxfId="10088" priority="1315" stopIfTrue="1" operator="equal">
      <formula>0</formula>
    </cfRule>
  </conditionalFormatting>
  <conditionalFormatting sqref="D88">
    <cfRule type="expression" dxfId="10087" priority="1314" stopIfTrue="1">
      <formula>$IT89&lt;$IS$2</formula>
    </cfRule>
  </conditionalFormatting>
  <conditionalFormatting sqref="D88">
    <cfRule type="cellIs" dxfId="10086" priority="1313" stopIfTrue="1" operator="equal">
      <formula>0</formula>
    </cfRule>
  </conditionalFormatting>
  <conditionalFormatting sqref="D88">
    <cfRule type="expression" dxfId="10085" priority="1312" stopIfTrue="1">
      <formula>$IT89&lt;$IS$2</formula>
    </cfRule>
  </conditionalFormatting>
  <conditionalFormatting sqref="A88:H88">
    <cfRule type="cellIs" dxfId="10084" priority="1311" stopIfTrue="1" operator="equal">
      <formula>0</formula>
    </cfRule>
  </conditionalFormatting>
  <conditionalFormatting sqref="A88:H88">
    <cfRule type="expression" dxfId="10083" priority="1310" stopIfTrue="1">
      <formula>$IT89&lt;$IS$2</formula>
    </cfRule>
  </conditionalFormatting>
  <conditionalFormatting sqref="A88:H88">
    <cfRule type="cellIs" dxfId="10082" priority="1309" stopIfTrue="1" operator="equal">
      <formula>0</formula>
    </cfRule>
  </conditionalFormatting>
  <conditionalFormatting sqref="A88:H88">
    <cfRule type="expression" dxfId="10081" priority="1308" stopIfTrue="1">
      <formula>$IT89&lt;$IS$2</formula>
    </cfRule>
  </conditionalFormatting>
  <conditionalFormatting sqref="A88:H88">
    <cfRule type="cellIs" dxfId="10080" priority="1307" stopIfTrue="1" operator="equal">
      <formula>0</formula>
    </cfRule>
  </conditionalFormatting>
  <conditionalFormatting sqref="A88:H88">
    <cfRule type="expression" dxfId="10079" priority="1306" stopIfTrue="1">
      <formula>$IT89&lt;$IS$2</formula>
    </cfRule>
  </conditionalFormatting>
  <conditionalFormatting sqref="A88:H88">
    <cfRule type="cellIs" dxfId="10078" priority="1305" stopIfTrue="1" operator="equal">
      <formula>0</formula>
    </cfRule>
  </conditionalFormatting>
  <conditionalFormatting sqref="A88:H88">
    <cfRule type="expression" dxfId="10077" priority="1304" stopIfTrue="1">
      <formula>$IW89&lt;$IV$2</formula>
    </cfRule>
  </conditionalFormatting>
  <conditionalFormatting sqref="A88:H88">
    <cfRule type="cellIs" dxfId="10076" priority="1303" operator="equal">
      <formula>0</formula>
    </cfRule>
  </conditionalFormatting>
  <conditionalFormatting sqref="A88:H88">
    <cfRule type="cellIs" dxfId="10075" priority="1302" stopIfTrue="1" operator="equal">
      <formula>0</formula>
    </cfRule>
  </conditionalFormatting>
  <conditionalFormatting sqref="A88:H88">
    <cfRule type="expression" dxfId="10074" priority="1301" stopIfTrue="1">
      <formula>$IT89&lt;$IS$2</formula>
    </cfRule>
  </conditionalFormatting>
  <conditionalFormatting sqref="A88:H88">
    <cfRule type="cellIs" dxfId="10073" priority="1300" stopIfTrue="1" operator="equal">
      <formula>0</formula>
    </cfRule>
  </conditionalFormatting>
  <conditionalFormatting sqref="A88:H88">
    <cfRule type="expression" dxfId="10072" priority="1299" stopIfTrue="1">
      <formula>$IT89&lt;$IS$2</formula>
    </cfRule>
  </conditionalFormatting>
  <conditionalFormatting sqref="A88:G88">
    <cfRule type="cellIs" dxfId="10071" priority="1298" stopIfTrue="1" operator="equal">
      <formula>0</formula>
    </cfRule>
  </conditionalFormatting>
  <conditionalFormatting sqref="A88:G88">
    <cfRule type="expression" dxfId="10070" priority="1297" stopIfTrue="1">
      <formula>$IT89&lt;$IS$2</formula>
    </cfRule>
  </conditionalFormatting>
  <conditionalFormatting sqref="H88">
    <cfRule type="cellIs" dxfId="10069" priority="1296" stopIfTrue="1" operator="equal">
      <formula>0</formula>
    </cfRule>
  </conditionalFormatting>
  <conditionalFormatting sqref="H88">
    <cfRule type="expression" dxfId="10068" priority="1295" stopIfTrue="1">
      <formula>$IT89&lt;$IS$2</formula>
    </cfRule>
  </conditionalFormatting>
  <conditionalFormatting sqref="A88:G88">
    <cfRule type="cellIs" dxfId="10067" priority="1294" stopIfTrue="1" operator="equal">
      <formula>0</formula>
    </cfRule>
  </conditionalFormatting>
  <conditionalFormatting sqref="A88:G88">
    <cfRule type="expression" dxfId="10066" priority="1293" stopIfTrue="1">
      <formula>$IT89&lt;$IS$2</formula>
    </cfRule>
  </conditionalFormatting>
  <conditionalFormatting sqref="A88:H88">
    <cfRule type="cellIs" dxfId="10065" priority="1292" operator="equal">
      <formula>0</formula>
    </cfRule>
  </conditionalFormatting>
  <conditionalFormatting sqref="A88:H88">
    <cfRule type="cellIs" dxfId="10064" priority="1291" operator="equal">
      <formula>0</formula>
    </cfRule>
  </conditionalFormatting>
  <conditionalFormatting sqref="A88:H88">
    <cfRule type="cellIs" dxfId="10063" priority="1290" stopIfTrue="1" operator="equal">
      <formula>0</formula>
    </cfRule>
  </conditionalFormatting>
  <conditionalFormatting sqref="A88:H88">
    <cfRule type="expression" dxfId="10062" priority="1289" stopIfTrue="1">
      <formula>$IT89&lt;$IS$2</formula>
    </cfRule>
  </conditionalFormatting>
  <conditionalFormatting sqref="A88:H88">
    <cfRule type="cellIs" dxfId="10061" priority="1288" stopIfTrue="1" operator="equal">
      <formula>0</formula>
    </cfRule>
  </conditionalFormatting>
  <conditionalFormatting sqref="A88:H88">
    <cfRule type="expression" dxfId="10060" priority="1287" stopIfTrue="1">
      <formula>$IT89&lt;$IS$2</formula>
    </cfRule>
  </conditionalFormatting>
  <conditionalFormatting sqref="A88:G88">
    <cfRule type="cellIs" dxfId="10059" priority="1286" stopIfTrue="1" operator="equal">
      <formula>0</formula>
    </cfRule>
  </conditionalFormatting>
  <conditionalFormatting sqref="A88:G88">
    <cfRule type="expression" dxfId="10058" priority="1285" stopIfTrue="1">
      <formula>$IT89&lt;$IS$2</formula>
    </cfRule>
  </conditionalFormatting>
  <conditionalFormatting sqref="A88:G88">
    <cfRule type="cellIs" dxfId="10057" priority="1284" stopIfTrue="1" operator="equal">
      <formula>0</formula>
    </cfRule>
  </conditionalFormatting>
  <conditionalFormatting sqref="A88:G88">
    <cfRule type="cellIs" dxfId="10056" priority="1283" stopIfTrue="1" operator="equal">
      <formula>0</formula>
    </cfRule>
  </conditionalFormatting>
  <conditionalFormatting sqref="A88:G88">
    <cfRule type="cellIs" dxfId="10055" priority="1282" stopIfTrue="1" operator="equal">
      <formula>0</formula>
    </cfRule>
  </conditionalFormatting>
  <conditionalFormatting sqref="A88:G88">
    <cfRule type="expression" dxfId="10054" priority="1281" stopIfTrue="1">
      <formula>$IT89&lt;$IS$2</formula>
    </cfRule>
  </conditionalFormatting>
  <conditionalFormatting sqref="H88">
    <cfRule type="cellIs" dxfId="10053" priority="1280" stopIfTrue="1" operator="equal">
      <formula>0</formula>
    </cfRule>
  </conditionalFormatting>
  <conditionalFormatting sqref="H88">
    <cfRule type="expression" dxfId="10052" priority="1279" stopIfTrue="1">
      <formula>$IT89&lt;$IS$2</formula>
    </cfRule>
  </conditionalFormatting>
  <conditionalFormatting sqref="H88">
    <cfRule type="cellIs" dxfId="10051" priority="1278" stopIfTrue="1" operator="equal">
      <formula>0</formula>
    </cfRule>
  </conditionalFormatting>
  <conditionalFormatting sqref="H88">
    <cfRule type="expression" dxfId="10050" priority="1277" stopIfTrue="1">
      <formula>$IT89&lt;$IS$2</formula>
    </cfRule>
  </conditionalFormatting>
  <conditionalFormatting sqref="A88:G88">
    <cfRule type="cellIs" dxfId="10049" priority="1276" stopIfTrue="1" operator="equal">
      <formula>0</formula>
    </cfRule>
  </conditionalFormatting>
  <conditionalFormatting sqref="A88:G88">
    <cfRule type="expression" dxfId="10048" priority="1275" stopIfTrue="1">
      <formula>$IT89&lt;$IS$2</formula>
    </cfRule>
  </conditionalFormatting>
  <conditionalFormatting sqref="A88:H88">
    <cfRule type="cellIs" dxfId="10047" priority="1274" operator="equal">
      <formula>0</formula>
    </cfRule>
  </conditionalFormatting>
  <conditionalFormatting sqref="A88:H88">
    <cfRule type="cellIs" dxfId="10046" priority="1273" stopIfTrue="1" operator="equal">
      <formula>0</formula>
    </cfRule>
  </conditionalFormatting>
  <conditionalFormatting sqref="A88:H88">
    <cfRule type="expression" dxfId="10045" priority="1272" stopIfTrue="1">
      <formula>$IT89&lt;$IS$2</formula>
    </cfRule>
  </conditionalFormatting>
  <conditionalFormatting sqref="A88:H88">
    <cfRule type="cellIs" dxfId="10044" priority="1271" stopIfTrue="1" operator="equal">
      <formula>0</formula>
    </cfRule>
  </conditionalFormatting>
  <conditionalFormatting sqref="A88:H88">
    <cfRule type="expression" dxfId="10043" priority="1270" stopIfTrue="1">
      <formula>$IT89&lt;$IS$2</formula>
    </cfRule>
  </conditionalFormatting>
  <conditionalFormatting sqref="A88:H88">
    <cfRule type="cellIs" dxfId="10042" priority="1269" stopIfTrue="1" operator="equal">
      <formula>0</formula>
    </cfRule>
  </conditionalFormatting>
  <conditionalFormatting sqref="A88:H88">
    <cfRule type="expression" dxfId="10041" priority="1268" stopIfTrue="1">
      <formula>$IT89&lt;$IS$2</formula>
    </cfRule>
  </conditionalFormatting>
  <conditionalFormatting sqref="A88:H88">
    <cfRule type="cellIs" dxfId="10040" priority="1267" stopIfTrue="1" operator="equal">
      <formula>0</formula>
    </cfRule>
  </conditionalFormatting>
  <conditionalFormatting sqref="A88:H88">
    <cfRule type="expression" dxfId="10039" priority="1266" stopIfTrue="1">
      <formula>$IT89&lt;$IS$2</formula>
    </cfRule>
  </conditionalFormatting>
  <conditionalFormatting sqref="A88:H88">
    <cfRule type="cellIs" dxfId="10038" priority="1265" stopIfTrue="1" operator="equal">
      <formula>0</formula>
    </cfRule>
  </conditionalFormatting>
  <conditionalFormatting sqref="A88:H88">
    <cfRule type="expression" dxfId="10037" priority="1264" stopIfTrue="1">
      <formula>$IT89&lt;$IS$2</formula>
    </cfRule>
  </conditionalFormatting>
  <conditionalFormatting sqref="A88:H88">
    <cfRule type="cellIs" dxfId="10036" priority="1263" stopIfTrue="1" operator="equal">
      <formula>0</formula>
    </cfRule>
  </conditionalFormatting>
  <conditionalFormatting sqref="A88:H88">
    <cfRule type="expression" dxfId="10035" priority="1262" stopIfTrue="1">
      <formula>$IT89&lt;$IS$2</formula>
    </cfRule>
  </conditionalFormatting>
  <conditionalFormatting sqref="A88:H88">
    <cfRule type="cellIs" dxfId="10034" priority="1261" stopIfTrue="1" operator="equal">
      <formula>0</formula>
    </cfRule>
  </conditionalFormatting>
  <conditionalFormatting sqref="A88:H88">
    <cfRule type="expression" dxfId="10033" priority="1260" stopIfTrue="1">
      <formula>$IT89&lt;$IS$2</formula>
    </cfRule>
  </conditionalFormatting>
  <conditionalFormatting sqref="A88:H88">
    <cfRule type="cellIs" dxfId="10032" priority="1259" stopIfTrue="1" operator="equal">
      <formula>0</formula>
    </cfRule>
  </conditionalFormatting>
  <conditionalFormatting sqref="A88:H88">
    <cfRule type="expression" dxfId="10031" priority="1258" stopIfTrue="1">
      <formula>$IT89&lt;$IS$2</formula>
    </cfRule>
  </conditionalFormatting>
  <conditionalFormatting sqref="A88:H88">
    <cfRule type="cellIs" dxfId="10030" priority="1257" stopIfTrue="1" operator="equal">
      <formula>0</formula>
    </cfRule>
  </conditionalFormatting>
  <conditionalFormatting sqref="A88:H88">
    <cfRule type="expression" dxfId="10029" priority="1256" stopIfTrue="1">
      <formula>$IT89&lt;$IS$2</formula>
    </cfRule>
  </conditionalFormatting>
  <conditionalFormatting sqref="A88:H88">
    <cfRule type="cellIs" dxfId="10028" priority="1255" stopIfTrue="1" operator="equal">
      <formula>0</formula>
    </cfRule>
  </conditionalFormatting>
  <conditionalFormatting sqref="A88:H88">
    <cfRule type="expression" dxfId="10027" priority="1254" stopIfTrue="1">
      <formula>$IW89&lt;$IV$2</formula>
    </cfRule>
  </conditionalFormatting>
  <conditionalFormatting sqref="A85:H88">
    <cfRule type="cellIs" dxfId="10026" priority="1253" stopIfTrue="1" operator="equal">
      <formula>0</formula>
    </cfRule>
  </conditionalFormatting>
  <conditionalFormatting sqref="A85:H88">
    <cfRule type="expression" dxfId="10025" priority="1252" stopIfTrue="1">
      <formula>$IT86&lt;$IS$2</formula>
    </cfRule>
  </conditionalFormatting>
  <conditionalFormatting sqref="A85:H88">
    <cfRule type="cellIs" dxfId="10024" priority="1251" stopIfTrue="1" operator="equal">
      <formula>0</formula>
    </cfRule>
  </conditionalFormatting>
  <conditionalFormatting sqref="A85:H88">
    <cfRule type="expression" dxfId="10023" priority="1250" stopIfTrue="1">
      <formula>$IT86&lt;$IS$2</formula>
    </cfRule>
  </conditionalFormatting>
  <conditionalFormatting sqref="I87">
    <cfRule type="cellIs" dxfId="10022" priority="1249" operator="equal">
      <formula>0</formula>
    </cfRule>
  </conditionalFormatting>
  <conditionalFormatting sqref="A89:I92">
    <cfRule type="cellIs" dxfId="10021" priority="1248" operator="equal">
      <formula>0</formula>
    </cfRule>
  </conditionalFormatting>
  <conditionalFormatting sqref="A89:H92">
    <cfRule type="cellIs" dxfId="10020" priority="1247" operator="equal">
      <formula>0</formula>
    </cfRule>
  </conditionalFormatting>
  <conditionalFormatting sqref="A89:H92">
    <cfRule type="cellIs" dxfId="10019" priority="1246" stopIfTrue="1" operator="equal">
      <formula>0</formula>
    </cfRule>
  </conditionalFormatting>
  <conditionalFormatting sqref="A89:H92">
    <cfRule type="expression" dxfId="10018" priority="1245" stopIfTrue="1">
      <formula>$IT90&lt;$IS$2</formula>
    </cfRule>
  </conditionalFormatting>
  <conditionalFormatting sqref="A89:H92">
    <cfRule type="cellIs" dxfId="10017" priority="1244" stopIfTrue="1" operator="equal">
      <formula>0</formula>
    </cfRule>
  </conditionalFormatting>
  <conditionalFormatting sqref="A89:H92">
    <cfRule type="expression" dxfId="10016" priority="1243" stopIfTrue="1">
      <formula>$IT90&lt;$IS$2</formula>
    </cfRule>
  </conditionalFormatting>
  <conditionalFormatting sqref="A89:G89">
    <cfRule type="cellIs" dxfId="10015" priority="1242" stopIfTrue="1" operator="equal">
      <formula>0</formula>
    </cfRule>
  </conditionalFormatting>
  <conditionalFormatting sqref="A89:G90">
    <cfRule type="expression" dxfId="10014" priority="1241" stopIfTrue="1">
      <formula>$IT90&lt;$IS$2</formula>
    </cfRule>
  </conditionalFormatting>
  <conditionalFormatting sqref="A89:G89">
    <cfRule type="cellIs" dxfId="10013" priority="1240" stopIfTrue="1" operator="equal">
      <formula>0</formula>
    </cfRule>
  </conditionalFormatting>
  <conditionalFormatting sqref="A89:G92">
    <cfRule type="cellIs" dxfId="10012" priority="1239" stopIfTrue="1" operator="equal">
      <formula>0</formula>
    </cfRule>
  </conditionalFormatting>
  <conditionalFormatting sqref="A89:G92">
    <cfRule type="expression" dxfId="10011" priority="1238" stopIfTrue="1">
      <formula>$IT90&lt;$IS$2</formula>
    </cfRule>
  </conditionalFormatting>
  <conditionalFormatting sqref="H89:H92">
    <cfRule type="cellIs" dxfId="10010" priority="1237" stopIfTrue="1" operator="equal">
      <formula>0</formula>
    </cfRule>
  </conditionalFormatting>
  <conditionalFormatting sqref="H89:H92">
    <cfRule type="expression" dxfId="10009" priority="1236" stopIfTrue="1">
      <formula>$IT90&lt;$IS$2</formula>
    </cfRule>
  </conditionalFormatting>
  <conditionalFormatting sqref="H89:H92">
    <cfRule type="cellIs" dxfId="10008" priority="1235" stopIfTrue="1" operator="equal">
      <formula>0</formula>
    </cfRule>
  </conditionalFormatting>
  <conditionalFormatting sqref="H89:H92">
    <cfRule type="expression" dxfId="10007" priority="1234" stopIfTrue="1">
      <formula>$IT90&lt;$IS$2</formula>
    </cfRule>
  </conditionalFormatting>
  <conditionalFormatting sqref="A89:G92">
    <cfRule type="cellIs" dxfId="10006" priority="1233" stopIfTrue="1" operator="equal">
      <formula>0</formula>
    </cfRule>
  </conditionalFormatting>
  <conditionalFormatting sqref="A89:G92">
    <cfRule type="expression" dxfId="10005" priority="1232" stopIfTrue="1">
      <formula>$IT90&lt;$IS$2</formula>
    </cfRule>
  </conditionalFormatting>
  <conditionalFormatting sqref="A89:H92">
    <cfRule type="cellIs" dxfId="10004" priority="1231" operator="equal">
      <formula>0</formula>
    </cfRule>
  </conditionalFormatting>
  <conditionalFormatting sqref="A89:G92">
    <cfRule type="cellIs" dxfId="10003" priority="1230" stopIfTrue="1" operator="equal">
      <formula>0</formula>
    </cfRule>
  </conditionalFormatting>
  <conditionalFormatting sqref="A89:G92">
    <cfRule type="expression" dxfId="10002" priority="1229" stopIfTrue="1">
      <formula>$IT90&lt;$IS$2</formula>
    </cfRule>
  </conditionalFormatting>
  <conditionalFormatting sqref="A89:G92">
    <cfRule type="cellIs" dxfId="10001" priority="1228" stopIfTrue="1" operator="equal">
      <formula>0</formula>
    </cfRule>
  </conditionalFormatting>
  <conditionalFormatting sqref="A89:G92">
    <cfRule type="expression" dxfId="10000" priority="1227" stopIfTrue="1">
      <formula>$IT90&lt;$IS$2</formula>
    </cfRule>
  </conditionalFormatting>
  <conditionalFormatting sqref="A89:G92">
    <cfRule type="cellIs" dxfId="9999" priority="1226" stopIfTrue="1" operator="equal">
      <formula>0</formula>
    </cfRule>
  </conditionalFormatting>
  <conditionalFormatting sqref="A89:G92">
    <cfRule type="expression" dxfId="9998" priority="1225" stopIfTrue="1">
      <formula>$IT90&lt;$IS$2</formula>
    </cfRule>
  </conditionalFormatting>
  <conditionalFormatting sqref="A89:H92">
    <cfRule type="cellIs" dxfId="9997" priority="1224" stopIfTrue="1" operator="equal">
      <formula>0</formula>
    </cfRule>
  </conditionalFormatting>
  <conditionalFormatting sqref="A89:H92">
    <cfRule type="expression" dxfId="9996" priority="1223" stopIfTrue="1">
      <formula>$IT90&lt;$IS$2</formula>
    </cfRule>
  </conditionalFormatting>
  <conditionalFormatting sqref="A89:H92">
    <cfRule type="cellIs" dxfId="9995" priority="1222" stopIfTrue="1" operator="equal">
      <formula>0</formula>
    </cfRule>
  </conditionalFormatting>
  <conditionalFormatting sqref="A89:H92">
    <cfRule type="expression" dxfId="9994" priority="1221" stopIfTrue="1">
      <formula>$IT90&lt;$IS$2</formula>
    </cfRule>
  </conditionalFormatting>
  <conditionalFormatting sqref="A89:H92">
    <cfRule type="cellIs" dxfId="9993" priority="1220" stopIfTrue="1" operator="equal">
      <formula>0</formula>
    </cfRule>
  </conditionalFormatting>
  <conditionalFormatting sqref="A89:H92">
    <cfRule type="expression" dxfId="9992" priority="1219" stopIfTrue="1">
      <formula>$IT90&lt;$IS$2</formula>
    </cfRule>
  </conditionalFormatting>
  <conditionalFormatting sqref="A89:H89">
    <cfRule type="cellIs" dxfId="9991" priority="1218" stopIfTrue="1" operator="equal">
      <formula>0</formula>
    </cfRule>
  </conditionalFormatting>
  <conditionalFormatting sqref="A89:H89">
    <cfRule type="expression" dxfId="9990" priority="1217" stopIfTrue="1">
      <formula>$IW90&lt;$IV$2</formula>
    </cfRule>
  </conditionalFormatting>
  <conditionalFormatting sqref="A90:H90">
    <cfRule type="cellIs" dxfId="9989" priority="1216" operator="equal">
      <formula>0</formula>
    </cfRule>
  </conditionalFormatting>
  <conditionalFormatting sqref="A90:H90">
    <cfRule type="cellIs" dxfId="9988" priority="1215" stopIfTrue="1" operator="equal">
      <formula>0</formula>
    </cfRule>
  </conditionalFormatting>
  <conditionalFormatting sqref="A90:H90">
    <cfRule type="expression" dxfId="9987" priority="1214" stopIfTrue="1">
      <formula>$IT91&lt;$IS$2</formula>
    </cfRule>
  </conditionalFormatting>
  <conditionalFormatting sqref="A90:H90">
    <cfRule type="cellIs" dxfId="9986" priority="1213" stopIfTrue="1" operator="equal">
      <formula>0</formula>
    </cfRule>
  </conditionalFormatting>
  <conditionalFormatting sqref="A90:H90">
    <cfRule type="expression" dxfId="9985" priority="1212" stopIfTrue="1">
      <formula>$IT91&lt;$IS$2</formula>
    </cfRule>
  </conditionalFormatting>
  <conditionalFormatting sqref="A90:G90">
    <cfRule type="cellIs" dxfId="9984" priority="1211" stopIfTrue="1" operator="equal">
      <formula>0</formula>
    </cfRule>
  </conditionalFormatting>
  <conditionalFormatting sqref="A90:G90">
    <cfRule type="expression" dxfId="9983" priority="1210" stopIfTrue="1">
      <formula>$IT91&lt;$IS$2</formula>
    </cfRule>
  </conditionalFormatting>
  <conditionalFormatting sqref="H90">
    <cfRule type="cellIs" dxfId="9982" priority="1209" stopIfTrue="1" operator="equal">
      <formula>0</formula>
    </cfRule>
  </conditionalFormatting>
  <conditionalFormatting sqref="H90">
    <cfRule type="expression" dxfId="9981" priority="1208" stopIfTrue="1">
      <formula>$IT91&lt;$IS$2</formula>
    </cfRule>
  </conditionalFormatting>
  <conditionalFormatting sqref="A90:G90">
    <cfRule type="cellIs" dxfId="9980" priority="1207" stopIfTrue="1" operator="equal">
      <formula>0</formula>
    </cfRule>
  </conditionalFormatting>
  <conditionalFormatting sqref="A90:G90">
    <cfRule type="expression" dxfId="9979" priority="1206" stopIfTrue="1">
      <formula>$IT91&lt;$IS$2</formula>
    </cfRule>
  </conditionalFormatting>
  <conditionalFormatting sqref="A90:H90">
    <cfRule type="cellIs" dxfId="9978" priority="1205" operator="equal">
      <formula>0</formula>
    </cfRule>
  </conditionalFormatting>
  <conditionalFormatting sqref="A90:H90">
    <cfRule type="cellIs" dxfId="9977" priority="1204" operator="equal">
      <formula>0</formula>
    </cfRule>
  </conditionalFormatting>
  <conditionalFormatting sqref="A90:H90">
    <cfRule type="cellIs" dxfId="9976" priority="1203" stopIfTrue="1" operator="equal">
      <formula>0</formula>
    </cfRule>
  </conditionalFormatting>
  <conditionalFormatting sqref="A90:H90">
    <cfRule type="expression" dxfId="9975" priority="1202" stopIfTrue="1">
      <formula>$IT91&lt;$IS$2</formula>
    </cfRule>
  </conditionalFormatting>
  <conditionalFormatting sqref="A90:H90">
    <cfRule type="cellIs" dxfId="9974" priority="1201" stopIfTrue="1" operator="equal">
      <formula>0</formula>
    </cfRule>
  </conditionalFormatting>
  <conditionalFormatting sqref="A90:H90">
    <cfRule type="expression" dxfId="9973" priority="1200" stopIfTrue="1">
      <formula>$IT91&lt;$IS$2</formula>
    </cfRule>
  </conditionalFormatting>
  <conditionalFormatting sqref="A90:G90">
    <cfRule type="expression" dxfId="9972" priority="1199" stopIfTrue="1">
      <formula>$IT91&lt;$IS$2</formula>
    </cfRule>
  </conditionalFormatting>
  <conditionalFormatting sqref="A90:G90">
    <cfRule type="cellIs" dxfId="9971" priority="1198" stopIfTrue="1" operator="equal">
      <formula>0</formula>
    </cfRule>
  </conditionalFormatting>
  <conditionalFormatting sqref="A90:G90">
    <cfRule type="expression" dxfId="9970" priority="1197" stopIfTrue="1">
      <formula>$IT91&lt;$IS$2</formula>
    </cfRule>
  </conditionalFormatting>
  <conditionalFormatting sqref="H90">
    <cfRule type="cellIs" dxfId="9969" priority="1196" stopIfTrue="1" operator="equal">
      <formula>0</formula>
    </cfRule>
  </conditionalFormatting>
  <conditionalFormatting sqref="H90">
    <cfRule type="expression" dxfId="9968" priority="1195" stopIfTrue="1">
      <formula>$IT91&lt;$IS$2</formula>
    </cfRule>
  </conditionalFormatting>
  <conditionalFormatting sqref="H90">
    <cfRule type="cellIs" dxfId="9967" priority="1194" stopIfTrue="1" operator="equal">
      <formula>0</formula>
    </cfRule>
  </conditionalFormatting>
  <conditionalFormatting sqref="H90">
    <cfRule type="expression" dxfId="9966" priority="1193" stopIfTrue="1">
      <formula>$IT91&lt;$IS$2</formula>
    </cfRule>
  </conditionalFormatting>
  <conditionalFormatting sqref="A90:G90">
    <cfRule type="cellIs" dxfId="9965" priority="1192" stopIfTrue="1" operator="equal">
      <formula>0</formula>
    </cfRule>
  </conditionalFormatting>
  <conditionalFormatting sqref="A90:G90">
    <cfRule type="expression" dxfId="9964" priority="1191" stopIfTrue="1">
      <formula>$IT91&lt;$IS$2</formula>
    </cfRule>
  </conditionalFormatting>
  <conditionalFormatting sqref="A90:H90">
    <cfRule type="cellIs" dxfId="9963" priority="1190" operator="equal">
      <formula>0</formula>
    </cfRule>
  </conditionalFormatting>
  <conditionalFormatting sqref="A90:H90">
    <cfRule type="cellIs" dxfId="9962" priority="1189" stopIfTrue="1" operator="equal">
      <formula>0</formula>
    </cfRule>
  </conditionalFormatting>
  <conditionalFormatting sqref="A90:H90">
    <cfRule type="expression" dxfId="9961" priority="1188" stopIfTrue="1">
      <formula>$IT91&lt;$IS$2</formula>
    </cfRule>
  </conditionalFormatting>
  <conditionalFormatting sqref="A90:H90">
    <cfRule type="cellIs" dxfId="9960" priority="1187" stopIfTrue="1" operator="equal">
      <formula>0</formula>
    </cfRule>
  </conditionalFormatting>
  <conditionalFormatting sqref="A90:H90">
    <cfRule type="expression" dxfId="9959" priority="1186" stopIfTrue="1">
      <formula>$IT91&lt;$IS$2</formula>
    </cfRule>
  </conditionalFormatting>
  <conditionalFormatting sqref="A90:H90">
    <cfRule type="cellIs" dxfId="9958" priority="1185" stopIfTrue="1" operator="equal">
      <formula>0</formula>
    </cfRule>
  </conditionalFormatting>
  <conditionalFormatting sqref="A90:H90">
    <cfRule type="expression" dxfId="9957" priority="1184" stopIfTrue="1">
      <formula>$IT91&lt;$IS$2</formula>
    </cfRule>
  </conditionalFormatting>
  <conditionalFormatting sqref="A90:H90">
    <cfRule type="cellIs" dxfId="9956" priority="1183" stopIfTrue="1" operator="equal">
      <formula>0</formula>
    </cfRule>
  </conditionalFormatting>
  <conditionalFormatting sqref="A90:H90">
    <cfRule type="expression" dxfId="9955" priority="1182" stopIfTrue="1">
      <formula>$IT91&lt;$IS$2</formula>
    </cfRule>
  </conditionalFormatting>
  <conditionalFormatting sqref="A90:H90">
    <cfRule type="cellIs" dxfId="9954" priority="1181" stopIfTrue="1" operator="equal">
      <formula>0</formula>
    </cfRule>
  </conditionalFormatting>
  <conditionalFormatting sqref="A90:H90">
    <cfRule type="expression" dxfId="9953" priority="1180" stopIfTrue="1">
      <formula>$IT91&lt;$IS$2</formula>
    </cfRule>
  </conditionalFormatting>
  <conditionalFormatting sqref="A90:H90">
    <cfRule type="cellIs" dxfId="9952" priority="1179" stopIfTrue="1" operator="equal">
      <formula>0</formula>
    </cfRule>
  </conditionalFormatting>
  <conditionalFormatting sqref="A90:H90">
    <cfRule type="expression" dxfId="9951" priority="1178" stopIfTrue="1">
      <formula>$IT91&lt;$IS$2</formula>
    </cfRule>
  </conditionalFormatting>
  <conditionalFormatting sqref="A90:H90">
    <cfRule type="cellIs" dxfId="9950" priority="1177" stopIfTrue="1" operator="equal">
      <formula>0</formula>
    </cfRule>
  </conditionalFormatting>
  <conditionalFormatting sqref="A90:H90">
    <cfRule type="expression" dxfId="9949" priority="1176" stopIfTrue="1">
      <formula>$IT91&lt;$IS$2</formula>
    </cfRule>
  </conditionalFormatting>
  <conditionalFormatting sqref="A90:H90">
    <cfRule type="cellIs" dxfId="9948" priority="1175" stopIfTrue="1" operator="equal">
      <formula>0</formula>
    </cfRule>
  </conditionalFormatting>
  <conditionalFormatting sqref="A90:H90">
    <cfRule type="expression" dxfId="9947" priority="1174" stopIfTrue="1">
      <formula>$IT91&lt;$IS$2</formula>
    </cfRule>
  </conditionalFormatting>
  <conditionalFormatting sqref="A90:H90">
    <cfRule type="cellIs" dxfId="9946" priority="1173" stopIfTrue="1" operator="equal">
      <formula>0</formula>
    </cfRule>
  </conditionalFormatting>
  <conditionalFormatting sqref="A90:H90">
    <cfRule type="expression" dxfId="9945" priority="1172" stopIfTrue="1">
      <formula>$IT91&lt;$IS$2</formula>
    </cfRule>
  </conditionalFormatting>
  <conditionalFormatting sqref="A90:H90">
    <cfRule type="cellIs" dxfId="9944" priority="1171" stopIfTrue="1" operator="equal">
      <formula>0</formula>
    </cfRule>
  </conditionalFormatting>
  <conditionalFormatting sqref="A90:H90">
    <cfRule type="expression" dxfId="9943" priority="1170" stopIfTrue="1">
      <formula>$IT91&lt;$IS$2</formula>
    </cfRule>
  </conditionalFormatting>
  <conditionalFormatting sqref="A90:H90">
    <cfRule type="cellIs" dxfId="9942" priority="1169" stopIfTrue="1" operator="equal">
      <formula>0</formula>
    </cfRule>
  </conditionalFormatting>
  <conditionalFormatting sqref="A90:H90">
    <cfRule type="expression" dxfId="9941" priority="1168" stopIfTrue="1">
      <formula>$IT91&lt;$IS$2</formula>
    </cfRule>
  </conditionalFormatting>
  <conditionalFormatting sqref="A90:H90">
    <cfRule type="cellIs" dxfId="9940" priority="1167" stopIfTrue="1" operator="equal">
      <formula>0</formula>
    </cfRule>
  </conditionalFormatting>
  <conditionalFormatting sqref="A90:H90">
    <cfRule type="expression" dxfId="9939" priority="1166" stopIfTrue="1">
      <formula>$IW91&lt;$IV$2</formula>
    </cfRule>
  </conditionalFormatting>
  <conditionalFormatting sqref="A89:H92">
    <cfRule type="cellIs" dxfId="9938" priority="1165" stopIfTrue="1" operator="equal">
      <formula>0</formula>
    </cfRule>
  </conditionalFormatting>
  <conditionalFormatting sqref="A89:H92">
    <cfRule type="expression" dxfId="9937" priority="1164" stopIfTrue="1">
      <formula>$IT90&lt;$IS$2</formula>
    </cfRule>
  </conditionalFormatting>
  <conditionalFormatting sqref="A89:H92">
    <cfRule type="cellIs" dxfId="9936" priority="1163" stopIfTrue="1" operator="equal">
      <formula>0</formula>
    </cfRule>
  </conditionalFormatting>
  <conditionalFormatting sqref="A89:H92">
    <cfRule type="expression" dxfId="9935" priority="1162" stopIfTrue="1">
      <formula>$IT90&lt;$IS$2</formula>
    </cfRule>
  </conditionalFormatting>
  <conditionalFormatting sqref="D92">
    <cfRule type="cellIs" dxfId="9934" priority="1161" operator="equal">
      <formula>0</formula>
    </cfRule>
  </conditionalFormatting>
  <conditionalFormatting sqref="D92">
    <cfRule type="cellIs" dxfId="9933" priority="1160" operator="equal">
      <formula>0</formula>
    </cfRule>
  </conditionalFormatting>
  <conditionalFormatting sqref="D92">
    <cfRule type="cellIs" dxfId="9932" priority="1159" stopIfTrue="1" operator="equal">
      <formula>0</formula>
    </cfRule>
  </conditionalFormatting>
  <conditionalFormatting sqref="D92">
    <cfRule type="expression" dxfId="9931" priority="1158" stopIfTrue="1">
      <formula>$IT93&lt;$IS$2</formula>
    </cfRule>
  </conditionalFormatting>
  <conditionalFormatting sqref="D92">
    <cfRule type="cellIs" dxfId="9930" priority="1157" stopIfTrue="1" operator="equal">
      <formula>0</formula>
    </cfRule>
  </conditionalFormatting>
  <conditionalFormatting sqref="D92">
    <cfRule type="expression" dxfId="9929" priority="1156" stopIfTrue="1">
      <formula>$IT93&lt;$IS$2</formula>
    </cfRule>
  </conditionalFormatting>
  <conditionalFormatting sqref="D92">
    <cfRule type="cellIs" dxfId="9928" priority="1155" stopIfTrue="1" operator="equal">
      <formula>0</formula>
    </cfRule>
  </conditionalFormatting>
  <conditionalFormatting sqref="D92">
    <cfRule type="expression" dxfId="9927" priority="1154" stopIfTrue="1">
      <formula>$IT93&lt;$IS$2</formula>
    </cfRule>
  </conditionalFormatting>
  <conditionalFormatting sqref="D92">
    <cfRule type="cellIs" dxfId="9926" priority="1153" stopIfTrue="1" operator="equal">
      <formula>0</formula>
    </cfRule>
  </conditionalFormatting>
  <conditionalFormatting sqref="D92">
    <cfRule type="expression" dxfId="9925" priority="1152" stopIfTrue="1">
      <formula>$IT93&lt;$IS$2</formula>
    </cfRule>
  </conditionalFormatting>
  <conditionalFormatting sqref="D92">
    <cfRule type="cellIs" dxfId="9924" priority="1151" operator="equal">
      <formula>0</formula>
    </cfRule>
  </conditionalFormatting>
  <conditionalFormatting sqref="D92">
    <cfRule type="cellIs" dxfId="9923" priority="1150" stopIfTrue="1" operator="equal">
      <formula>0</formula>
    </cfRule>
  </conditionalFormatting>
  <conditionalFormatting sqref="D92">
    <cfRule type="expression" dxfId="9922" priority="1149" stopIfTrue="1">
      <formula>$IT93&lt;$IS$2</formula>
    </cfRule>
  </conditionalFormatting>
  <conditionalFormatting sqref="D92">
    <cfRule type="cellIs" dxfId="9921" priority="1148" stopIfTrue="1" operator="equal">
      <formula>0</formula>
    </cfRule>
  </conditionalFormatting>
  <conditionalFormatting sqref="D92">
    <cfRule type="expression" dxfId="9920" priority="1147" stopIfTrue="1">
      <formula>$IT93&lt;$IS$2</formula>
    </cfRule>
  </conditionalFormatting>
  <conditionalFormatting sqref="D92">
    <cfRule type="cellIs" dxfId="9919" priority="1146" stopIfTrue="1" operator="equal">
      <formula>0</formula>
    </cfRule>
  </conditionalFormatting>
  <conditionalFormatting sqref="D92">
    <cfRule type="expression" dxfId="9918" priority="1145" stopIfTrue="1">
      <formula>$IT93&lt;$IS$2</formula>
    </cfRule>
  </conditionalFormatting>
  <conditionalFormatting sqref="A92:H92">
    <cfRule type="cellIs" dxfId="9917" priority="1144" stopIfTrue="1" operator="equal">
      <formula>0</formula>
    </cfRule>
  </conditionalFormatting>
  <conditionalFormatting sqref="A92:H92">
    <cfRule type="expression" dxfId="9916" priority="1143" stopIfTrue="1">
      <formula>$IW93&lt;$IV$2</formula>
    </cfRule>
  </conditionalFormatting>
  <conditionalFormatting sqref="A91:H91">
    <cfRule type="cellIs" dxfId="9915" priority="1142" stopIfTrue="1" operator="equal">
      <formula>0</formula>
    </cfRule>
  </conditionalFormatting>
  <conditionalFormatting sqref="A91:H91">
    <cfRule type="expression" dxfId="9914" priority="1141" stopIfTrue="1">
      <formula>$IW92&lt;$IV$2</formula>
    </cfRule>
  </conditionalFormatting>
  <conditionalFormatting sqref="I92">
    <cfRule type="cellIs" dxfId="9913" priority="1140" operator="equal">
      <formula>0</formula>
    </cfRule>
  </conditionalFormatting>
  <conditionalFormatting sqref="I91">
    <cfRule type="cellIs" dxfId="9912" priority="1139" operator="equal">
      <formula>0</formula>
    </cfRule>
  </conditionalFormatting>
  <conditionalFormatting sqref="A93:I94">
    <cfRule type="cellIs" dxfId="9911" priority="1138" operator="equal">
      <formula>0</formula>
    </cfRule>
  </conditionalFormatting>
  <conditionalFormatting sqref="A93:H94">
    <cfRule type="cellIs" dxfId="9910" priority="1137" operator="equal">
      <formula>0</formula>
    </cfRule>
  </conditionalFormatting>
  <conditionalFormatting sqref="A93:H94">
    <cfRule type="cellIs" dxfId="9909" priority="1136" stopIfTrue="1" operator="equal">
      <formula>0</formula>
    </cfRule>
  </conditionalFormatting>
  <conditionalFormatting sqref="A93:H94">
    <cfRule type="expression" dxfId="9908" priority="1135" stopIfTrue="1">
      <formula>$IT94&lt;$IS$2</formula>
    </cfRule>
  </conditionalFormatting>
  <conditionalFormatting sqref="A93:H94">
    <cfRule type="cellIs" dxfId="9907" priority="1134" stopIfTrue="1" operator="equal">
      <formula>0</formula>
    </cfRule>
  </conditionalFormatting>
  <conditionalFormatting sqref="A93:H94">
    <cfRule type="expression" dxfId="9906" priority="1133" stopIfTrue="1">
      <formula>$IT94&lt;$IS$2</formula>
    </cfRule>
  </conditionalFormatting>
  <conditionalFormatting sqref="A93:G94">
    <cfRule type="cellIs" dxfId="9905" priority="1132" stopIfTrue="1" operator="equal">
      <formula>0</formula>
    </cfRule>
  </conditionalFormatting>
  <conditionalFormatting sqref="A93:G94">
    <cfRule type="expression" dxfId="9904" priority="1131" stopIfTrue="1">
      <formula>$IT94&lt;$IS$2</formula>
    </cfRule>
  </conditionalFormatting>
  <conditionalFormatting sqref="A93:G94">
    <cfRule type="cellIs" dxfId="9903" priority="1130" stopIfTrue="1" operator="equal">
      <formula>0</formula>
    </cfRule>
  </conditionalFormatting>
  <conditionalFormatting sqref="A93:G94">
    <cfRule type="expression" dxfId="9902" priority="1129" stopIfTrue="1">
      <formula>$IT94&lt;$IS$2</formula>
    </cfRule>
  </conditionalFormatting>
  <conditionalFormatting sqref="H93:H94">
    <cfRule type="cellIs" dxfId="9901" priority="1128" stopIfTrue="1" operator="equal">
      <formula>0</formula>
    </cfRule>
  </conditionalFormatting>
  <conditionalFormatting sqref="H93:H94">
    <cfRule type="expression" dxfId="9900" priority="1127" stopIfTrue="1">
      <formula>$IT94&lt;$IS$2</formula>
    </cfRule>
  </conditionalFormatting>
  <conditionalFormatting sqref="H93:H94">
    <cfRule type="cellIs" dxfId="9899" priority="1126" stopIfTrue="1" operator="equal">
      <formula>0</formula>
    </cfRule>
  </conditionalFormatting>
  <conditionalFormatting sqref="H93:H94">
    <cfRule type="expression" dxfId="9898" priority="1125" stopIfTrue="1">
      <formula>$IT94&lt;$IS$2</formula>
    </cfRule>
  </conditionalFormatting>
  <conditionalFormatting sqref="A93:G94">
    <cfRule type="cellIs" dxfId="9897" priority="1124" stopIfTrue="1" operator="equal">
      <formula>0</formula>
    </cfRule>
  </conditionalFormatting>
  <conditionalFormatting sqref="A93:G94">
    <cfRule type="expression" dxfId="9896" priority="1123" stopIfTrue="1">
      <formula>$IT94&lt;$IS$2</formula>
    </cfRule>
  </conditionalFormatting>
  <conditionalFormatting sqref="A93:H94">
    <cfRule type="cellIs" dxfId="9895" priority="1122" operator="equal">
      <formula>0</formula>
    </cfRule>
  </conditionalFormatting>
  <conditionalFormatting sqref="A93:G94">
    <cfRule type="cellIs" dxfId="9894" priority="1121" stopIfTrue="1" operator="equal">
      <formula>0</formula>
    </cfRule>
  </conditionalFormatting>
  <conditionalFormatting sqref="A93:G94">
    <cfRule type="expression" dxfId="9893" priority="1120" stopIfTrue="1">
      <formula>$IT94&lt;$IS$2</formula>
    </cfRule>
  </conditionalFormatting>
  <conditionalFormatting sqref="A93:G94">
    <cfRule type="cellIs" dxfId="9892" priority="1119" stopIfTrue="1" operator="equal">
      <formula>0</formula>
    </cfRule>
  </conditionalFormatting>
  <conditionalFormatting sqref="A93:G94">
    <cfRule type="expression" dxfId="9891" priority="1118" stopIfTrue="1">
      <formula>$IT94&lt;$IS$2</formula>
    </cfRule>
  </conditionalFormatting>
  <conditionalFormatting sqref="A93:G94">
    <cfRule type="cellIs" dxfId="9890" priority="1117" stopIfTrue="1" operator="equal">
      <formula>0</formula>
    </cfRule>
  </conditionalFormatting>
  <conditionalFormatting sqref="A93:G94">
    <cfRule type="expression" dxfId="9889" priority="1116" stopIfTrue="1">
      <formula>$IT94&lt;$IS$2</formula>
    </cfRule>
  </conditionalFormatting>
  <conditionalFormatting sqref="A93:H94">
    <cfRule type="cellIs" dxfId="9888" priority="1115" stopIfTrue="1" operator="equal">
      <formula>0</formula>
    </cfRule>
  </conditionalFormatting>
  <conditionalFormatting sqref="A93:H94">
    <cfRule type="expression" dxfId="9887" priority="1114" stopIfTrue="1">
      <formula>$IT94&lt;$IS$2</formula>
    </cfRule>
  </conditionalFormatting>
  <conditionalFormatting sqref="A93:H94">
    <cfRule type="cellIs" dxfId="9886" priority="1113" stopIfTrue="1" operator="equal">
      <formula>0</formula>
    </cfRule>
  </conditionalFormatting>
  <conditionalFormatting sqref="A93:H94">
    <cfRule type="expression" dxfId="9885" priority="1112" stopIfTrue="1">
      <formula>$IT94&lt;$IS$2</formula>
    </cfRule>
  </conditionalFormatting>
  <conditionalFormatting sqref="A93:H94">
    <cfRule type="cellIs" dxfId="9884" priority="1111" stopIfTrue="1" operator="equal">
      <formula>0</formula>
    </cfRule>
  </conditionalFormatting>
  <conditionalFormatting sqref="A93:H94">
    <cfRule type="expression" dxfId="9883" priority="1110" stopIfTrue="1">
      <formula>$IT94&lt;$IS$2</formula>
    </cfRule>
  </conditionalFormatting>
  <conditionalFormatting sqref="A94:H94">
    <cfRule type="cellIs" dxfId="9882" priority="1109" stopIfTrue="1" operator="equal">
      <formula>0</formula>
    </cfRule>
  </conditionalFormatting>
  <conditionalFormatting sqref="A94:H94">
    <cfRule type="expression" dxfId="9881" priority="1108" stopIfTrue="1">
      <formula>$IW95&lt;$IV$2</formula>
    </cfRule>
  </conditionalFormatting>
  <conditionalFormatting sqref="A93:H93">
    <cfRule type="cellIs" dxfId="9880" priority="1107" stopIfTrue="1" operator="equal">
      <formula>0</formula>
    </cfRule>
  </conditionalFormatting>
  <conditionalFormatting sqref="A93:H93">
    <cfRule type="expression" dxfId="9879" priority="1106" stopIfTrue="1">
      <formula>$IW94&lt;$IV$2</formula>
    </cfRule>
  </conditionalFormatting>
  <conditionalFormatting sqref="A93:H93">
    <cfRule type="cellIs" dxfId="9878" priority="1105" stopIfTrue="1" operator="equal">
      <formula>0</formula>
    </cfRule>
  </conditionalFormatting>
  <conditionalFormatting sqref="A93:H93">
    <cfRule type="expression" dxfId="9877" priority="1104" stopIfTrue="1">
      <formula>$IW94&lt;$IV$2</formula>
    </cfRule>
  </conditionalFormatting>
  <conditionalFormatting sqref="A93:H94">
    <cfRule type="cellIs" dxfId="9876" priority="1103" stopIfTrue="1" operator="equal">
      <formula>0</formula>
    </cfRule>
  </conditionalFormatting>
  <conditionalFormatting sqref="A93:H94">
    <cfRule type="expression" dxfId="9875" priority="1102" stopIfTrue="1">
      <formula>$IT94&lt;$IS$2</formula>
    </cfRule>
  </conditionalFormatting>
  <conditionalFormatting sqref="A93:H94">
    <cfRule type="cellIs" dxfId="9874" priority="1101" stopIfTrue="1" operator="equal">
      <formula>0</formula>
    </cfRule>
  </conditionalFormatting>
  <conditionalFormatting sqref="A93:H94">
    <cfRule type="expression" dxfId="9873" priority="1100" stopIfTrue="1">
      <formula>$IT94&lt;$IS$2</formula>
    </cfRule>
  </conditionalFormatting>
  <conditionalFormatting sqref="I93:I94">
    <cfRule type="cellIs" dxfId="9872" priority="1099" operator="equal">
      <formula>0</formula>
    </cfRule>
  </conditionalFormatting>
  <conditionalFormatting sqref="A95:I98">
    <cfRule type="cellIs" dxfId="9871" priority="1098" operator="equal">
      <formula>0</formula>
    </cfRule>
  </conditionalFormatting>
  <conditionalFormatting sqref="A95:H98">
    <cfRule type="cellIs" dxfId="9870" priority="1097" operator="equal">
      <formula>0</formula>
    </cfRule>
  </conditionalFormatting>
  <conditionalFormatting sqref="A95:H98">
    <cfRule type="cellIs" dxfId="9869" priority="1096" stopIfTrue="1" operator="equal">
      <formula>0</formula>
    </cfRule>
  </conditionalFormatting>
  <conditionalFormatting sqref="A95:H98">
    <cfRule type="expression" dxfId="9868" priority="1095" stopIfTrue="1">
      <formula>$IT96&lt;$IS$2</formula>
    </cfRule>
  </conditionalFormatting>
  <conditionalFormatting sqref="A95:H98">
    <cfRule type="cellIs" dxfId="9867" priority="1094" stopIfTrue="1" operator="equal">
      <formula>0</formula>
    </cfRule>
  </conditionalFormatting>
  <conditionalFormatting sqref="A95:H98">
    <cfRule type="expression" dxfId="9866" priority="1093" stopIfTrue="1">
      <formula>$IT96&lt;$IS$2</formula>
    </cfRule>
  </conditionalFormatting>
  <conditionalFormatting sqref="A95:G95">
    <cfRule type="cellIs" dxfId="9865" priority="1092" stopIfTrue="1" operator="equal">
      <formula>0</formula>
    </cfRule>
  </conditionalFormatting>
  <conditionalFormatting sqref="A95:G96">
    <cfRule type="expression" dxfId="9864" priority="1091" stopIfTrue="1">
      <formula>$IT96&lt;$IS$2</formula>
    </cfRule>
  </conditionalFormatting>
  <conditionalFormatting sqref="A95:G95">
    <cfRule type="cellIs" dxfId="9863" priority="1090" stopIfTrue="1" operator="equal">
      <formula>0</formula>
    </cfRule>
  </conditionalFormatting>
  <conditionalFormatting sqref="A95:G98">
    <cfRule type="cellIs" dxfId="9862" priority="1089" stopIfTrue="1" operator="equal">
      <formula>0</formula>
    </cfRule>
  </conditionalFormatting>
  <conditionalFormatting sqref="A95:G98">
    <cfRule type="expression" dxfId="9861" priority="1088" stopIfTrue="1">
      <formula>$IT96&lt;$IS$2</formula>
    </cfRule>
  </conditionalFormatting>
  <conditionalFormatting sqref="A95:G95">
    <cfRule type="cellIs" dxfId="9860" priority="1087" stopIfTrue="1" operator="equal">
      <formula>0</formula>
    </cfRule>
  </conditionalFormatting>
  <conditionalFormatting sqref="A95:G95">
    <cfRule type="expression" dxfId="9859" priority="1086" stopIfTrue="1">
      <formula>$IT96&lt;$IS$2</formula>
    </cfRule>
  </conditionalFormatting>
  <conditionalFormatting sqref="H95:H98">
    <cfRule type="cellIs" dxfId="9858" priority="1085" stopIfTrue="1" operator="equal">
      <formula>0</formula>
    </cfRule>
  </conditionalFormatting>
  <conditionalFormatting sqref="H95:H98">
    <cfRule type="expression" dxfId="9857" priority="1084" stopIfTrue="1">
      <formula>$IT96&lt;$IS$2</formula>
    </cfRule>
  </conditionalFormatting>
  <conditionalFormatting sqref="H95:H98">
    <cfRule type="cellIs" dxfId="9856" priority="1083" stopIfTrue="1" operator="equal">
      <formula>0</formula>
    </cfRule>
  </conditionalFormatting>
  <conditionalFormatting sqref="H95:H98">
    <cfRule type="expression" dxfId="9855" priority="1082" stopIfTrue="1">
      <formula>$IT96&lt;$IS$2</formula>
    </cfRule>
  </conditionalFormatting>
  <conditionalFormatting sqref="A95:G98">
    <cfRule type="cellIs" dxfId="9854" priority="1081" stopIfTrue="1" operator="equal">
      <formula>0</formula>
    </cfRule>
  </conditionalFormatting>
  <conditionalFormatting sqref="A95:G98">
    <cfRule type="expression" dxfId="9853" priority="1080" stopIfTrue="1">
      <formula>$IT96&lt;$IS$2</formula>
    </cfRule>
  </conditionalFormatting>
  <conditionalFormatting sqref="A95:H98">
    <cfRule type="cellIs" dxfId="9852" priority="1079" operator="equal">
      <formula>0</formula>
    </cfRule>
  </conditionalFormatting>
  <conditionalFormatting sqref="A95:G98">
    <cfRule type="cellIs" dxfId="9851" priority="1078" stopIfTrue="1" operator="equal">
      <formula>0</formula>
    </cfRule>
  </conditionalFormatting>
  <conditionalFormatting sqref="A95:G98">
    <cfRule type="expression" dxfId="9850" priority="1077" stopIfTrue="1">
      <formula>$IT96&lt;$IS$2</formula>
    </cfRule>
  </conditionalFormatting>
  <conditionalFormatting sqref="A95:G98">
    <cfRule type="cellIs" dxfId="9849" priority="1076" stopIfTrue="1" operator="equal">
      <formula>0</formula>
    </cfRule>
  </conditionalFormatting>
  <conditionalFormatting sqref="A95:G98">
    <cfRule type="expression" dxfId="9848" priority="1075" stopIfTrue="1">
      <formula>$IT96&lt;$IS$2</formula>
    </cfRule>
  </conditionalFormatting>
  <conditionalFormatting sqref="A95:G98">
    <cfRule type="cellIs" dxfId="9847" priority="1074" stopIfTrue="1" operator="equal">
      <formula>0</formula>
    </cfRule>
  </conditionalFormatting>
  <conditionalFormatting sqref="A95:G98">
    <cfRule type="expression" dxfId="9846" priority="1073" stopIfTrue="1">
      <formula>$IT96&lt;$IS$2</formula>
    </cfRule>
  </conditionalFormatting>
  <conditionalFormatting sqref="A95:H98">
    <cfRule type="cellIs" dxfId="9845" priority="1072" stopIfTrue="1" operator="equal">
      <formula>0</formula>
    </cfRule>
  </conditionalFormatting>
  <conditionalFormatting sqref="A95:H98">
    <cfRule type="expression" dxfId="9844" priority="1071" stopIfTrue="1">
      <formula>$IT96&lt;$IS$2</formula>
    </cfRule>
  </conditionalFormatting>
  <conditionalFormatting sqref="A95:H98">
    <cfRule type="cellIs" dxfId="9843" priority="1070" stopIfTrue="1" operator="equal">
      <formula>0</formula>
    </cfRule>
  </conditionalFormatting>
  <conditionalFormatting sqref="A95:H98">
    <cfRule type="expression" dxfId="9842" priority="1069" stopIfTrue="1">
      <formula>$IT96&lt;$IS$2</formula>
    </cfRule>
  </conditionalFormatting>
  <conditionalFormatting sqref="A95:H98">
    <cfRule type="cellIs" dxfId="9841" priority="1068" stopIfTrue="1" operator="equal">
      <formula>0</formula>
    </cfRule>
  </conditionalFormatting>
  <conditionalFormatting sqref="A95:H98">
    <cfRule type="expression" dxfId="9840" priority="1067" stopIfTrue="1">
      <formula>$IT96&lt;$IS$2</formula>
    </cfRule>
  </conditionalFormatting>
  <conditionalFormatting sqref="A95:H98">
    <cfRule type="cellIs" dxfId="9839" priority="1066" stopIfTrue="1" operator="equal">
      <formula>0</formula>
    </cfRule>
  </conditionalFormatting>
  <conditionalFormatting sqref="A95:H98">
    <cfRule type="expression" dxfId="9838" priority="1065" stopIfTrue="1">
      <formula>$IT96&lt;$IS$2</formula>
    </cfRule>
  </conditionalFormatting>
  <conditionalFormatting sqref="A95:H98">
    <cfRule type="cellIs" dxfId="9837" priority="1064" stopIfTrue="1" operator="equal">
      <formula>0</formula>
    </cfRule>
  </conditionalFormatting>
  <conditionalFormatting sqref="A95:H98">
    <cfRule type="expression" dxfId="9836" priority="1063" stopIfTrue="1">
      <formula>$IT96&lt;$IS$2</formula>
    </cfRule>
  </conditionalFormatting>
  <conditionalFormatting sqref="A96:H96">
    <cfRule type="cellIs" dxfId="9835" priority="1062" stopIfTrue="1" operator="equal">
      <formula>0</formula>
    </cfRule>
  </conditionalFormatting>
  <conditionalFormatting sqref="A96:H96">
    <cfRule type="expression" dxfId="9834" priority="1061" stopIfTrue="1">
      <formula>$IW97&lt;$IV$2</formula>
    </cfRule>
  </conditionalFormatting>
  <conditionalFormatting sqref="D98">
    <cfRule type="cellIs" dxfId="9833" priority="1060" operator="equal">
      <formula>0</formula>
    </cfRule>
  </conditionalFormatting>
  <conditionalFormatting sqref="D98">
    <cfRule type="cellIs" dxfId="9832" priority="1059" operator="equal">
      <formula>0</formula>
    </cfRule>
  </conditionalFormatting>
  <conditionalFormatting sqref="D98">
    <cfRule type="cellIs" dxfId="9831" priority="1058" stopIfTrue="1" operator="equal">
      <formula>0</formula>
    </cfRule>
  </conditionalFormatting>
  <conditionalFormatting sqref="D98">
    <cfRule type="expression" dxfId="9830" priority="1057" stopIfTrue="1">
      <formula>$IT99&lt;$IS$2</formula>
    </cfRule>
  </conditionalFormatting>
  <conditionalFormatting sqref="D98">
    <cfRule type="cellIs" dxfId="9829" priority="1056" stopIfTrue="1" operator="equal">
      <formula>0</formula>
    </cfRule>
  </conditionalFormatting>
  <conditionalFormatting sqref="D98">
    <cfRule type="expression" dxfId="9828" priority="1055" stopIfTrue="1">
      <formula>$IT99&lt;$IS$2</formula>
    </cfRule>
  </conditionalFormatting>
  <conditionalFormatting sqref="D98">
    <cfRule type="cellIs" dxfId="9827" priority="1054" stopIfTrue="1" operator="equal">
      <formula>0</formula>
    </cfRule>
  </conditionalFormatting>
  <conditionalFormatting sqref="D98">
    <cfRule type="expression" dxfId="9826" priority="1053" stopIfTrue="1">
      <formula>$IT99&lt;$IS$2</formula>
    </cfRule>
  </conditionalFormatting>
  <conditionalFormatting sqref="D98">
    <cfRule type="cellIs" dxfId="9825" priority="1052" stopIfTrue="1" operator="equal">
      <formula>0</formula>
    </cfRule>
  </conditionalFormatting>
  <conditionalFormatting sqref="D98">
    <cfRule type="expression" dxfId="9824" priority="1051" stopIfTrue="1">
      <formula>$IT99&lt;$IS$2</formula>
    </cfRule>
  </conditionalFormatting>
  <conditionalFormatting sqref="D98">
    <cfRule type="cellIs" dxfId="9823" priority="1050" operator="equal">
      <formula>0</formula>
    </cfRule>
  </conditionalFormatting>
  <conditionalFormatting sqref="D98">
    <cfRule type="cellIs" dxfId="9822" priority="1049" stopIfTrue="1" operator="equal">
      <formula>0</formula>
    </cfRule>
  </conditionalFormatting>
  <conditionalFormatting sqref="D98">
    <cfRule type="expression" dxfId="9821" priority="1048" stopIfTrue="1">
      <formula>$IT99&lt;$IS$2</formula>
    </cfRule>
  </conditionalFormatting>
  <conditionalFormatting sqref="D98">
    <cfRule type="cellIs" dxfId="9820" priority="1047" stopIfTrue="1" operator="equal">
      <formula>0</formula>
    </cfRule>
  </conditionalFormatting>
  <conditionalFormatting sqref="D98">
    <cfRule type="expression" dxfId="9819" priority="1046" stopIfTrue="1">
      <formula>$IT99&lt;$IS$2</formula>
    </cfRule>
  </conditionalFormatting>
  <conditionalFormatting sqref="D98">
    <cfRule type="cellIs" dxfId="9818" priority="1045" stopIfTrue="1" operator="equal">
      <formula>0</formula>
    </cfRule>
  </conditionalFormatting>
  <conditionalFormatting sqref="D98">
    <cfRule type="expression" dxfId="9817" priority="1044" stopIfTrue="1">
      <formula>$IT99&lt;$IS$2</formula>
    </cfRule>
  </conditionalFormatting>
  <conditionalFormatting sqref="A98:H98">
    <cfRule type="cellIs" dxfId="9816" priority="1043" stopIfTrue="1" operator="equal">
      <formula>0</formula>
    </cfRule>
  </conditionalFormatting>
  <conditionalFormatting sqref="A98:H98">
    <cfRule type="expression" dxfId="9815" priority="1042" stopIfTrue="1">
      <formula>$IW99&lt;$IV$2</formula>
    </cfRule>
  </conditionalFormatting>
  <conditionalFormatting sqref="A97:H97">
    <cfRule type="cellIs" dxfId="9814" priority="1041" stopIfTrue="1" operator="equal">
      <formula>0</formula>
    </cfRule>
  </conditionalFormatting>
  <conditionalFormatting sqref="A97:H97">
    <cfRule type="expression" dxfId="9813" priority="1040" stopIfTrue="1">
      <formula>$IW98&lt;$IV$2</formula>
    </cfRule>
  </conditionalFormatting>
  <conditionalFormatting sqref="I98">
    <cfRule type="cellIs" dxfId="9812" priority="1039" operator="equal">
      <formula>0</formula>
    </cfRule>
  </conditionalFormatting>
  <conditionalFormatting sqref="A99:I101">
    <cfRule type="cellIs" dxfId="9811" priority="1038" operator="equal">
      <formula>0</formula>
    </cfRule>
  </conditionalFormatting>
  <conditionalFormatting sqref="A99:H101">
    <cfRule type="cellIs" dxfId="9810" priority="1037" operator="equal">
      <formula>0</formula>
    </cfRule>
  </conditionalFormatting>
  <conditionalFormatting sqref="A99:H101">
    <cfRule type="cellIs" dxfId="9809" priority="1036" stopIfTrue="1" operator="equal">
      <formula>0</formula>
    </cfRule>
  </conditionalFormatting>
  <conditionalFormatting sqref="A99:H101">
    <cfRule type="expression" dxfId="9808" priority="1035" stopIfTrue="1">
      <formula>$IT100&lt;$IS$2</formula>
    </cfRule>
  </conditionalFormatting>
  <conditionalFormatting sqref="A99:H101">
    <cfRule type="cellIs" dxfId="9807" priority="1034" stopIfTrue="1" operator="equal">
      <formula>0</formula>
    </cfRule>
  </conditionalFormatting>
  <conditionalFormatting sqref="A99:H101">
    <cfRule type="expression" dxfId="9806" priority="1033" stopIfTrue="1">
      <formula>$IT100&lt;$IS$2</formula>
    </cfRule>
  </conditionalFormatting>
  <conditionalFormatting sqref="A99:G101">
    <cfRule type="cellIs" dxfId="9805" priority="1032" stopIfTrue="1" operator="equal">
      <formula>0</formula>
    </cfRule>
  </conditionalFormatting>
  <conditionalFormatting sqref="A99:G101">
    <cfRule type="expression" dxfId="9804" priority="1031" stopIfTrue="1">
      <formula>$IT100&lt;$IS$2</formula>
    </cfRule>
  </conditionalFormatting>
  <conditionalFormatting sqref="A99:G101">
    <cfRule type="cellIs" dxfId="9803" priority="1030" stopIfTrue="1" operator="equal">
      <formula>0</formula>
    </cfRule>
  </conditionalFormatting>
  <conditionalFormatting sqref="A99:G101">
    <cfRule type="expression" dxfId="9802" priority="1029" stopIfTrue="1">
      <formula>$IT100&lt;$IS$2</formula>
    </cfRule>
  </conditionalFormatting>
  <conditionalFormatting sqref="H99:H101">
    <cfRule type="cellIs" dxfId="9801" priority="1028" stopIfTrue="1" operator="equal">
      <formula>0</formula>
    </cfRule>
  </conditionalFormatting>
  <conditionalFormatting sqref="H99:H101">
    <cfRule type="expression" dxfId="9800" priority="1027" stopIfTrue="1">
      <formula>$IT100&lt;$IS$2</formula>
    </cfRule>
  </conditionalFormatting>
  <conditionalFormatting sqref="H99:H101">
    <cfRule type="cellIs" dxfId="9799" priority="1026" stopIfTrue="1" operator="equal">
      <formula>0</formula>
    </cfRule>
  </conditionalFormatting>
  <conditionalFormatting sqref="H99:H101">
    <cfRule type="expression" dxfId="9798" priority="1025" stopIfTrue="1">
      <formula>$IT100&lt;$IS$2</formula>
    </cfRule>
  </conditionalFormatting>
  <conditionalFormatting sqref="A99:G101">
    <cfRule type="cellIs" dxfId="9797" priority="1024" stopIfTrue="1" operator="equal">
      <formula>0</formula>
    </cfRule>
  </conditionalFormatting>
  <conditionalFormatting sqref="A99:G101">
    <cfRule type="expression" dxfId="9796" priority="1023" stopIfTrue="1">
      <formula>$IT100&lt;$IS$2</formula>
    </cfRule>
  </conditionalFormatting>
  <conditionalFormatting sqref="A99:H101">
    <cfRule type="cellIs" dxfId="9795" priority="1022" operator="equal">
      <formula>0</formula>
    </cfRule>
  </conditionalFormatting>
  <conditionalFormatting sqref="A99:G101">
    <cfRule type="cellIs" dxfId="9794" priority="1021" stopIfTrue="1" operator="equal">
      <formula>0</formula>
    </cfRule>
  </conditionalFormatting>
  <conditionalFormatting sqref="A99:G101">
    <cfRule type="expression" dxfId="9793" priority="1020" stopIfTrue="1">
      <formula>$IT100&lt;$IS$2</formula>
    </cfRule>
  </conditionalFormatting>
  <conditionalFormatting sqref="A99:G101">
    <cfRule type="cellIs" dxfId="9792" priority="1019" stopIfTrue="1" operator="equal">
      <formula>0</formula>
    </cfRule>
  </conditionalFormatting>
  <conditionalFormatting sqref="A99:G101">
    <cfRule type="expression" dxfId="9791" priority="1018" stopIfTrue="1">
      <formula>$IT100&lt;$IS$2</formula>
    </cfRule>
  </conditionalFormatting>
  <conditionalFormatting sqref="A99:G101">
    <cfRule type="cellIs" dxfId="9790" priority="1017" stopIfTrue="1" operator="equal">
      <formula>0</formula>
    </cfRule>
  </conditionalFormatting>
  <conditionalFormatting sqref="A99:G101">
    <cfRule type="expression" dxfId="9789" priority="1016" stopIfTrue="1">
      <formula>$IT100&lt;$IS$2</formula>
    </cfRule>
  </conditionalFormatting>
  <conditionalFormatting sqref="D99:G99">
    <cfRule type="cellIs" dxfId="9788" priority="1015" operator="equal">
      <formula>0</formula>
    </cfRule>
  </conditionalFormatting>
  <conditionalFormatting sqref="D99:G99">
    <cfRule type="cellIs" dxfId="9787" priority="1014" stopIfTrue="1" operator="equal">
      <formula>0</formula>
    </cfRule>
  </conditionalFormatting>
  <conditionalFormatting sqref="D99:G99">
    <cfRule type="expression" dxfId="9786" priority="1013" stopIfTrue="1">
      <formula>$IT100&lt;$IS$2</formula>
    </cfRule>
  </conditionalFormatting>
  <conditionalFormatting sqref="D99:G99">
    <cfRule type="cellIs" dxfId="9785" priority="1012" stopIfTrue="1" operator="equal">
      <formula>0</formula>
    </cfRule>
  </conditionalFormatting>
  <conditionalFormatting sqref="D99:G99">
    <cfRule type="expression" dxfId="9784" priority="1011" stopIfTrue="1">
      <formula>$IT100&lt;$IS$2</formula>
    </cfRule>
  </conditionalFormatting>
  <conditionalFormatting sqref="D99:G99">
    <cfRule type="cellIs" dxfId="9783" priority="1010" stopIfTrue="1" operator="equal">
      <formula>0</formula>
    </cfRule>
  </conditionalFormatting>
  <conditionalFormatting sqref="D99:G99">
    <cfRule type="expression" dxfId="9782" priority="1009" stopIfTrue="1">
      <formula>$IT100&lt;$IS$2</formula>
    </cfRule>
  </conditionalFormatting>
  <conditionalFormatting sqref="D99:G99">
    <cfRule type="cellIs" dxfId="9781" priority="1008" stopIfTrue="1" operator="equal">
      <formula>0</formula>
    </cfRule>
  </conditionalFormatting>
  <conditionalFormatting sqref="D99:G99">
    <cfRule type="expression" dxfId="9780" priority="1007" stopIfTrue="1">
      <formula>$IT100&lt;$IS$2</formula>
    </cfRule>
  </conditionalFormatting>
  <conditionalFormatting sqref="D99:G99">
    <cfRule type="cellIs" dxfId="9779" priority="1006" stopIfTrue="1" operator="equal">
      <formula>0</formula>
    </cfRule>
  </conditionalFormatting>
  <conditionalFormatting sqref="D99:G99">
    <cfRule type="expression" dxfId="9778" priority="1005" stopIfTrue="1">
      <formula>$IT100&lt;$IS$2</formula>
    </cfRule>
  </conditionalFormatting>
  <conditionalFormatting sqref="D99:G99">
    <cfRule type="cellIs" dxfId="9777" priority="1004" operator="equal">
      <formula>0</formula>
    </cfRule>
  </conditionalFormatting>
  <conditionalFormatting sqref="D99:G99">
    <cfRule type="cellIs" dxfId="9776" priority="1003" stopIfTrue="1" operator="equal">
      <formula>0</formula>
    </cfRule>
  </conditionalFormatting>
  <conditionalFormatting sqref="D99:G99">
    <cfRule type="expression" dxfId="9775" priority="1002" stopIfTrue="1">
      <formula>$IT100&lt;$IS$2</formula>
    </cfRule>
  </conditionalFormatting>
  <conditionalFormatting sqref="D99:G99">
    <cfRule type="cellIs" dxfId="9774" priority="1001" stopIfTrue="1" operator="equal">
      <formula>0</formula>
    </cfRule>
  </conditionalFormatting>
  <conditionalFormatting sqref="D99:G99">
    <cfRule type="expression" dxfId="9773" priority="1000" stopIfTrue="1">
      <formula>$IT100&lt;$IS$2</formula>
    </cfRule>
  </conditionalFormatting>
  <conditionalFormatting sqref="D99:G99">
    <cfRule type="cellIs" dxfId="9772" priority="999" stopIfTrue="1" operator="equal">
      <formula>0</formula>
    </cfRule>
  </conditionalFormatting>
  <conditionalFormatting sqref="D99:G99">
    <cfRule type="expression" dxfId="9771" priority="998" stopIfTrue="1">
      <formula>$IT100&lt;$IS$2</formula>
    </cfRule>
  </conditionalFormatting>
  <conditionalFormatting sqref="D99:G99">
    <cfRule type="cellIs" dxfId="9770" priority="997" stopIfTrue="1" operator="equal">
      <formula>0</formula>
    </cfRule>
  </conditionalFormatting>
  <conditionalFormatting sqref="D99:G99">
    <cfRule type="expression" dxfId="9769" priority="996" stopIfTrue="1">
      <formula>$IT100&lt;$IS$2</formula>
    </cfRule>
  </conditionalFormatting>
  <conditionalFormatting sqref="D99:G99">
    <cfRule type="cellIs" dxfId="9768" priority="995" stopIfTrue="1" operator="equal">
      <formula>0</formula>
    </cfRule>
  </conditionalFormatting>
  <conditionalFormatting sqref="D99:G99">
    <cfRule type="expression" dxfId="9767" priority="994" stopIfTrue="1">
      <formula>$IT100&lt;$IS$2</formula>
    </cfRule>
  </conditionalFormatting>
  <conditionalFormatting sqref="D99:G99">
    <cfRule type="cellIs" dxfId="9766" priority="993" stopIfTrue="1" operator="equal">
      <formula>0</formula>
    </cfRule>
  </conditionalFormatting>
  <conditionalFormatting sqref="D99:G99">
    <cfRule type="expression" dxfId="9765" priority="992" stopIfTrue="1">
      <formula>$IT100&lt;$IS$2</formula>
    </cfRule>
  </conditionalFormatting>
  <conditionalFormatting sqref="D99:G99">
    <cfRule type="cellIs" dxfId="9764" priority="991" stopIfTrue="1" operator="equal">
      <formula>0</formula>
    </cfRule>
  </conditionalFormatting>
  <conditionalFormatting sqref="D99:G99">
    <cfRule type="expression" dxfId="9763" priority="990" stopIfTrue="1">
      <formula>$IT100&lt;$IS$2</formula>
    </cfRule>
  </conditionalFormatting>
  <conditionalFormatting sqref="D101">
    <cfRule type="cellIs" dxfId="9762" priority="989" operator="equal">
      <formula>0</formula>
    </cfRule>
  </conditionalFormatting>
  <conditionalFormatting sqref="D101">
    <cfRule type="cellIs" dxfId="9761" priority="988" stopIfTrue="1" operator="equal">
      <formula>0</formula>
    </cfRule>
  </conditionalFormatting>
  <conditionalFormatting sqref="D101">
    <cfRule type="expression" dxfId="9760" priority="987" stopIfTrue="1">
      <formula>$IT102&lt;$IS$2</formula>
    </cfRule>
  </conditionalFormatting>
  <conditionalFormatting sqref="D101">
    <cfRule type="cellIs" dxfId="9759" priority="986" stopIfTrue="1" operator="equal">
      <formula>0</formula>
    </cfRule>
  </conditionalFormatting>
  <conditionalFormatting sqref="D101">
    <cfRule type="expression" dxfId="9758" priority="985" stopIfTrue="1">
      <formula>$IT102&lt;$IS$2</formula>
    </cfRule>
  </conditionalFormatting>
  <conditionalFormatting sqref="D101">
    <cfRule type="cellIs" dxfId="9757" priority="984" stopIfTrue="1" operator="equal">
      <formula>0</formula>
    </cfRule>
  </conditionalFormatting>
  <conditionalFormatting sqref="D101">
    <cfRule type="expression" dxfId="9756" priority="983" stopIfTrue="1">
      <formula>$IT102&lt;$IS$2</formula>
    </cfRule>
  </conditionalFormatting>
  <conditionalFormatting sqref="D101">
    <cfRule type="cellIs" dxfId="9755" priority="982" stopIfTrue="1" operator="equal">
      <formula>0</formula>
    </cfRule>
  </conditionalFormatting>
  <conditionalFormatting sqref="D101">
    <cfRule type="expression" dxfId="9754" priority="981" stopIfTrue="1">
      <formula>$IT102&lt;$IS$2</formula>
    </cfRule>
  </conditionalFormatting>
  <conditionalFormatting sqref="D101">
    <cfRule type="cellIs" dxfId="9753" priority="980" stopIfTrue="1" operator="equal">
      <formula>0</formula>
    </cfRule>
  </conditionalFormatting>
  <conditionalFormatting sqref="D101">
    <cfRule type="expression" dxfId="9752" priority="979" stopIfTrue="1">
      <formula>$IT102&lt;$IS$2</formula>
    </cfRule>
  </conditionalFormatting>
  <conditionalFormatting sqref="D101">
    <cfRule type="cellIs" dxfId="9751" priority="978" operator="equal">
      <formula>0</formula>
    </cfRule>
  </conditionalFormatting>
  <conditionalFormatting sqref="D101">
    <cfRule type="cellIs" dxfId="9750" priority="977" stopIfTrue="1" operator="equal">
      <formula>0</formula>
    </cfRule>
  </conditionalFormatting>
  <conditionalFormatting sqref="D101">
    <cfRule type="expression" dxfId="9749" priority="976" stopIfTrue="1">
      <formula>$IT102&lt;$IS$2</formula>
    </cfRule>
  </conditionalFormatting>
  <conditionalFormatting sqref="D101">
    <cfRule type="cellIs" dxfId="9748" priority="975" stopIfTrue="1" operator="equal">
      <formula>0</formula>
    </cfRule>
  </conditionalFormatting>
  <conditionalFormatting sqref="D101">
    <cfRule type="expression" dxfId="9747" priority="974" stopIfTrue="1">
      <formula>$IT102&lt;$IS$2</formula>
    </cfRule>
  </conditionalFormatting>
  <conditionalFormatting sqref="D101">
    <cfRule type="cellIs" dxfId="9746" priority="973" stopIfTrue="1" operator="equal">
      <formula>0</formula>
    </cfRule>
  </conditionalFormatting>
  <conditionalFormatting sqref="D101">
    <cfRule type="expression" dxfId="9745" priority="972" stopIfTrue="1">
      <formula>$IT102&lt;$IS$2</formula>
    </cfRule>
  </conditionalFormatting>
  <conditionalFormatting sqref="D101">
    <cfRule type="cellIs" dxfId="9744" priority="971" stopIfTrue="1" operator="equal">
      <formula>0</formula>
    </cfRule>
  </conditionalFormatting>
  <conditionalFormatting sqref="D101">
    <cfRule type="expression" dxfId="9743" priority="970" stopIfTrue="1">
      <formula>$IT102&lt;$IS$2</formula>
    </cfRule>
  </conditionalFormatting>
  <conditionalFormatting sqref="D101">
    <cfRule type="cellIs" dxfId="9742" priority="969" stopIfTrue="1" operator="equal">
      <formula>0</formula>
    </cfRule>
  </conditionalFormatting>
  <conditionalFormatting sqref="D101">
    <cfRule type="expression" dxfId="9741" priority="968" stopIfTrue="1">
      <formula>$IT102&lt;$IS$2</formula>
    </cfRule>
  </conditionalFormatting>
  <conditionalFormatting sqref="D101">
    <cfRule type="cellIs" dxfId="9740" priority="967" stopIfTrue="1" operator="equal">
      <formula>0</formula>
    </cfRule>
  </conditionalFormatting>
  <conditionalFormatting sqref="D101">
    <cfRule type="expression" dxfId="9739" priority="966" stopIfTrue="1">
      <formula>$IT102&lt;$IS$2</formula>
    </cfRule>
  </conditionalFormatting>
  <conditionalFormatting sqref="D101">
    <cfRule type="cellIs" dxfId="9738" priority="965" stopIfTrue="1" operator="equal">
      <formula>0</formula>
    </cfRule>
  </conditionalFormatting>
  <conditionalFormatting sqref="D101">
    <cfRule type="expression" dxfId="9737" priority="964" stopIfTrue="1">
      <formula>$IT102&lt;$IS$2</formula>
    </cfRule>
  </conditionalFormatting>
  <conditionalFormatting sqref="A99:H101">
    <cfRule type="cellIs" dxfId="9736" priority="963" stopIfTrue="1" operator="equal">
      <formula>0</formula>
    </cfRule>
  </conditionalFormatting>
  <conditionalFormatting sqref="A99:H101">
    <cfRule type="expression" dxfId="9735" priority="962" stopIfTrue="1">
      <formula>$IT100&lt;$IS$2</formula>
    </cfRule>
  </conditionalFormatting>
  <conditionalFormatting sqref="A99:H101">
    <cfRule type="cellIs" dxfId="9734" priority="961" stopIfTrue="1" operator="equal">
      <formula>0</formula>
    </cfRule>
  </conditionalFormatting>
  <conditionalFormatting sqref="A99:H101">
    <cfRule type="expression" dxfId="9733" priority="960" stopIfTrue="1">
      <formula>$IT100&lt;$IS$2</formula>
    </cfRule>
  </conditionalFormatting>
  <conditionalFormatting sqref="A99:H101">
    <cfRule type="cellIs" dxfId="9732" priority="959" stopIfTrue="1" operator="equal">
      <formula>0</formula>
    </cfRule>
  </conditionalFormatting>
  <conditionalFormatting sqref="A99:H101">
    <cfRule type="expression" dxfId="9731" priority="958" stopIfTrue="1">
      <formula>$IT100&lt;$IS$2</formula>
    </cfRule>
  </conditionalFormatting>
  <conditionalFormatting sqref="A99:H99">
    <cfRule type="cellIs" dxfId="9730" priority="957" stopIfTrue="1" operator="equal">
      <formula>0</formula>
    </cfRule>
  </conditionalFormatting>
  <conditionalFormatting sqref="A99:H99">
    <cfRule type="expression" dxfId="9729" priority="956" stopIfTrue="1">
      <formula>$IW100&lt;$IV$2</formula>
    </cfRule>
  </conditionalFormatting>
  <conditionalFormatting sqref="A101:H101">
    <cfRule type="cellIs" dxfId="9728" priority="955" stopIfTrue="1" operator="equal">
      <formula>0</formula>
    </cfRule>
  </conditionalFormatting>
  <conditionalFormatting sqref="A101:H101">
    <cfRule type="expression" dxfId="9727" priority="954" stopIfTrue="1">
      <formula>$IW102&lt;$IV$2</formula>
    </cfRule>
  </conditionalFormatting>
  <conditionalFormatting sqref="A100:H100">
    <cfRule type="cellIs" dxfId="9726" priority="953" stopIfTrue="1" operator="equal">
      <formula>0</formula>
    </cfRule>
  </conditionalFormatting>
  <conditionalFormatting sqref="A100:H100">
    <cfRule type="expression" dxfId="9725" priority="952" stopIfTrue="1">
      <formula>$IW101&lt;$IV$2</formula>
    </cfRule>
  </conditionalFormatting>
  <conditionalFormatting sqref="A99:H101">
    <cfRule type="cellIs" dxfId="9724" priority="951" stopIfTrue="1" operator="equal">
      <formula>0</formula>
    </cfRule>
  </conditionalFormatting>
  <conditionalFormatting sqref="A99:H101">
    <cfRule type="expression" dxfId="9723" priority="950" stopIfTrue="1">
      <formula>$IT100&lt;$IS$2</formula>
    </cfRule>
  </conditionalFormatting>
  <conditionalFormatting sqref="A99:H101">
    <cfRule type="cellIs" dxfId="9722" priority="949" stopIfTrue="1" operator="equal">
      <formula>0</formula>
    </cfRule>
  </conditionalFormatting>
  <conditionalFormatting sqref="A99:H101">
    <cfRule type="expression" dxfId="9721" priority="948" stopIfTrue="1">
      <formula>$IT100&lt;$IS$2</formula>
    </cfRule>
  </conditionalFormatting>
  <conditionalFormatting sqref="I101">
    <cfRule type="cellIs" dxfId="9720" priority="947" operator="equal">
      <formula>0</formula>
    </cfRule>
  </conditionalFormatting>
  <conditionalFormatting sqref="I99:I100">
    <cfRule type="cellIs" dxfId="9719" priority="946" operator="equal">
      <formula>0</formula>
    </cfRule>
  </conditionalFormatting>
  <conditionalFormatting sqref="A102:I105">
    <cfRule type="cellIs" dxfId="9718" priority="945" operator="equal">
      <formula>0</formula>
    </cfRule>
  </conditionalFormatting>
  <conditionalFormatting sqref="A102:H105">
    <cfRule type="cellIs" dxfId="9717" priority="944" operator="equal">
      <formula>0</formula>
    </cfRule>
  </conditionalFormatting>
  <conditionalFormatting sqref="A102:H105">
    <cfRule type="cellIs" dxfId="9716" priority="943" stopIfTrue="1" operator="equal">
      <formula>0</formula>
    </cfRule>
  </conditionalFormatting>
  <conditionalFormatting sqref="A102:H105">
    <cfRule type="expression" dxfId="9715" priority="942" stopIfTrue="1">
      <formula>$IT103&lt;$IS$2</formula>
    </cfRule>
  </conditionalFormatting>
  <conditionalFormatting sqref="A102:H105">
    <cfRule type="cellIs" dxfId="9714" priority="941" stopIfTrue="1" operator="equal">
      <formula>0</formula>
    </cfRule>
  </conditionalFormatting>
  <conditionalFormatting sqref="A102:H105">
    <cfRule type="expression" dxfId="9713" priority="940" stopIfTrue="1">
      <formula>$IT103&lt;$IS$2</formula>
    </cfRule>
  </conditionalFormatting>
  <conditionalFormatting sqref="A102:G103">
    <cfRule type="expression" dxfId="9712" priority="939" stopIfTrue="1">
      <formula>$IT103&lt;$IS$2</formula>
    </cfRule>
  </conditionalFormatting>
  <conditionalFormatting sqref="A102:G105">
    <cfRule type="cellIs" dxfId="9711" priority="938" stopIfTrue="1" operator="equal">
      <formula>0</formula>
    </cfRule>
  </conditionalFormatting>
  <conditionalFormatting sqref="A102:G105">
    <cfRule type="expression" dxfId="9710" priority="937" stopIfTrue="1">
      <formula>$IT103&lt;$IS$2</formula>
    </cfRule>
  </conditionalFormatting>
  <conditionalFormatting sqref="H102:H105">
    <cfRule type="cellIs" dxfId="9709" priority="936" stopIfTrue="1" operator="equal">
      <formula>0</formula>
    </cfRule>
  </conditionalFormatting>
  <conditionalFormatting sqref="H102:H105">
    <cfRule type="expression" dxfId="9708" priority="935" stopIfTrue="1">
      <formula>$IT103&lt;$IS$2</formula>
    </cfRule>
  </conditionalFormatting>
  <conditionalFormatting sqref="H102:H105">
    <cfRule type="cellIs" dxfId="9707" priority="934" stopIfTrue="1" operator="equal">
      <formula>0</formula>
    </cfRule>
  </conditionalFormatting>
  <conditionalFormatting sqref="H102:H105">
    <cfRule type="expression" dxfId="9706" priority="933" stopIfTrue="1">
      <formula>$IT103&lt;$IS$2</formula>
    </cfRule>
  </conditionalFormatting>
  <conditionalFormatting sqref="A102:G105">
    <cfRule type="cellIs" dxfId="9705" priority="932" stopIfTrue="1" operator="equal">
      <formula>0</formula>
    </cfRule>
  </conditionalFormatting>
  <conditionalFormatting sqref="A102:G105">
    <cfRule type="expression" dxfId="9704" priority="931" stopIfTrue="1">
      <formula>$IT103&lt;$IS$2</formula>
    </cfRule>
  </conditionalFormatting>
  <conditionalFormatting sqref="A102:H105">
    <cfRule type="cellIs" dxfId="9703" priority="930" operator="equal">
      <formula>0</formula>
    </cfRule>
  </conditionalFormatting>
  <conditionalFormatting sqref="A102:G105">
    <cfRule type="cellIs" dxfId="9702" priority="929" stopIfTrue="1" operator="equal">
      <formula>0</formula>
    </cfRule>
  </conditionalFormatting>
  <conditionalFormatting sqref="A102:G105">
    <cfRule type="expression" dxfId="9701" priority="928" stopIfTrue="1">
      <formula>$IT103&lt;$IS$2</formula>
    </cfRule>
  </conditionalFormatting>
  <conditionalFormatting sqref="A102:G105">
    <cfRule type="cellIs" dxfId="9700" priority="927" stopIfTrue="1" operator="equal">
      <formula>0</formula>
    </cfRule>
  </conditionalFormatting>
  <conditionalFormatting sqref="A102:G105">
    <cfRule type="expression" dxfId="9699" priority="926" stopIfTrue="1">
      <formula>$IT103&lt;$IS$2</formula>
    </cfRule>
  </conditionalFormatting>
  <conditionalFormatting sqref="A102:G105">
    <cfRule type="cellIs" dxfId="9698" priority="925" stopIfTrue="1" operator="equal">
      <formula>0</formula>
    </cfRule>
  </conditionalFormatting>
  <conditionalFormatting sqref="A102:G105">
    <cfRule type="expression" dxfId="9697" priority="924" stopIfTrue="1">
      <formula>$IT103&lt;$IS$2</formula>
    </cfRule>
  </conditionalFormatting>
  <conditionalFormatting sqref="D105">
    <cfRule type="cellIs" dxfId="9696" priority="923" operator="equal">
      <formula>0</formula>
    </cfRule>
  </conditionalFormatting>
  <conditionalFormatting sqref="D105">
    <cfRule type="cellIs" dxfId="9695" priority="922" operator="equal">
      <formula>0</formula>
    </cfRule>
  </conditionalFormatting>
  <conditionalFormatting sqref="D105">
    <cfRule type="cellIs" dxfId="9694" priority="921" stopIfTrue="1" operator="equal">
      <formula>0</formula>
    </cfRule>
  </conditionalFormatting>
  <conditionalFormatting sqref="D105">
    <cfRule type="expression" dxfId="9693" priority="920" stopIfTrue="1">
      <formula>$IT106&lt;$IS$2</formula>
    </cfRule>
  </conditionalFormatting>
  <conditionalFormatting sqref="D105">
    <cfRule type="cellIs" dxfId="9692" priority="919" stopIfTrue="1" operator="equal">
      <formula>0</formula>
    </cfRule>
  </conditionalFormatting>
  <conditionalFormatting sqref="D105">
    <cfRule type="expression" dxfId="9691" priority="918" stopIfTrue="1">
      <formula>$IT106&lt;$IS$2</formula>
    </cfRule>
  </conditionalFormatting>
  <conditionalFormatting sqref="D105">
    <cfRule type="cellIs" dxfId="9690" priority="917" stopIfTrue="1" operator="equal">
      <formula>0</formula>
    </cfRule>
  </conditionalFormatting>
  <conditionalFormatting sqref="D105">
    <cfRule type="expression" dxfId="9689" priority="916" stopIfTrue="1">
      <formula>$IT106&lt;$IS$2</formula>
    </cfRule>
  </conditionalFormatting>
  <conditionalFormatting sqref="D105">
    <cfRule type="cellIs" dxfId="9688" priority="915" stopIfTrue="1" operator="equal">
      <formula>0</formula>
    </cfRule>
  </conditionalFormatting>
  <conditionalFormatting sqref="D105">
    <cfRule type="expression" dxfId="9687" priority="914" stopIfTrue="1">
      <formula>$IT106&lt;$IS$2</formula>
    </cfRule>
  </conditionalFormatting>
  <conditionalFormatting sqref="D105">
    <cfRule type="cellIs" dxfId="9686" priority="913" operator="equal">
      <formula>0</formula>
    </cfRule>
  </conditionalFormatting>
  <conditionalFormatting sqref="D105">
    <cfRule type="cellIs" dxfId="9685" priority="912" stopIfTrue="1" operator="equal">
      <formula>0</formula>
    </cfRule>
  </conditionalFormatting>
  <conditionalFormatting sqref="D105">
    <cfRule type="expression" dxfId="9684" priority="911" stopIfTrue="1">
      <formula>$IT106&lt;$IS$2</formula>
    </cfRule>
  </conditionalFormatting>
  <conditionalFormatting sqref="D105">
    <cfRule type="cellIs" dxfId="9683" priority="910" stopIfTrue="1" operator="equal">
      <formula>0</formula>
    </cfRule>
  </conditionalFormatting>
  <conditionalFormatting sqref="D105">
    <cfRule type="expression" dxfId="9682" priority="909" stopIfTrue="1">
      <formula>$IT106&lt;$IS$2</formula>
    </cfRule>
  </conditionalFormatting>
  <conditionalFormatting sqref="D105">
    <cfRule type="cellIs" dxfId="9681" priority="908" stopIfTrue="1" operator="equal">
      <formula>0</formula>
    </cfRule>
  </conditionalFormatting>
  <conditionalFormatting sqref="D105">
    <cfRule type="expression" dxfId="9680" priority="907" stopIfTrue="1">
      <formula>$IT106&lt;$IS$2</formula>
    </cfRule>
  </conditionalFormatting>
  <conditionalFormatting sqref="A102:H105">
    <cfRule type="cellIs" dxfId="9679" priority="906" stopIfTrue="1" operator="equal">
      <formula>0</formula>
    </cfRule>
  </conditionalFormatting>
  <conditionalFormatting sqref="A102:H105">
    <cfRule type="expression" dxfId="9678" priority="905" stopIfTrue="1">
      <formula>$IT103&lt;$IS$2</formula>
    </cfRule>
  </conditionalFormatting>
  <conditionalFormatting sqref="A102:H105">
    <cfRule type="cellIs" dxfId="9677" priority="904" stopIfTrue="1" operator="equal">
      <formula>0</formula>
    </cfRule>
  </conditionalFormatting>
  <conditionalFormatting sqref="A102:H105">
    <cfRule type="expression" dxfId="9676" priority="903" stopIfTrue="1">
      <formula>$IT103&lt;$IS$2</formula>
    </cfRule>
  </conditionalFormatting>
  <conditionalFormatting sqref="A102:H105">
    <cfRule type="cellIs" dxfId="9675" priority="902" stopIfTrue="1" operator="equal">
      <formula>0</formula>
    </cfRule>
  </conditionalFormatting>
  <conditionalFormatting sqref="A102:H105">
    <cfRule type="expression" dxfId="9674" priority="901" stopIfTrue="1">
      <formula>$IT103&lt;$IS$2</formula>
    </cfRule>
  </conditionalFormatting>
  <conditionalFormatting sqref="A105:H105">
    <cfRule type="cellIs" dxfId="9673" priority="900" stopIfTrue="1" operator="equal">
      <formula>0</formula>
    </cfRule>
  </conditionalFormatting>
  <conditionalFormatting sqref="A105:H105">
    <cfRule type="expression" dxfId="9672" priority="899" stopIfTrue="1">
      <formula>$IW106&lt;$IV$2</formula>
    </cfRule>
  </conditionalFormatting>
  <conditionalFormatting sqref="A102:H102">
    <cfRule type="cellIs" dxfId="9671" priority="898" stopIfTrue="1" operator="equal">
      <formula>0</formula>
    </cfRule>
  </conditionalFormatting>
  <conditionalFormatting sqref="A102:H102">
    <cfRule type="expression" dxfId="9670" priority="897" stopIfTrue="1">
      <formula>$IW103&lt;$IV$2</formula>
    </cfRule>
  </conditionalFormatting>
  <conditionalFormatting sqref="A103:H103">
    <cfRule type="cellIs" dxfId="9669" priority="896" stopIfTrue="1" operator="equal">
      <formula>0</formula>
    </cfRule>
  </conditionalFormatting>
  <conditionalFormatting sqref="A103:H103">
    <cfRule type="expression" dxfId="9668" priority="895" stopIfTrue="1">
      <formula>$IW104&lt;$IV$2</formula>
    </cfRule>
  </conditionalFormatting>
  <conditionalFormatting sqref="A104:H104">
    <cfRule type="cellIs" dxfId="9667" priority="894" stopIfTrue="1" operator="equal">
      <formula>0</formula>
    </cfRule>
  </conditionalFormatting>
  <conditionalFormatting sqref="A104:H104">
    <cfRule type="expression" dxfId="9666" priority="893" stopIfTrue="1">
      <formula>$IW105&lt;$IV$2</formula>
    </cfRule>
  </conditionalFormatting>
  <conditionalFormatting sqref="A102:H105">
    <cfRule type="cellIs" dxfId="9665" priority="892" stopIfTrue="1" operator="equal">
      <formula>0</formula>
    </cfRule>
  </conditionalFormatting>
  <conditionalFormatting sqref="A102:H105">
    <cfRule type="expression" dxfId="9664" priority="891" stopIfTrue="1">
      <formula>$IT103&lt;$IS$2</formula>
    </cfRule>
  </conditionalFormatting>
  <conditionalFormatting sqref="A102:H105">
    <cfRule type="cellIs" dxfId="9663" priority="890" stopIfTrue="1" operator="equal">
      <formula>0</formula>
    </cfRule>
  </conditionalFormatting>
  <conditionalFormatting sqref="A102:H105">
    <cfRule type="expression" dxfId="9662" priority="889" stopIfTrue="1">
      <formula>$IT103&lt;$IS$2</formula>
    </cfRule>
  </conditionalFormatting>
  <conditionalFormatting sqref="I105">
    <cfRule type="cellIs" dxfId="9661" priority="888" operator="equal">
      <formula>0</formula>
    </cfRule>
  </conditionalFormatting>
  <conditionalFormatting sqref="I104">
    <cfRule type="cellIs" dxfId="9660" priority="887" operator="equal">
      <formula>0</formula>
    </cfRule>
  </conditionalFormatting>
  <conditionalFormatting sqref="A106:I109">
    <cfRule type="cellIs" dxfId="9659" priority="886" operator="equal">
      <formula>0</formula>
    </cfRule>
  </conditionalFormatting>
  <conditionalFormatting sqref="A106:H109">
    <cfRule type="cellIs" dxfId="9658" priority="885" operator="equal">
      <formula>0</formula>
    </cfRule>
  </conditionalFormatting>
  <conditionalFormatting sqref="A106:H109">
    <cfRule type="cellIs" dxfId="9657" priority="884" stopIfTrue="1" operator="equal">
      <formula>0</formula>
    </cfRule>
  </conditionalFormatting>
  <conditionalFormatting sqref="A106:H109">
    <cfRule type="expression" dxfId="9656" priority="883" stopIfTrue="1">
      <formula>$IT107&lt;$IS$2</formula>
    </cfRule>
  </conditionalFormatting>
  <conditionalFormatting sqref="A106:H109">
    <cfRule type="cellIs" dxfId="9655" priority="882" stopIfTrue="1" operator="equal">
      <formula>0</formula>
    </cfRule>
  </conditionalFormatting>
  <conditionalFormatting sqref="A106:H109">
    <cfRule type="expression" dxfId="9654" priority="881" stopIfTrue="1">
      <formula>$IT107&lt;$IS$2</formula>
    </cfRule>
  </conditionalFormatting>
  <conditionalFormatting sqref="A106:G109">
    <cfRule type="cellIs" dxfId="9653" priority="880" stopIfTrue="1" operator="equal">
      <formula>0</formula>
    </cfRule>
  </conditionalFormatting>
  <conditionalFormatting sqref="A106:G109">
    <cfRule type="expression" dxfId="9652" priority="879" stopIfTrue="1">
      <formula>$IT107&lt;$IS$2</formula>
    </cfRule>
  </conditionalFormatting>
  <conditionalFormatting sqref="A106:G109">
    <cfRule type="cellIs" dxfId="9651" priority="878" stopIfTrue="1" operator="equal">
      <formula>0</formula>
    </cfRule>
  </conditionalFormatting>
  <conditionalFormatting sqref="A106:G109">
    <cfRule type="expression" dxfId="9650" priority="877" stopIfTrue="1">
      <formula>$IT107&lt;$IS$2</formula>
    </cfRule>
  </conditionalFormatting>
  <conditionalFormatting sqref="H106:H109">
    <cfRule type="cellIs" dxfId="9649" priority="876" stopIfTrue="1" operator="equal">
      <formula>0</formula>
    </cfRule>
  </conditionalFormatting>
  <conditionalFormatting sqref="H106:H109">
    <cfRule type="expression" dxfId="9648" priority="875" stopIfTrue="1">
      <formula>$IT107&lt;$IS$2</formula>
    </cfRule>
  </conditionalFormatting>
  <conditionalFormatting sqref="H106:H109">
    <cfRule type="cellIs" dxfId="9647" priority="874" stopIfTrue="1" operator="equal">
      <formula>0</formula>
    </cfRule>
  </conditionalFormatting>
  <conditionalFormatting sqref="H106:H109">
    <cfRule type="expression" dxfId="9646" priority="873" stopIfTrue="1">
      <formula>$IT107&lt;$IS$2</formula>
    </cfRule>
  </conditionalFormatting>
  <conditionalFormatting sqref="A106:G109">
    <cfRule type="cellIs" dxfId="9645" priority="872" stopIfTrue="1" operator="equal">
      <formula>0</formula>
    </cfRule>
  </conditionalFormatting>
  <conditionalFormatting sqref="A106:G109">
    <cfRule type="expression" dxfId="9644" priority="871" stopIfTrue="1">
      <formula>$IT107&lt;$IS$2</formula>
    </cfRule>
  </conditionalFormatting>
  <conditionalFormatting sqref="A106:H109">
    <cfRule type="cellIs" dxfId="9643" priority="870" operator="equal">
      <formula>0</formula>
    </cfRule>
  </conditionalFormatting>
  <conditionalFormatting sqref="A106:G109">
    <cfRule type="cellIs" dxfId="9642" priority="869" stopIfTrue="1" operator="equal">
      <formula>0</formula>
    </cfRule>
  </conditionalFormatting>
  <conditionalFormatting sqref="A106:G109">
    <cfRule type="expression" dxfId="9641" priority="868" stopIfTrue="1">
      <formula>$IT107&lt;$IS$2</formula>
    </cfRule>
  </conditionalFormatting>
  <conditionalFormatting sqref="A106:G109">
    <cfRule type="cellIs" dxfId="9640" priority="867" stopIfTrue="1" operator="equal">
      <formula>0</formula>
    </cfRule>
  </conditionalFormatting>
  <conditionalFormatting sqref="A106:G109">
    <cfRule type="expression" dxfId="9639" priority="866" stopIfTrue="1">
      <formula>$IT107&lt;$IS$2</formula>
    </cfRule>
  </conditionalFormatting>
  <conditionalFormatting sqref="A106:G109">
    <cfRule type="cellIs" dxfId="9638" priority="865" stopIfTrue="1" operator="equal">
      <formula>0</formula>
    </cfRule>
  </conditionalFormatting>
  <conditionalFormatting sqref="A106:G109">
    <cfRule type="expression" dxfId="9637" priority="864" stopIfTrue="1">
      <formula>$IT107&lt;$IS$2</formula>
    </cfRule>
  </conditionalFormatting>
  <conditionalFormatting sqref="D109">
    <cfRule type="cellIs" dxfId="9636" priority="863" operator="equal">
      <formula>0</formula>
    </cfRule>
  </conditionalFormatting>
  <conditionalFormatting sqref="D109">
    <cfRule type="cellIs" dxfId="9635" priority="862" stopIfTrue="1" operator="equal">
      <formula>0</formula>
    </cfRule>
  </conditionalFormatting>
  <conditionalFormatting sqref="D109">
    <cfRule type="expression" dxfId="9634" priority="861" stopIfTrue="1">
      <formula>$IT110&lt;$IS$2</formula>
    </cfRule>
  </conditionalFormatting>
  <conditionalFormatting sqref="D109">
    <cfRule type="cellIs" dxfId="9633" priority="860" stopIfTrue="1" operator="equal">
      <formula>0</formula>
    </cfRule>
  </conditionalFormatting>
  <conditionalFormatting sqref="D109">
    <cfRule type="expression" dxfId="9632" priority="859" stopIfTrue="1">
      <formula>$IT110&lt;$IS$2</formula>
    </cfRule>
  </conditionalFormatting>
  <conditionalFormatting sqref="D109">
    <cfRule type="cellIs" dxfId="9631" priority="858" stopIfTrue="1" operator="equal">
      <formula>0</formula>
    </cfRule>
  </conditionalFormatting>
  <conditionalFormatting sqref="D109">
    <cfRule type="expression" dxfId="9630" priority="857" stopIfTrue="1">
      <formula>$IT110&lt;$IS$2</formula>
    </cfRule>
  </conditionalFormatting>
  <conditionalFormatting sqref="D109">
    <cfRule type="cellIs" dxfId="9629" priority="856" stopIfTrue="1" operator="equal">
      <formula>0</formula>
    </cfRule>
  </conditionalFormatting>
  <conditionalFormatting sqref="D109">
    <cfRule type="expression" dxfId="9628" priority="855" stopIfTrue="1">
      <formula>$IT110&lt;$IS$2</formula>
    </cfRule>
  </conditionalFormatting>
  <conditionalFormatting sqref="D109">
    <cfRule type="cellIs" dxfId="9627" priority="854" stopIfTrue="1" operator="equal">
      <formula>0</formula>
    </cfRule>
  </conditionalFormatting>
  <conditionalFormatting sqref="D109">
    <cfRule type="expression" dxfId="9626" priority="853" stopIfTrue="1">
      <formula>$IT110&lt;$IS$2</formula>
    </cfRule>
  </conditionalFormatting>
  <conditionalFormatting sqref="D109">
    <cfRule type="cellIs" dxfId="9625" priority="852" operator="equal">
      <formula>0</formula>
    </cfRule>
  </conditionalFormatting>
  <conditionalFormatting sqref="D109">
    <cfRule type="cellIs" dxfId="9624" priority="851" stopIfTrue="1" operator="equal">
      <formula>0</formula>
    </cfRule>
  </conditionalFormatting>
  <conditionalFormatting sqref="D109">
    <cfRule type="expression" dxfId="9623" priority="850" stopIfTrue="1">
      <formula>$IT110&lt;$IS$2</formula>
    </cfRule>
  </conditionalFormatting>
  <conditionalFormatting sqref="D109">
    <cfRule type="cellIs" dxfId="9622" priority="849" stopIfTrue="1" operator="equal">
      <formula>0</formula>
    </cfRule>
  </conditionalFormatting>
  <conditionalFormatting sqref="D109">
    <cfRule type="expression" dxfId="9621" priority="848" stopIfTrue="1">
      <formula>$IT110&lt;$IS$2</formula>
    </cfRule>
  </conditionalFormatting>
  <conditionalFormatting sqref="D109">
    <cfRule type="cellIs" dxfId="9620" priority="847" stopIfTrue="1" operator="equal">
      <formula>0</formula>
    </cfRule>
  </conditionalFormatting>
  <conditionalFormatting sqref="D109">
    <cfRule type="expression" dxfId="9619" priority="846" stopIfTrue="1">
      <formula>$IT110&lt;$IS$2</formula>
    </cfRule>
  </conditionalFormatting>
  <conditionalFormatting sqref="D109">
    <cfRule type="cellIs" dxfId="9618" priority="845" stopIfTrue="1" operator="equal">
      <formula>0</formula>
    </cfRule>
  </conditionalFormatting>
  <conditionalFormatting sqref="D109">
    <cfRule type="expression" dxfId="9617" priority="844" stopIfTrue="1">
      <formula>$IT110&lt;$IS$2</formula>
    </cfRule>
  </conditionalFormatting>
  <conditionalFormatting sqref="D109">
    <cfRule type="cellIs" dxfId="9616" priority="843" stopIfTrue="1" operator="equal">
      <formula>0</formula>
    </cfRule>
  </conditionalFormatting>
  <conditionalFormatting sqref="D109">
    <cfRule type="expression" dxfId="9615" priority="842" stopIfTrue="1">
      <formula>$IT110&lt;$IS$2</formula>
    </cfRule>
  </conditionalFormatting>
  <conditionalFormatting sqref="D109">
    <cfRule type="cellIs" dxfId="9614" priority="841" stopIfTrue="1" operator="equal">
      <formula>0</formula>
    </cfRule>
  </conditionalFormatting>
  <conditionalFormatting sqref="D109">
    <cfRule type="expression" dxfId="9613" priority="840" stopIfTrue="1">
      <formula>$IT110&lt;$IS$2</formula>
    </cfRule>
  </conditionalFormatting>
  <conditionalFormatting sqref="D109">
    <cfRule type="cellIs" dxfId="9612" priority="839" stopIfTrue="1" operator="equal">
      <formula>0</formula>
    </cfRule>
  </conditionalFormatting>
  <conditionalFormatting sqref="D109">
    <cfRule type="expression" dxfId="9611" priority="838" stopIfTrue="1">
      <formula>$IT110&lt;$IS$2</formula>
    </cfRule>
  </conditionalFormatting>
  <conditionalFormatting sqref="A106:H109">
    <cfRule type="cellIs" dxfId="9610" priority="837" stopIfTrue="1" operator="equal">
      <formula>0</formula>
    </cfRule>
  </conditionalFormatting>
  <conditionalFormatting sqref="A106:H109">
    <cfRule type="expression" dxfId="9609" priority="836" stopIfTrue="1">
      <formula>$IT107&lt;$IS$2</formula>
    </cfRule>
  </conditionalFormatting>
  <conditionalFormatting sqref="A106:H109">
    <cfRule type="cellIs" dxfId="9608" priority="835" stopIfTrue="1" operator="equal">
      <formula>0</formula>
    </cfRule>
  </conditionalFormatting>
  <conditionalFormatting sqref="A106:H109">
    <cfRule type="expression" dxfId="9607" priority="834" stopIfTrue="1">
      <formula>$IT107&lt;$IS$2</formula>
    </cfRule>
  </conditionalFormatting>
  <conditionalFormatting sqref="A106:H109">
    <cfRule type="cellIs" dxfId="9606" priority="833" stopIfTrue="1" operator="equal">
      <formula>0</formula>
    </cfRule>
  </conditionalFormatting>
  <conditionalFormatting sqref="A106:H109">
    <cfRule type="expression" dxfId="9605" priority="832" stopIfTrue="1">
      <formula>$IT107&lt;$IS$2</formula>
    </cfRule>
  </conditionalFormatting>
  <conditionalFormatting sqref="A106:I106">
    <cfRule type="cellIs" dxfId="9604" priority="831" stopIfTrue="1" operator="equal">
      <formula>0</formula>
    </cfRule>
  </conditionalFormatting>
  <conditionalFormatting sqref="A106:I106">
    <cfRule type="expression" dxfId="9603" priority="830" stopIfTrue="1">
      <formula>$IW107&lt;$IV$2</formula>
    </cfRule>
  </conditionalFormatting>
  <conditionalFormatting sqref="I106">
    <cfRule type="cellIs" dxfId="9602" priority="829" stopIfTrue="1" operator="equal">
      <formula>0</formula>
    </cfRule>
  </conditionalFormatting>
  <conditionalFormatting sqref="I106">
    <cfRule type="expression" dxfId="9601" priority="828" stopIfTrue="1">
      <formula>$IW107&lt;$IV$2</formula>
    </cfRule>
  </conditionalFormatting>
  <conditionalFormatting sqref="A109:H109">
    <cfRule type="cellIs" dxfId="9600" priority="827" stopIfTrue="1" operator="equal">
      <formula>0</formula>
    </cfRule>
  </conditionalFormatting>
  <conditionalFormatting sqref="A109:H109">
    <cfRule type="expression" dxfId="9599" priority="826" stopIfTrue="1">
      <formula>$IW110&lt;$IV$2</formula>
    </cfRule>
  </conditionalFormatting>
  <conditionalFormatting sqref="A108:H108">
    <cfRule type="cellIs" dxfId="9598" priority="825" stopIfTrue="1" operator="equal">
      <formula>0</formula>
    </cfRule>
  </conditionalFormatting>
  <conditionalFormatting sqref="A108:H108">
    <cfRule type="expression" dxfId="9597" priority="824" stopIfTrue="1">
      <formula>$IW109&lt;$IV$2</formula>
    </cfRule>
  </conditionalFormatting>
  <conditionalFormatting sqref="A107:H107">
    <cfRule type="cellIs" dxfId="9596" priority="823" stopIfTrue="1" operator="equal">
      <formula>0</formula>
    </cfRule>
  </conditionalFormatting>
  <conditionalFormatting sqref="A107:H107">
    <cfRule type="expression" dxfId="9595" priority="822" stopIfTrue="1">
      <formula>$IW108&lt;$IV$2</formula>
    </cfRule>
  </conditionalFormatting>
  <conditionalFormatting sqref="A108:H108">
    <cfRule type="cellIs" dxfId="9594" priority="821" stopIfTrue="1" operator="equal">
      <formula>0</formula>
    </cfRule>
  </conditionalFormatting>
  <conditionalFormatting sqref="A108:H108">
    <cfRule type="expression" dxfId="9593" priority="820" stopIfTrue="1">
      <formula>$IW109&lt;$IV$2</formula>
    </cfRule>
  </conditionalFormatting>
  <conditionalFormatting sqref="A106:H109">
    <cfRule type="cellIs" dxfId="9592" priority="819" stopIfTrue="1" operator="equal">
      <formula>0</formula>
    </cfRule>
  </conditionalFormatting>
  <conditionalFormatting sqref="A106:H109">
    <cfRule type="expression" dxfId="9591" priority="818" stopIfTrue="1">
      <formula>$IT107&lt;$IS$2</formula>
    </cfRule>
  </conditionalFormatting>
  <conditionalFormatting sqref="A106:H109">
    <cfRule type="cellIs" dxfId="9590" priority="817" stopIfTrue="1" operator="equal">
      <formula>0</formula>
    </cfRule>
  </conditionalFormatting>
  <conditionalFormatting sqref="A106:H109">
    <cfRule type="expression" dxfId="9589" priority="816" stopIfTrue="1">
      <formula>$IT107&lt;$IS$2</formula>
    </cfRule>
  </conditionalFormatting>
  <conditionalFormatting sqref="I109">
    <cfRule type="cellIs" dxfId="9588" priority="815" operator="equal">
      <formula>0</formula>
    </cfRule>
  </conditionalFormatting>
  <conditionalFormatting sqref="A110:I112">
    <cfRule type="cellIs" dxfId="9587" priority="814" operator="equal">
      <formula>0</formula>
    </cfRule>
  </conditionalFormatting>
  <conditionalFormatting sqref="A110:H112">
    <cfRule type="cellIs" dxfId="9586" priority="813" operator="equal">
      <formula>0</formula>
    </cfRule>
  </conditionalFormatting>
  <conditionalFormatting sqref="A110:H112">
    <cfRule type="cellIs" dxfId="9585" priority="812" stopIfTrue="1" operator="equal">
      <formula>0</formula>
    </cfRule>
  </conditionalFormatting>
  <conditionalFormatting sqref="A110:H112">
    <cfRule type="expression" dxfId="9584" priority="811" stopIfTrue="1">
      <formula>$IT111&lt;$IS$2</formula>
    </cfRule>
  </conditionalFormatting>
  <conditionalFormatting sqref="A110:H112">
    <cfRule type="cellIs" dxfId="9583" priority="810" stopIfTrue="1" operator="equal">
      <formula>0</formula>
    </cfRule>
  </conditionalFormatting>
  <conditionalFormatting sqref="A110:H112">
    <cfRule type="expression" dxfId="9582" priority="809" stopIfTrue="1">
      <formula>$IT111&lt;$IS$2</formula>
    </cfRule>
  </conditionalFormatting>
  <conditionalFormatting sqref="A110:G110">
    <cfRule type="expression" dxfId="9581" priority="808" stopIfTrue="1">
      <formula>$IT111&lt;$IS$2</formula>
    </cfRule>
  </conditionalFormatting>
  <conditionalFormatting sqref="A110:G112">
    <cfRule type="cellIs" dxfId="9580" priority="807" stopIfTrue="1" operator="equal">
      <formula>0</formula>
    </cfRule>
  </conditionalFormatting>
  <conditionalFormatting sqref="A110:G112">
    <cfRule type="expression" dxfId="9579" priority="806" stopIfTrue="1">
      <formula>$IT111&lt;$IS$2</formula>
    </cfRule>
  </conditionalFormatting>
  <conditionalFormatting sqref="H110:H112">
    <cfRule type="cellIs" dxfId="9578" priority="805" stopIfTrue="1" operator="equal">
      <formula>0</formula>
    </cfRule>
  </conditionalFormatting>
  <conditionalFormatting sqref="H110:H112">
    <cfRule type="expression" dxfId="9577" priority="804" stopIfTrue="1">
      <formula>$IT111&lt;$IS$2</formula>
    </cfRule>
  </conditionalFormatting>
  <conditionalFormatting sqref="H110:H112">
    <cfRule type="cellIs" dxfId="9576" priority="803" stopIfTrue="1" operator="equal">
      <formula>0</formula>
    </cfRule>
  </conditionalFormatting>
  <conditionalFormatting sqref="H110:H112">
    <cfRule type="expression" dxfId="9575" priority="802" stopIfTrue="1">
      <formula>$IT111&lt;$IS$2</formula>
    </cfRule>
  </conditionalFormatting>
  <conditionalFormatting sqref="A110:G112">
    <cfRule type="cellIs" dxfId="9574" priority="801" stopIfTrue="1" operator="equal">
      <formula>0</formula>
    </cfRule>
  </conditionalFormatting>
  <conditionalFormatting sqref="A110:G112">
    <cfRule type="expression" dxfId="9573" priority="800" stopIfTrue="1">
      <formula>$IT111&lt;$IS$2</formula>
    </cfRule>
  </conditionalFormatting>
  <conditionalFormatting sqref="A110:H112">
    <cfRule type="cellIs" dxfId="9572" priority="799" operator="equal">
      <formula>0</formula>
    </cfRule>
  </conditionalFormatting>
  <conditionalFormatting sqref="A110:G112">
    <cfRule type="cellIs" dxfId="9571" priority="798" stopIfTrue="1" operator="equal">
      <formula>0</formula>
    </cfRule>
  </conditionalFormatting>
  <conditionalFormatting sqref="A110:G112">
    <cfRule type="expression" dxfId="9570" priority="797" stopIfTrue="1">
      <formula>$IT111&lt;$IS$2</formula>
    </cfRule>
  </conditionalFormatting>
  <conditionalFormatting sqref="A110:G112">
    <cfRule type="cellIs" dxfId="9569" priority="796" stopIfTrue="1" operator="equal">
      <formula>0</formula>
    </cfRule>
  </conditionalFormatting>
  <conditionalFormatting sqref="A110:G112">
    <cfRule type="expression" dxfId="9568" priority="795" stopIfTrue="1">
      <formula>$IT111&lt;$IS$2</formula>
    </cfRule>
  </conditionalFormatting>
  <conditionalFormatting sqref="A110:G112">
    <cfRule type="cellIs" dxfId="9567" priority="794" stopIfTrue="1" operator="equal">
      <formula>0</formula>
    </cfRule>
  </conditionalFormatting>
  <conditionalFormatting sqref="A110:G112">
    <cfRule type="expression" dxfId="9566" priority="793" stopIfTrue="1">
      <formula>$IT111&lt;$IS$2</formula>
    </cfRule>
  </conditionalFormatting>
  <conditionalFormatting sqref="A110:H112">
    <cfRule type="cellIs" dxfId="9565" priority="792" stopIfTrue="1" operator="equal">
      <formula>0</formula>
    </cfRule>
  </conditionalFormatting>
  <conditionalFormatting sqref="A110:H112">
    <cfRule type="expression" dxfId="9564" priority="791" stopIfTrue="1">
      <formula>$IT111&lt;$IS$2</formula>
    </cfRule>
  </conditionalFormatting>
  <conditionalFormatting sqref="A110:H112">
    <cfRule type="cellIs" dxfId="9563" priority="790" stopIfTrue="1" operator="equal">
      <formula>0</formula>
    </cfRule>
  </conditionalFormatting>
  <conditionalFormatting sqref="A110:H112">
    <cfRule type="expression" dxfId="9562" priority="789" stopIfTrue="1">
      <formula>$IT111&lt;$IS$2</formula>
    </cfRule>
  </conditionalFormatting>
  <conditionalFormatting sqref="A110:H112">
    <cfRule type="cellIs" dxfId="9561" priority="788" stopIfTrue="1" operator="equal">
      <formula>0</formula>
    </cfRule>
  </conditionalFormatting>
  <conditionalFormatting sqref="A110:H112">
    <cfRule type="expression" dxfId="9560" priority="787" stopIfTrue="1">
      <formula>$IT111&lt;$IS$2</formula>
    </cfRule>
  </conditionalFormatting>
  <conditionalFormatting sqref="A110:H110">
    <cfRule type="cellIs" dxfId="9559" priority="786" stopIfTrue="1" operator="equal">
      <formula>0</formula>
    </cfRule>
  </conditionalFormatting>
  <conditionalFormatting sqref="A110:H110">
    <cfRule type="expression" dxfId="9558" priority="785" stopIfTrue="1">
      <formula>$IW111&lt;$IV$2</formula>
    </cfRule>
  </conditionalFormatting>
  <conditionalFormatting sqref="A110:H112">
    <cfRule type="cellIs" dxfId="9557" priority="784" stopIfTrue="1" operator="equal">
      <formula>0</formula>
    </cfRule>
  </conditionalFormatting>
  <conditionalFormatting sqref="A110:H112">
    <cfRule type="expression" dxfId="9556" priority="783" stopIfTrue="1">
      <formula>$IT111&lt;$IS$2</formula>
    </cfRule>
  </conditionalFormatting>
  <conditionalFormatting sqref="A110:H112">
    <cfRule type="cellIs" dxfId="9555" priority="782" stopIfTrue="1" operator="equal">
      <formula>0</formula>
    </cfRule>
  </conditionalFormatting>
  <conditionalFormatting sqref="A110:H112">
    <cfRule type="expression" dxfId="9554" priority="781" stopIfTrue="1">
      <formula>$IT111&lt;$IS$2</formula>
    </cfRule>
  </conditionalFormatting>
  <conditionalFormatting sqref="D112">
    <cfRule type="cellIs" dxfId="9553" priority="780" operator="equal">
      <formula>0</formula>
    </cfRule>
  </conditionalFormatting>
  <conditionalFormatting sqref="D112">
    <cfRule type="cellIs" dxfId="9552" priority="779" operator="equal">
      <formula>0</formula>
    </cfRule>
  </conditionalFormatting>
  <conditionalFormatting sqref="D112">
    <cfRule type="cellIs" dxfId="9551" priority="778" stopIfTrue="1" operator="equal">
      <formula>0</formula>
    </cfRule>
  </conditionalFormatting>
  <conditionalFormatting sqref="D112">
    <cfRule type="expression" dxfId="9550" priority="777" stopIfTrue="1">
      <formula>$IT113&lt;$IS$2</formula>
    </cfRule>
  </conditionalFormatting>
  <conditionalFormatting sqref="D112">
    <cfRule type="cellIs" dxfId="9549" priority="776" stopIfTrue="1" operator="equal">
      <formula>0</formula>
    </cfRule>
  </conditionalFormatting>
  <conditionalFormatting sqref="D112">
    <cfRule type="expression" dxfId="9548" priority="775" stopIfTrue="1">
      <formula>$IT113&lt;$IS$2</formula>
    </cfRule>
  </conditionalFormatting>
  <conditionalFormatting sqref="D112">
    <cfRule type="cellIs" dxfId="9547" priority="774" stopIfTrue="1" operator="equal">
      <formula>0</formula>
    </cfRule>
  </conditionalFormatting>
  <conditionalFormatting sqref="D112">
    <cfRule type="expression" dxfId="9546" priority="773" stopIfTrue="1">
      <formula>$IT113&lt;$IS$2</formula>
    </cfRule>
  </conditionalFormatting>
  <conditionalFormatting sqref="D112">
    <cfRule type="cellIs" dxfId="9545" priority="772" stopIfTrue="1" operator="equal">
      <formula>0</formula>
    </cfRule>
  </conditionalFormatting>
  <conditionalFormatting sqref="D112">
    <cfRule type="expression" dxfId="9544" priority="771" stopIfTrue="1">
      <formula>$IT113&lt;$IS$2</formula>
    </cfRule>
  </conditionalFormatting>
  <conditionalFormatting sqref="D112">
    <cfRule type="cellIs" dxfId="9543" priority="770" operator="equal">
      <formula>0</formula>
    </cfRule>
  </conditionalFormatting>
  <conditionalFormatting sqref="D112">
    <cfRule type="cellIs" dxfId="9542" priority="769" stopIfTrue="1" operator="equal">
      <formula>0</formula>
    </cfRule>
  </conditionalFormatting>
  <conditionalFormatting sqref="D112">
    <cfRule type="expression" dxfId="9541" priority="768" stopIfTrue="1">
      <formula>$IT113&lt;$IS$2</formula>
    </cfRule>
  </conditionalFormatting>
  <conditionalFormatting sqref="D112">
    <cfRule type="cellIs" dxfId="9540" priority="767" stopIfTrue="1" operator="equal">
      <formula>0</formula>
    </cfRule>
  </conditionalFormatting>
  <conditionalFormatting sqref="D112">
    <cfRule type="expression" dxfId="9539" priority="766" stopIfTrue="1">
      <formula>$IT113&lt;$IS$2</formula>
    </cfRule>
  </conditionalFormatting>
  <conditionalFormatting sqref="D112">
    <cfRule type="cellIs" dxfId="9538" priority="765" stopIfTrue="1" operator="equal">
      <formula>0</formula>
    </cfRule>
  </conditionalFormatting>
  <conditionalFormatting sqref="D112">
    <cfRule type="expression" dxfId="9537" priority="764" stopIfTrue="1">
      <formula>$IT113&lt;$IS$2</formula>
    </cfRule>
  </conditionalFormatting>
  <conditionalFormatting sqref="A112:H112">
    <cfRule type="cellIs" dxfId="9536" priority="763" stopIfTrue="1" operator="equal">
      <formula>0</formula>
    </cfRule>
  </conditionalFormatting>
  <conditionalFormatting sqref="A112:H112">
    <cfRule type="expression" dxfId="9535" priority="762" stopIfTrue="1">
      <formula>$IW113&lt;$IV$2</formula>
    </cfRule>
  </conditionalFormatting>
  <conditionalFormatting sqref="A111:H111">
    <cfRule type="cellIs" dxfId="9534" priority="761" stopIfTrue="1" operator="equal">
      <formula>0</formula>
    </cfRule>
  </conditionalFormatting>
  <conditionalFormatting sqref="A111:H111">
    <cfRule type="expression" dxfId="9533" priority="760" stopIfTrue="1">
      <formula>$IW112&lt;$IV$2</formula>
    </cfRule>
  </conditionalFormatting>
  <conditionalFormatting sqref="A111:H111">
    <cfRule type="cellIs" dxfId="9532" priority="759" stopIfTrue="1" operator="equal">
      <formula>0</formula>
    </cfRule>
  </conditionalFormatting>
  <conditionalFormatting sqref="A111:H111">
    <cfRule type="expression" dxfId="9531" priority="758" stopIfTrue="1">
      <formula>$IW112&lt;$IV$2</formula>
    </cfRule>
  </conditionalFormatting>
  <conditionalFormatting sqref="I112">
    <cfRule type="cellIs" dxfId="9530" priority="757" operator="equal">
      <formula>0</formula>
    </cfRule>
  </conditionalFormatting>
  <conditionalFormatting sqref="A113:I115">
    <cfRule type="cellIs" dxfId="9529" priority="756" operator="equal">
      <formula>0</formula>
    </cfRule>
  </conditionalFormatting>
  <conditionalFormatting sqref="A113:H115">
    <cfRule type="cellIs" dxfId="9528" priority="755" operator="equal">
      <formula>0</formula>
    </cfRule>
  </conditionalFormatting>
  <conditionalFormatting sqref="A113:H115">
    <cfRule type="cellIs" dxfId="9527" priority="754" stopIfTrue="1" operator="equal">
      <formula>0</formula>
    </cfRule>
  </conditionalFormatting>
  <conditionalFormatting sqref="A113:H115">
    <cfRule type="expression" dxfId="9526" priority="753" stopIfTrue="1">
      <formula>$IT114&lt;$IS$2</formula>
    </cfRule>
  </conditionalFormatting>
  <conditionalFormatting sqref="A113:H115">
    <cfRule type="cellIs" dxfId="9525" priority="752" stopIfTrue="1" operator="equal">
      <formula>0</formula>
    </cfRule>
  </conditionalFormatting>
  <conditionalFormatting sqref="A113:H115">
    <cfRule type="expression" dxfId="9524" priority="751" stopIfTrue="1">
      <formula>$IT114&lt;$IS$2</formula>
    </cfRule>
  </conditionalFormatting>
  <conditionalFormatting sqref="A113:G115">
    <cfRule type="cellIs" dxfId="9523" priority="750" stopIfTrue="1" operator="equal">
      <formula>0</formula>
    </cfRule>
  </conditionalFormatting>
  <conditionalFormatting sqref="A113:G115">
    <cfRule type="expression" dxfId="9522" priority="749" stopIfTrue="1">
      <formula>$IT114&lt;$IS$2</formula>
    </cfRule>
  </conditionalFormatting>
  <conditionalFormatting sqref="A113:G115">
    <cfRule type="cellIs" dxfId="9521" priority="748" stopIfTrue="1" operator="equal">
      <formula>0</formula>
    </cfRule>
  </conditionalFormatting>
  <conditionalFormatting sqref="A113:G115">
    <cfRule type="expression" dxfId="9520" priority="747" stopIfTrue="1">
      <formula>$IT114&lt;$IS$2</formula>
    </cfRule>
  </conditionalFormatting>
  <conditionalFormatting sqref="H113:H115">
    <cfRule type="cellIs" dxfId="9519" priority="746" stopIfTrue="1" operator="equal">
      <formula>0</formula>
    </cfRule>
  </conditionalFormatting>
  <conditionalFormatting sqref="H113:H115">
    <cfRule type="expression" dxfId="9518" priority="745" stopIfTrue="1">
      <formula>$IT114&lt;$IS$2</formula>
    </cfRule>
  </conditionalFormatting>
  <conditionalFormatting sqref="H113:H115">
    <cfRule type="cellIs" dxfId="9517" priority="744" stopIfTrue="1" operator="equal">
      <formula>0</formula>
    </cfRule>
  </conditionalFormatting>
  <conditionalFormatting sqref="H113:H115">
    <cfRule type="expression" dxfId="9516" priority="743" stopIfTrue="1">
      <formula>$IT114&lt;$IS$2</formula>
    </cfRule>
  </conditionalFormatting>
  <conditionalFormatting sqref="A113:G115">
    <cfRule type="cellIs" dxfId="9515" priority="742" stopIfTrue="1" operator="equal">
      <formula>0</formula>
    </cfRule>
  </conditionalFormatting>
  <conditionalFormatting sqref="A113:G115">
    <cfRule type="expression" dxfId="9514" priority="741" stopIfTrue="1">
      <formula>$IT114&lt;$IS$2</formula>
    </cfRule>
  </conditionalFormatting>
  <conditionalFormatting sqref="A113:H115">
    <cfRule type="cellIs" dxfId="9513" priority="740" operator="equal">
      <formula>0</formula>
    </cfRule>
  </conditionalFormatting>
  <conditionalFormatting sqref="A113:G115">
    <cfRule type="cellIs" dxfId="9512" priority="739" stopIfTrue="1" operator="equal">
      <formula>0</formula>
    </cfRule>
  </conditionalFormatting>
  <conditionalFormatting sqref="A113:G115">
    <cfRule type="expression" dxfId="9511" priority="738" stopIfTrue="1">
      <formula>$IT114&lt;$IS$2</formula>
    </cfRule>
  </conditionalFormatting>
  <conditionalFormatting sqref="A113:G115">
    <cfRule type="cellIs" dxfId="9510" priority="737" stopIfTrue="1" operator="equal">
      <formula>0</formula>
    </cfRule>
  </conditionalFormatting>
  <conditionalFormatting sqref="A113:G115">
    <cfRule type="expression" dxfId="9509" priority="736" stopIfTrue="1">
      <formula>$IT114&lt;$IS$2</formula>
    </cfRule>
  </conditionalFormatting>
  <conditionalFormatting sqref="A113:G115">
    <cfRule type="cellIs" dxfId="9508" priority="735" stopIfTrue="1" operator="equal">
      <formula>0</formula>
    </cfRule>
  </conditionalFormatting>
  <conditionalFormatting sqref="A113:G115">
    <cfRule type="expression" dxfId="9507" priority="734" stopIfTrue="1">
      <formula>$IT114&lt;$IS$2</formula>
    </cfRule>
  </conditionalFormatting>
  <conditionalFormatting sqref="D115">
    <cfRule type="cellIs" dxfId="9506" priority="733" operator="equal">
      <formula>0</formula>
    </cfRule>
  </conditionalFormatting>
  <conditionalFormatting sqref="D115">
    <cfRule type="cellIs" dxfId="9505" priority="732" stopIfTrue="1" operator="equal">
      <formula>0</formula>
    </cfRule>
  </conditionalFormatting>
  <conditionalFormatting sqref="D115">
    <cfRule type="expression" dxfId="9504" priority="731" stopIfTrue="1">
      <formula>$IT116&lt;$IS$2</formula>
    </cfRule>
  </conditionalFormatting>
  <conditionalFormatting sqref="D115">
    <cfRule type="cellIs" dxfId="9503" priority="730" stopIfTrue="1" operator="equal">
      <formula>0</formula>
    </cfRule>
  </conditionalFormatting>
  <conditionalFormatting sqref="D115">
    <cfRule type="expression" dxfId="9502" priority="729" stopIfTrue="1">
      <formula>$IT116&lt;$IS$2</formula>
    </cfRule>
  </conditionalFormatting>
  <conditionalFormatting sqref="D115">
    <cfRule type="cellIs" dxfId="9501" priority="728" stopIfTrue="1" operator="equal">
      <formula>0</formula>
    </cfRule>
  </conditionalFormatting>
  <conditionalFormatting sqref="D115">
    <cfRule type="expression" dxfId="9500" priority="727" stopIfTrue="1">
      <formula>$IT116&lt;$IS$2</formula>
    </cfRule>
  </conditionalFormatting>
  <conditionalFormatting sqref="D115">
    <cfRule type="cellIs" dxfId="9499" priority="726" stopIfTrue="1" operator="equal">
      <formula>0</formula>
    </cfRule>
  </conditionalFormatting>
  <conditionalFormatting sqref="D115">
    <cfRule type="expression" dxfId="9498" priority="725" stopIfTrue="1">
      <formula>$IT116&lt;$IS$2</formula>
    </cfRule>
  </conditionalFormatting>
  <conditionalFormatting sqref="D115">
    <cfRule type="cellIs" dxfId="9497" priority="724" stopIfTrue="1" operator="equal">
      <formula>0</formula>
    </cfRule>
  </conditionalFormatting>
  <conditionalFormatting sqref="D115">
    <cfRule type="expression" dxfId="9496" priority="723" stopIfTrue="1">
      <formula>$IT116&lt;$IS$2</formula>
    </cfRule>
  </conditionalFormatting>
  <conditionalFormatting sqref="D115">
    <cfRule type="cellIs" dxfId="9495" priority="722" operator="equal">
      <formula>0</formula>
    </cfRule>
  </conditionalFormatting>
  <conditionalFormatting sqref="D115">
    <cfRule type="cellIs" dxfId="9494" priority="721" stopIfTrue="1" operator="equal">
      <formula>0</formula>
    </cfRule>
  </conditionalFormatting>
  <conditionalFormatting sqref="D115">
    <cfRule type="expression" dxfId="9493" priority="720" stopIfTrue="1">
      <formula>$IT116&lt;$IS$2</formula>
    </cfRule>
  </conditionalFormatting>
  <conditionalFormatting sqref="D115">
    <cfRule type="cellIs" dxfId="9492" priority="719" stopIfTrue="1" operator="equal">
      <formula>0</formula>
    </cfRule>
  </conditionalFormatting>
  <conditionalFormatting sqref="D115">
    <cfRule type="expression" dxfId="9491" priority="718" stopIfTrue="1">
      <formula>$IT116&lt;$IS$2</formula>
    </cfRule>
  </conditionalFormatting>
  <conditionalFormatting sqref="D115">
    <cfRule type="cellIs" dxfId="9490" priority="717" stopIfTrue="1" operator="equal">
      <formula>0</formula>
    </cfRule>
  </conditionalFormatting>
  <conditionalFormatting sqref="D115">
    <cfRule type="expression" dxfId="9489" priority="716" stopIfTrue="1">
      <formula>$IT116&lt;$IS$2</formula>
    </cfRule>
  </conditionalFormatting>
  <conditionalFormatting sqref="D115">
    <cfRule type="cellIs" dxfId="9488" priority="715" stopIfTrue="1" operator="equal">
      <formula>0</formula>
    </cfRule>
  </conditionalFormatting>
  <conditionalFormatting sqref="D115">
    <cfRule type="expression" dxfId="9487" priority="714" stopIfTrue="1">
      <formula>$IT116&lt;$IS$2</formula>
    </cfRule>
  </conditionalFormatting>
  <conditionalFormatting sqref="D115">
    <cfRule type="cellIs" dxfId="9486" priority="713" stopIfTrue="1" operator="equal">
      <formula>0</formula>
    </cfRule>
  </conditionalFormatting>
  <conditionalFormatting sqref="D115">
    <cfRule type="expression" dxfId="9485" priority="712" stopIfTrue="1">
      <formula>$IT116&lt;$IS$2</formula>
    </cfRule>
  </conditionalFormatting>
  <conditionalFormatting sqref="D115">
    <cfRule type="cellIs" dxfId="9484" priority="711" stopIfTrue="1" operator="equal">
      <formula>0</formula>
    </cfRule>
  </conditionalFormatting>
  <conditionalFormatting sqref="D115">
    <cfRule type="expression" dxfId="9483" priority="710" stopIfTrue="1">
      <formula>$IT116&lt;$IS$2</formula>
    </cfRule>
  </conditionalFormatting>
  <conditionalFormatting sqref="D115">
    <cfRule type="cellIs" dxfId="9482" priority="709" stopIfTrue="1" operator="equal">
      <formula>0</formula>
    </cfRule>
  </conditionalFormatting>
  <conditionalFormatting sqref="D115">
    <cfRule type="expression" dxfId="9481" priority="708" stopIfTrue="1">
      <formula>$IT116&lt;$IS$2</formula>
    </cfRule>
  </conditionalFormatting>
  <conditionalFormatting sqref="A113:H115">
    <cfRule type="cellIs" dxfId="9480" priority="707" stopIfTrue="1" operator="equal">
      <formula>0</formula>
    </cfRule>
  </conditionalFormatting>
  <conditionalFormatting sqref="A113:H115">
    <cfRule type="expression" dxfId="9479" priority="706" stopIfTrue="1">
      <formula>$IT114&lt;$IS$2</formula>
    </cfRule>
  </conditionalFormatting>
  <conditionalFormatting sqref="A113:H115">
    <cfRule type="cellIs" dxfId="9478" priority="705" stopIfTrue="1" operator="equal">
      <formula>0</formula>
    </cfRule>
  </conditionalFormatting>
  <conditionalFormatting sqref="A113:H115">
    <cfRule type="expression" dxfId="9477" priority="704" stopIfTrue="1">
      <formula>$IT114&lt;$IS$2</formula>
    </cfRule>
  </conditionalFormatting>
  <conditionalFormatting sqref="A113:H115">
    <cfRule type="cellIs" dxfId="9476" priority="703" stopIfTrue="1" operator="equal">
      <formula>0</formula>
    </cfRule>
  </conditionalFormatting>
  <conditionalFormatting sqref="A113:H115">
    <cfRule type="expression" dxfId="9475" priority="702" stopIfTrue="1">
      <formula>$IT114&lt;$IS$2</formula>
    </cfRule>
  </conditionalFormatting>
  <conditionalFormatting sqref="H113">
    <cfRule type="cellIs" dxfId="9474" priority="701" operator="equal">
      <formula>0</formula>
    </cfRule>
  </conditionalFormatting>
  <conditionalFormatting sqref="H113">
    <cfRule type="cellIs" dxfId="9473" priority="700" stopIfTrue="1" operator="equal">
      <formula>0</formula>
    </cfRule>
  </conditionalFormatting>
  <conditionalFormatting sqref="H113">
    <cfRule type="expression" dxfId="9472" priority="699" stopIfTrue="1">
      <formula>$IT114&lt;$IS$2</formula>
    </cfRule>
  </conditionalFormatting>
  <conditionalFormatting sqref="H113">
    <cfRule type="cellIs" dxfId="9471" priority="698" stopIfTrue="1" operator="equal">
      <formula>0</formula>
    </cfRule>
  </conditionalFormatting>
  <conditionalFormatting sqref="H113">
    <cfRule type="expression" dxfId="9470" priority="697" stopIfTrue="1">
      <formula>$IT114&lt;$IS$2</formula>
    </cfRule>
  </conditionalFormatting>
  <conditionalFormatting sqref="H113">
    <cfRule type="cellIs" dxfId="9469" priority="696" stopIfTrue="1" operator="equal">
      <formula>0</formula>
    </cfRule>
  </conditionalFormatting>
  <conditionalFormatting sqref="H113">
    <cfRule type="expression" dxfId="9468" priority="695" stopIfTrue="1">
      <formula>$IT114&lt;$IS$2</formula>
    </cfRule>
  </conditionalFormatting>
  <conditionalFormatting sqref="H113">
    <cfRule type="cellIs" dxfId="9467" priority="694" operator="equal">
      <formula>0</formula>
    </cfRule>
  </conditionalFormatting>
  <conditionalFormatting sqref="H113">
    <cfRule type="cellIs" dxfId="9466" priority="693" operator="equal">
      <formula>0</formula>
    </cfRule>
  </conditionalFormatting>
  <conditionalFormatting sqref="H113">
    <cfRule type="cellIs" dxfId="9465" priority="692" stopIfTrue="1" operator="equal">
      <formula>0</formula>
    </cfRule>
  </conditionalFormatting>
  <conditionalFormatting sqref="H113">
    <cfRule type="expression" dxfId="9464" priority="691" stopIfTrue="1">
      <formula>$IT114&lt;$IS$2</formula>
    </cfRule>
  </conditionalFormatting>
  <conditionalFormatting sqref="H113">
    <cfRule type="cellIs" dxfId="9463" priority="690" stopIfTrue="1" operator="equal">
      <formula>0</formula>
    </cfRule>
  </conditionalFormatting>
  <conditionalFormatting sqref="H113">
    <cfRule type="expression" dxfId="9462" priority="689" stopIfTrue="1">
      <formula>$IT114&lt;$IS$2</formula>
    </cfRule>
  </conditionalFormatting>
  <conditionalFormatting sqref="H113">
    <cfRule type="cellIs" dxfId="9461" priority="688" stopIfTrue="1" operator="equal">
      <formula>0</formula>
    </cfRule>
  </conditionalFormatting>
  <conditionalFormatting sqref="H113">
    <cfRule type="expression" dxfId="9460" priority="687" stopIfTrue="1">
      <formula>$IT114&lt;$IS$2</formula>
    </cfRule>
  </conditionalFormatting>
  <conditionalFormatting sqref="H113">
    <cfRule type="cellIs" dxfId="9459" priority="686" stopIfTrue="1" operator="equal">
      <formula>0</formula>
    </cfRule>
  </conditionalFormatting>
  <conditionalFormatting sqref="H113">
    <cfRule type="expression" dxfId="9458" priority="685" stopIfTrue="1">
      <formula>$IT114&lt;$IS$2</formula>
    </cfRule>
  </conditionalFormatting>
  <conditionalFormatting sqref="H113">
    <cfRule type="cellIs" dxfId="9457" priority="684" operator="equal">
      <formula>0</formula>
    </cfRule>
  </conditionalFormatting>
  <conditionalFormatting sqref="H113">
    <cfRule type="cellIs" dxfId="9456" priority="683" stopIfTrue="1" operator="equal">
      <formula>0</formula>
    </cfRule>
  </conditionalFormatting>
  <conditionalFormatting sqref="H113">
    <cfRule type="expression" dxfId="9455" priority="682" stopIfTrue="1">
      <formula>$IT114&lt;$IS$2</formula>
    </cfRule>
  </conditionalFormatting>
  <conditionalFormatting sqref="H113">
    <cfRule type="cellIs" dxfId="9454" priority="681" stopIfTrue="1" operator="equal">
      <formula>0</formula>
    </cfRule>
  </conditionalFormatting>
  <conditionalFormatting sqref="H113">
    <cfRule type="expression" dxfId="9453" priority="680" stopIfTrue="1">
      <formula>$IT114&lt;$IS$2</formula>
    </cfRule>
  </conditionalFormatting>
  <conditionalFormatting sqref="H113">
    <cfRule type="cellIs" dxfId="9452" priority="679" stopIfTrue="1" operator="equal">
      <formula>0</formula>
    </cfRule>
  </conditionalFormatting>
  <conditionalFormatting sqref="H113">
    <cfRule type="expression" dxfId="9451" priority="678" stopIfTrue="1">
      <formula>$IT114&lt;$IS$2</formula>
    </cfRule>
  </conditionalFormatting>
  <conditionalFormatting sqref="H113">
    <cfRule type="cellIs" dxfId="9450" priority="677" stopIfTrue="1" operator="equal">
      <formula>0</formula>
    </cfRule>
  </conditionalFormatting>
  <conditionalFormatting sqref="H113">
    <cfRule type="expression" dxfId="9449" priority="676" stopIfTrue="1">
      <formula>$IT114&lt;$IS$2</formula>
    </cfRule>
  </conditionalFormatting>
  <conditionalFormatting sqref="H113">
    <cfRule type="cellIs" dxfId="9448" priority="675" stopIfTrue="1" operator="equal">
      <formula>0</formula>
    </cfRule>
  </conditionalFormatting>
  <conditionalFormatting sqref="H113">
    <cfRule type="expression" dxfId="9447" priority="674" stopIfTrue="1">
      <formula>$IT114&lt;$IS$2</formula>
    </cfRule>
  </conditionalFormatting>
  <conditionalFormatting sqref="H113">
    <cfRule type="cellIs" dxfId="9446" priority="673" stopIfTrue="1" operator="equal">
      <formula>0</formula>
    </cfRule>
  </conditionalFormatting>
  <conditionalFormatting sqref="H113">
    <cfRule type="expression" dxfId="9445" priority="672" stopIfTrue="1">
      <formula>$IT114&lt;$IS$2</formula>
    </cfRule>
  </conditionalFormatting>
  <conditionalFormatting sqref="H113">
    <cfRule type="cellIs" dxfId="9444" priority="671" stopIfTrue="1" operator="equal">
      <formula>0</formula>
    </cfRule>
  </conditionalFormatting>
  <conditionalFormatting sqref="H113">
    <cfRule type="expression" dxfId="9443" priority="670" stopIfTrue="1">
      <formula>$IT114&lt;$IS$2</formula>
    </cfRule>
  </conditionalFormatting>
  <conditionalFormatting sqref="H113">
    <cfRule type="cellIs" dxfId="9442" priority="669" stopIfTrue="1" operator="equal">
      <formula>0</formula>
    </cfRule>
  </conditionalFormatting>
  <conditionalFormatting sqref="H113">
    <cfRule type="expression" dxfId="9441" priority="668" stopIfTrue="1">
      <formula>$IT114&lt;$IS$2</formula>
    </cfRule>
  </conditionalFormatting>
  <conditionalFormatting sqref="A114:H114">
    <cfRule type="cellIs" dxfId="9440" priority="667" stopIfTrue="1" operator="equal">
      <formula>0</formula>
    </cfRule>
  </conditionalFormatting>
  <conditionalFormatting sqref="A114:H114">
    <cfRule type="expression" dxfId="9439" priority="666" stopIfTrue="1">
      <formula>$IW115&lt;$IV$2</formula>
    </cfRule>
  </conditionalFormatting>
  <conditionalFormatting sqref="A114:H114">
    <cfRule type="cellIs" dxfId="9438" priority="665" operator="equal">
      <formula>0</formula>
    </cfRule>
  </conditionalFormatting>
  <conditionalFormatting sqref="A114:H114">
    <cfRule type="cellIs" dxfId="9437" priority="664" operator="equal">
      <formula>0</formula>
    </cfRule>
  </conditionalFormatting>
  <conditionalFormatting sqref="A114:H114">
    <cfRule type="cellIs" dxfId="9436" priority="663" stopIfTrue="1" operator="equal">
      <formula>0</formula>
    </cfRule>
  </conditionalFormatting>
  <conditionalFormatting sqref="A114:H114">
    <cfRule type="expression" dxfId="9435" priority="662" stopIfTrue="1">
      <formula>$IT115&lt;$IS$2</formula>
    </cfRule>
  </conditionalFormatting>
  <conditionalFormatting sqref="A114:H114">
    <cfRule type="cellIs" dxfId="9434" priority="661" stopIfTrue="1" operator="equal">
      <formula>0</formula>
    </cfRule>
  </conditionalFormatting>
  <conditionalFormatting sqref="A114:H114">
    <cfRule type="expression" dxfId="9433" priority="660" stopIfTrue="1">
      <formula>$IT115&lt;$IS$2</formula>
    </cfRule>
  </conditionalFormatting>
  <conditionalFormatting sqref="A114:G114">
    <cfRule type="cellIs" dxfId="9432" priority="659" stopIfTrue="1" operator="equal">
      <formula>0</formula>
    </cfRule>
  </conditionalFormatting>
  <conditionalFormatting sqref="A114:G114">
    <cfRule type="expression" dxfId="9431" priority="658" stopIfTrue="1">
      <formula>$IT115&lt;$IS$2</formula>
    </cfRule>
  </conditionalFormatting>
  <conditionalFormatting sqref="A114:G114">
    <cfRule type="cellIs" dxfId="9430" priority="657" stopIfTrue="1" operator="equal">
      <formula>0</formula>
    </cfRule>
  </conditionalFormatting>
  <conditionalFormatting sqref="A114:G114">
    <cfRule type="expression" dxfId="9429" priority="656" stopIfTrue="1">
      <formula>$IT115&lt;$IS$2</formula>
    </cfRule>
  </conditionalFormatting>
  <conditionalFormatting sqref="H114">
    <cfRule type="cellIs" dxfId="9428" priority="655" stopIfTrue="1" operator="equal">
      <formula>0</formula>
    </cfRule>
  </conditionalFormatting>
  <conditionalFormatting sqref="H114">
    <cfRule type="expression" dxfId="9427" priority="654" stopIfTrue="1">
      <formula>$IT115&lt;$IS$2</formula>
    </cfRule>
  </conditionalFormatting>
  <conditionalFormatting sqref="H114">
    <cfRule type="cellIs" dxfId="9426" priority="653" stopIfTrue="1" operator="equal">
      <formula>0</formula>
    </cfRule>
  </conditionalFormatting>
  <conditionalFormatting sqref="H114">
    <cfRule type="expression" dxfId="9425" priority="652" stopIfTrue="1">
      <formula>$IT115&lt;$IS$2</formula>
    </cfRule>
  </conditionalFormatting>
  <conditionalFormatting sqref="A114:G114">
    <cfRule type="cellIs" dxfId="9424" priority="651" stopIfTrue="1" operator="equal">
      <formula>0</formula>
    </cfRule>
  </conditionalFormatting>
  <conditionalFormatting sqref="A114:G114">
    <cfRule type="expression" dxfId="9423" priority="650" stopIfTrue="1">
      <formula>$IT115&lt;$IS$2</formula>
    </cfRule>
  </conditionalFormatting>
  <conditionalFormatting sqref="A114:H114">
    <cfRule type="cellIs" dxfId="9422" priority="649" operator="equal">
      <formula>0</formula>
    </cfRule>
  </conditionalFormatting>
  <conditionalFormatting sqref="A114:G114">
    <cfRule type="cellIs" dxfId="9421" priority="648" stopIfTrue="1" operator="equal">
      <formula>0</formula>
    </cfRule>
  </conditionalFormatting>
  <conditionalFormatting sqref="A114:G114">
    <cfRule type="expression" dxfId="9420" priority="647" stopIfTrue="1">
      <formula>$IT115&lt;$IS$2</formula>
    </cfRule>
  </conditionalFormatting>
  <conditionalFormatting sqref="A114:G114">
    <cfRule type="cellIs" dxfId="9419" priority="646" stopIfTrue="1" operator="equal">
      <formula>0</formula>
    </cfRule>
  </conditionalFormatting>
  <conditionalFormatting sqref="A114:G114">
    <cfRule type="expression" dxfId="9418" priority="645" stopIfTrue="1">
      <formula>$IT115&lt;$IS$2</formula>
    </cfRule>
  </conditionalFormatting>
  <conditionalFormatting sqref="A114:G114">
    <cfRule type="cellIs" dxfId="9417" priority="644" stopIfTrue="1" operator="equal">
      <formula>0</formula>
    </cfRule>
  </conditionalFormatting>
  <conditionalFormatting sqref="A114:G114">
    <cfRule type="expression" dxfId="9416" priority="643" stopIfTrue="1">
      <formula>$IT115&lt;$IS$2</formula>
    </cfRule>
  </conditionalFormatting>
  <conditionalFormatting sqref="A114:H114">
    <cfRule type="cellIs" dxfId="9415" priority="642" stopIfTrue="1" operator="equal">
      <formula>0</formula>
    </cfRule>
  </conditionalFormatting>
  <conditionalFormatting sqref="A114:H114">
    <cfRule type="expression" dxfId="9414" priority="641" stopIfTrue="1">
      <formula>$IT115&lt;$IS$2</formula>
    </cfRule>
  </conditionalFormatting>
  <conditionalFormatting sqref="A114:H114">
    <cfRule type="cellIs" dxfId="9413" priority="640" stopIfTrue="1" operator="equal">
      <formula>0</formula>
    </cfRule>
  </conditionalFormatting>
  <conditionalFormatting sqref="A114:H114">
    <cfRule type="expression" dxfId="9412" priority="639" stopIfTrue="1">
      <formula>$IT115&lt;$IS$2</formula>
    </cfRule>
  </conditionalFormatting>
  <conditionalFormatting sqref="A114:H114">
    <cfRule type="cellIs" dxfId="9411" priority="638" stopIfTrue="1" operator="equal">
      <formula>0</formula>
    </cfRule>
  </conditionalFormatting>
  <conditionalFormatting sqref="A114:H114">
    <cfRule type="expression" dxfId="9410" priority="637" stopIfTrue="1">
      <formula>$IT115&lt;$IS$2</formula>
    </cfRule>
  </conditionalFormatting>
  <conditionalFormatting sqref="A114:H114">
    <cfRule type="cellIs" dxfId="9409" priority="636" stopIfTrue="1" operator="equal">
      <formula>0</formula>
    </cfRule>
  </conditionalFormatting>
  <conditionalFormatting sqref="A114:H114">
    <cfRule type="expression" dxfId="9408" priority="635" stopIfTrue="1">
      <formula>$IW115&lt;$IV$2</formula>
    </cfRule>
  </conditionalFormatting>
  <conditionalFormatting sqref="A113:H115">
    <cfRule type="cellIs" dxfId="9407" priority="634" stopIfTrue="1" operator="equal">
      <formula>0</formula>
    </cfRule>
  </conditionalFormatting>
  <conditionalFormatting sqref="A113:H115">
    <cfRule type="expression" dxfId="9406" priority="633" stopIfTrue="1">
      <formula>$IT114&lt;$IS$2</formula>
    </cfRule>
  </conditionalFormatting>
  <conditionalFormatting sqref="A113:H115">
    <cfRule type="cellIs" dxfId="9405" priority="632" stopIfTrue="1" operator="equal">
      <formula>0</formula>
    </cfRule>
  </conditionalFormatting>
  <conditionalFormatting sqref="A113:H115">
    <cfRule type="expression" dxfId="9404" priority="631" stopIfTrue="1">
      <formula>$IT114&lt;$IS$2</formula>
    </cfRule>
  </conditionalFormatting>
  <conditionalFormatting sqref="I115">
    <cfRule type="cellIs" dxfId="9403" priority="630" operator="equal">
      <formula>0</formula>
    </cfRule>
  </conditionalFormatting>
  <conditionalFormatting sqref="A116:I119">
    <cfRule type="cellIs" dxfId="9402" priority="629" operator="equal">
      <formula>0</formula>
    </cfRule>
  </conditionalFormatting>
  <conditionalFormatting sqref="A116:H119">
    <cfRule type="cellIs" dxfId="9401" priority="628" operator="equal">
      <formula>0</formula>
    </cfRule>
  </conditionalFormatting>
  <conditionalFormatting sqref="A116:H119">
    <cfRule type="cellIs" dxfId="9400" priority="627" stopIfTrue="1" operator="equal">
      <formula>0</formula>
    </cfRule>
  </conditionalFormatting>
  <conditionalFormatting sqref="A116:H119">
    <cfRule type="expression" dxfId="9399" priority="626" stopIfTrue="1">
      <formula>$IT117&lt;$IS$2</formula>
    </cfRule>
  </conditionalFormatting>
  <conditionalFormatting sqref="A116:H119">
    <cfRule type="cellIs" dxfId="9398" priority="625" stopIfTrue="1" operator="equal">
      <formula>0</formula>
    </cfRule>
  </conditionalFormatting>
  <conditionalFormatting sqref="A116:H119">
    <cfRule type="expression" dxfId="9397" priority="624" stopIfTrue="1">
      <formula>$IT117&lt;$IS$2</formula>
    </cfRule>
  </conditionalFormatting>
  <conditionalFormatting sqref="A116:G117">
    <cfRule type="expression" dxfId="9396" priority="623" stopIfTrue="1">
      <formula>$IT117&lt;$IS$2</formula>
    </cfRule>
  </conditionalFormatting>
  <conditionalFormatting sqref="A116:G119">
    <cfRule type="cellIs" dxfId="9395" priority="622" stopIfTrue="1" operator="equal">
      <formula>0</formula>
    </cfRule>
  </conditionalFormatting>
  <conditionalFormatting sqref="A116:G119">
    <cfRule type="expression" dxfId="9394" priority="621" stopIfTrue="1">
      <formula>$IT117&lt;$IS$2</formula>
    </cfRule>
  </conditionalFormatting>
  <conditionalFormatting sqref="H116:H119">
    <cfRule type="cellIs" dxfId="9393" priority="620" stopIfTrue="1" operator="equal">
      <formula>0</formula>
    </cfRule>
  </conditionalFormatting>
  <conditionalFormatting sqref="H116:H119">
    <cfRule type="expression" dxfId="9392" priority="619" stopIfTrue="1">
      <formula>$IT117&lt;$IS$2</formula>
    </cfRule>
  </conditionalFormatting>
  <conditionalFormatting sqref="H116:H119">
    <cfRule type="cellIs" dxfId="9391" priority="618" stopIfTrue="1" operator="equal">
      <formula>0</formula>
    </cfRule>
  </conditionalFormatting>
  <conditionalFormatting sqref="H116:H119">
    <cfRule type="expression" dxfId="9390" priority="617" stopIfTrue="1">
      <formula>$IT117&lt;$IS$2</formula>
    </cfRule>
  </conditionalFormatting>
  <conditionalFormatting sqref="A116:G119">
    <cfRule type="cellIs" dxfId="9389" priority="616" stopIfTrue="1" operator="equal">
      <formula>0</formula>
    </cfRule>
  </conditionalFormatting>
  <conditionalFormatting sqref="A116:G119">
    <cfRule type="expression" dxfId="9388" priority="615" stopIfTrue="1">
      <formula>$IT117&lt;$IS$2</formula>
    </cfRule>
  </conditionalFormatting>
  <conditionalFormatting sqref="A116:H119">
    <cfRule type="cellIs" dxfId="9387" priority="614" operator="equal">
      <formula>0</formula>
    </cfRule>
  </conditionalFormatting>
  <conditionalFormatting sqref="A116:G119">
    <cfRule type="cellIs" dxfId="9386" priority="613" stopIfTrue="1" operator="equal">
      <formula>0</formula>
    </cfRule>
  </conditionalFormatting>
  <conditionalFormatting sqref="A116:G119">
    <cfRule type="expression" dxfId="9385" priority="612" stopIfTrue="1">
      <formula>$IT117&lt;$IS$2</formula>
    </cfRule>
  </conditionalFormatting>
  <conditionalFormatting sqref="A116:G119">
    <cfRule type="cellIs" dxfId="9384" priority="611" stopIfTrue="1" operator="equal">
      <formula>0</formula>
    </cfRule>
  </conditionalFormatting>
  <conditionalFormatting sqref="A116:G119">
    <cfRule type="expression" dxfId="9383" priority="610" stopIfTrue="1">
      <formula>$IT117&lt;$IS$2</formula>
    </cfRule>
  </conditionalFormatting>
  <conditionalFormatting sqref="A116:G119">
    <cfRule type="cellIs" dxfId="9382" priority="609" stopIfTrue="1" operator="equal">
      <formula>0</formula>
    </cfRule>
  </conditionalFormatting>
  <conditionalFormatting sqref="A116:G119">
    <cfRule type="expression" dxfId="9381" priority="608" stopIfTrue="1">
      <formula>$IT117&lt;$IS$2</formula>
    </cfRule>
  </conditionalFormatting>
  <conditionalFormatting sqref="D119">
    <cfRule type="cellIs" dxfId="9380" priority="607" operator="equal">
      <formula>0</formula>
    </cfRule>
  </conditionalFormatting>
  <conditionalFormatting sqref="D119">
    <cfRule type="cellIs" dxfId="9379" priority="606" operator="equal">
      <formula>0</formula>
    </cfRule>
  </conditionalFormatting>
  <conditionalFormatting sqref="D119">
    <cfRule type="cellIs" dxfId="9378" priority="605" stopIfTrue="1" operator="equal">
      <formula>0</formula>
    </cfRule>
  </conditionalFormatting>
  <conditionalFormatting sqref="D119">
    <cfRule type="expression" dxfId="9377" priority="604" stopIfTrue="1">
      <formula>$IT120&lt;$IS$2</formula>
    </cfRule>
  </conditionalFormatting>
  <conditionalFormatting sqref="D119">
    <cfRule type="cellIs" dxfId="9376" priority="603" stopIfTrue="1" operator="equal">
      <formula>0</formula>
    </cfRule>
  </conditionalFormatting>
  <conditionalFormatting sqref="D119">
    <cfRule type="expression" dxfId="9375" priority="602" stopIfTrue="1">
      <formula>$IT120&lt;$IS$2</formula>
    </cfRule>
  </conditionalFormatting>
  <conditionalFormatting sqref="D119">
    <cfRule type="cellIs" dxfId="9374" priority="601" stopIfTrue="1" operator="equal">
      <formula>0</formula>
    </cfRule>
  </conditionalFormatting>
  <conditionalFormatting sqref="D119">
    <cfRule type="expression" dxfId="9373" priority="600" stopIfTrue="1">
      <formula>$IT120&lt;$IS$2</formula>
    </cfRule>
  </conditionalFormatting>
  <conditionalFormatting sqref="D119">
    <cfRule type="cellIs" dxfId="9372" priority="599" stopIfTrue="1" operator="equal">
      <formula>0</formula>
    </cfRule>
  </conditionalFormatting>
  <conditionalFormatting sqref="D119">
    <cfRule type="expression" dxfId="9371" priority="598" stopIfTrue="1">
      <formula>$IT120&lt;$IS$2</formula>
    </cfRule>
  </conditionalFormatting>
  <conditionalFormatting sqref="D119">
    <cfRule type="cellIs" dxfId="9370" priority="597" operator="equal">
      <formula>0</formula>
    </cfRule>
  </conditionalFormatting>
  <conditionalFormatting sqref="D119">
    <cfRule type="cellIs" dxfId="9369" priority="596" stopIfTrue="1" operator="equal">
      <formula>0</formula>
    </cfRule>
  </conditionalFormatting>
  <conditionalFormatting sqref="D119">
    <cfRule type="expression" dxfId="9368" priority="595" stopIfTrue="1">
      <formula>$IT120&lt;$IS$2</formula>
    </cfRule>
  </conditionalFormatting>
  <conditionalFormatting sqref="D119">
    <cfRule type="cellIs" dxfId="9367" priority="594" stopIfTrue="1" operator="equal">
      <formula>0</formula>
    </cfRule>
  </conditionalFormatting>
  <conditionalFormatting sqref="D119">
    <cfRule type="expression" dxfId="9366" priority="593" stopIfTrue="1">
      <formula>$IT120&lt;$IS$2</formula>
    </cfRule>
  </conditionalFormatting>
  <conditionalFormatting sqref="D119">
    <cfRule type="cellIs" dxfId="9365" priority="592" stopIfTrue="1" operator="equal">
      <formula>0</formula>
    </cfRule>
  </conditionalFormatting>
  <conditionalFormatting sqref="D119">
    <cfRule type="expression" dxfId="9364" priority="591" stopIfTrue="1">
      <formula>$IT120&lt;$IS$2</formula>
    </cfRule>
  </conditionalFormatting>
  <conditionalFormatting sqref="A116:H119">
    <cfRule type="cellIs" dxfId="9363" priority="590" stopIfTrue="1" operator="equal">
      <formula>0</formula>
    </cfRule>
  </conditionalFormatting>
  <conditionalFormatting sqref="A116:H119">
    <cfRule type="expression" dxfId="9362" priority="589" stopIfTrue="1">
      <formula>$IT117&lt;$IS$2</formula>
    </cfRule>
  </conditionalFormatting>
  <conditionalFormatting sqref="A116:H119">
    <cfRule type="cellIs" dxfId="9361" priority="588" stopIfTrue="1" operator="equal">
      <formula>0</formula>
    </cfRule>
  </conditionalFormatting>
  <conditionalFormatting sqref="A116:H119">
    <cfRule type="expression" dxfId="9360" priority="587" stopIfTrue="1">
      <formula>$IT117&lt;$IS$2</formula>
    </cfRule>
  </conditionalFormatting>
  <conditionalFormatting sqref="A116:H119">
    <cfRule type="cellIs" dxfId="9359" priority="586" stopIfTrue="1" operator="equal">
      <formula>0</formula>
    </cfRule>
  </conditionalFormatting>
  <conditionalFormatting sqref="A116:H119">
    <cfRule type="expression" dxfId="9358" priority="585" stopIfTrue="1">
      <formula>$IT117&lt;$IS$2</formula>
    </cfRule>
  </conditionalFormatting>
  <conditionalFormatting sqref="A119:H119">
    <cfRule type="cellIs" dxfId="9357" priority="584" stopIfTrue="1" operator="equal">
      <formula>0</formula>
    </cfRule>
  </conditionalFormatting>
  <conditionalFormatting sqref="A119:H119">
    <cfRule type="expression" dxfId="9356" priority="583" stopIfTrue="1">
      <formula>$IW120&lt;$IV$2</formula>
    </cfRule>
  </conditionalFormatting>
  <conditionalFormatting sqref="A116:H116">
    <cfRule type="cellIs" dxfId="9355" priority="582" stopIfTrue="1" operator="equal">
      <formula>0</formula>
    </cfRule>
  </conditionalFormatting>
  <conditionalFormatting sqref="A116:H116">
    <cfRule type="expression" dxfId="9354" priority="581" stopIfTrue="1">
      <formula>$IW117&lt;$IV$2</formula>
    </cfRule>
  </conditionalFormatting>
  <conditionalFormatting sqref="A118:H118">
    <cfRule type="cellIs" dxfId="9353" priority="580" stopIfTrue="1" operator="equal">
      <formula>0</formula>
    </cfRule>
  </conditionalFormatting>
  <conditionalFormatting sqref="A118:H118">
    <cfRule type="expression" dxfId="9352" priority="579" stopIfTrue="1">
      <formula>$IW119&lt;$IV$2</formula>
    </cfRule>
  </conditionalFormatting>
  <conditionalFormatting sqref="A118:H118">
    <cfRule type="cellIs" dxfId="9351" priority="578" operator="equal">
      <formula>0</formula>
    </cfRule>
  </conditionalFormatting>
  <conditionalFormatting sqref="A118:H118">
    <cfRule type="cellIs" dxfId="9350" priority="577" operator="equal">
      <formula>0</formula>
    </cfRule>
  </conditionalFormatting>
  <conditionalFormatting sqref="A118:H118">
    <cfRule type="cellIs" dxfId="9349" priority="576" stopIfTrue="1" operator="equal">
      <formula>0</formula>
    </cfRule>
  </conditionalFormatting>
  <conditionalFormatting sqref="A118:H118">
    <cfRule type="expression" dxfId="9348" priority="575" stopIfTrue="1">
      <formula>$IT119&lt;$IS$2</formula>
    </cfRule>
  </conditionalFormatting>
  <conditionalFormatting sqref="A118:H118">
    <cfRule type="cellIs" dxfId="9347" priority="574" stopIfTrue="1" operator="equal">
      <formula>0</formula>
    </cfRule>
  </conditionalFormatting>
  <conditionalFormatting sqref="A118:H118">
    <cfRule type="expression" dxfId="9346" priority="573" stopIfTrue="1">
      <formula>$IT119&lt;$IS$2</formula>
    </cfRule>
  </conditionalFormatting>
  <conditionalFormatting sqref="A118:G118">
    <cfRule type="cellIs" dxfId="9345" priority="572" stopIfTrue="1" operator="equal">
      <formula>0</formula>
    </cfRule>
  </conditionalFormatting>
  <conditionalFormatting sqref="A118:G118">
    <cfRule type="expression" dxfId="9344" priority="571" stopIfTrue="1">
      <formula>$IT119&lt;$IS$2</formula>
    </cfRule>
  </conditionalFormatting>
  <conditionalFormatting sqref="H118">
    <cfRule type="cellIs" dxfId="9343" priority="570" stopIfTrue="1" operator="equal">
      <formula>0</formula>
    </cfRule>
  </conditionalFormatting>
  <conditionalFormatting sqref="H118">
    <cfRule type="expression" dxfId="9342" priority="569" stopIfTrue="1">
      <formula>$IT119&lt;$IS$2</formula>
    </cfRule>
  </conditionalFormatting>
  <conditionalFormatting sqref="H118">
    <cfRule type="cellIs" dxfId="9341" priority="568" stopIfTrue="1" operator="equal">
      <formula>0</formula>
    </cfRule>
  </conditionalFormatting>
  <conditionalFormatting sqref="H118">
    <cfRule type="expression" dxfId="9340" priority="567" stopIfTrue="1">
      <formula>$IT119&lt;$IS$2</formula>
    </cfRule>
  </conditionalFormatting>
  <conditionalFormatting sqref="A118:G118">
    <cfRule type="cellIs" dxfId="9339" priority="566" stopIfTrue="1" operator="equal">
      <formula>0</formula>
    </cfRule>
  </conditionalFormatting>
  <conditionalFormatting sqref="A118:G118">
    <cfRule type="expression" dxfId="9338" priority="565" stopIfTrue="1">
      <formula>$IT119&lt;$IS$2</formula>
    </cfRule>
  </conditionalFormatting>
  <conditionalFormatting sqref="A118:H118">
    <cfRule type="cellIs" dxfId="9337" priority="564" operator="equal">
      <formula>0</formula>
    </cfRule>
  </conditionalFormatting>
  <conditionalFormatting sqref="A118:G118">
    <cfRule type="cellIs" dxfId="9336" priority="563" stopIfTrue="1" operator="equal">
      <formula>0</formula>
    </cfRule>
  </conditionalFormatting>
  <conditionalFormatting sqref="A118:G118">
    <cfRule type="expression" dxfId="9335" priority="562" stopIfTrue="1">
      <formula>$IT119&lt;$IS$2</formula>
    </cfRule>
  </conditionalFormatting>
  <conditionalFormatting sqref="A118:G118">
    <cfRule type="cellIs" dxfId="9334" priority="561" stopIfTrue="1" operator="equal">
      <formula>0</formula>
    </cfRule>
  </conditionalFormatting>
  <conditionalFormatting sqref="A118:G118">
    <cfRule type="expression" dxfId="9333" priority="560" stopIfTrue="1">
      <formula>$IT119&lt;$IS$2</formula>
    </cfRule>
  </conditionalFormatting>
  <conditionalFormatting sqref="A118:G118">
    <cfRule type="cellIs" dxfId="9332" priority="559" stopIfTrue="1" operator="equal">
      <formula>0</formula>
    </cfRule>
  </conditionalFormatting>
  <conditionalFormatting sqref="A118:G118">
    <cfRule type="expression" dxfId="9331" priority="558" stopIfTrue="1">
      <formula>$IT119&lt;$IS$2</formula>
    </cfRule>
  </conditionalFormatting>
  <conditionalFormatting sqref="A118:H118">
    <cfRule type="cellIs" dxfId="9330" priority="557" stopIfTrue="1" operator="equal">
      <formula>0</formula>
    </cfRule>
  </conditionalFormatting>
  <conditionalFormatting sqref="A118:H118">
    <cfRule type="expression" dxfId="9329" priority="556" stopIfTrue="1">
      <formula>$IT119&lt;$IS$2</formula>
    </cfRule>
  </conditionalFormatting>
  <conditionalFormatting sqref="A118:H118">
    <cfRule type="cellIs" dxfId="9328" priority="555" stopIfTrue="1" operator="equal">
      <formula>0</formula>
    </cfRule>
  </conditionalFormatting>
  <conditionalFormatting sqref="A118:H118">
    <cfRule type="expression" dxfId="9327" priority="554" stopIfTrue="1">
      <formula>$IT119&lt;$IS$2</formula>
    </cfRule>
  </conditionalFormatting>
  <conditionalFormatting sqref="A118:H118">
    <cfRule type="cellIs" dxfId="9326" priority="553" stopIfTrue="1" operator="equal">
      <formula>0</formula>
    </cfRule>
  </conditionalFormatting>
  <conditionalFormatting sqref="A118:H118">
    <cfRule type="expression" dxfId="9325" priority="552" stopIfTrue="1">
      <formula>$IT119&lt;$IS$2</formula>
    </cfRule>
  </conditionalFormatting>
  <conditionalFormatting sqref="A118:H118">
    <cfRule type="cellIs" dxfId="9324" priority="551" stopIfTrue="1" operator="equal">
      <formula>0</formula>
    </cfRule>
  </conditionalFormatting>
  <conditionalFormatting sqref="A118:H118">
    <cfRule type="expression" dxfId="9323" priority="550" stopIfTrue="1">
      <formula>$IW119&lt;$IV$2</formula>
    </cfRule>
  </conditionalFormatting>
  <conditionalFormatting sqref="A118:H118">
    <cfRule type="cellIs" dxfId="9322" priority="549" operator="equal">
      <formula>0</formula>
    </cfRule>
  </conditionalFormatting>
  <conditionalFormatting sqref="A118:H118">
    <cfRule type="cellIs" dxfId="9321" priority="548" operator="equal">
      <formula>0</formula>
    </cfRule>
  </conditionalFormatting>
  <conditionalFormatting sqref="A118:H118">
    <cfRule type="cellIs" dxfId="9320" priority="547" stopIfTrue="1" operator="equal">
      <formula>0</formula>
    </cfRule>
  </conditionalFormatting>
  <conditionalFormatting sqref="A118:H118">
    <cfRule type="expression" dxfId="9319" priority="546" stopIfTrue="1">
      <formula>$IT119&lt;$IS$2</formula>
    </cfRule>
  </conditionalFormatting>
  <conditionalFormatting sqref="A118:H118">
    <cfRule type="cellIs" dxfId="9318" priority="545" stopIfTrue="1" operator="equal">
      <formula>0</formula>
    </cfRule>
  </conditionalFormatting>
  <conditionalFormatting sqref="A118:H118">
    <cfRule type="expression" dxfId="9317" priority="544" stopIfTrue="1">
      <formula>$IT119&lt;$IS$2</formula>
    </cfRule>
  </conditionalFormatting>
  <conditionalFormatting sqref="A118:G118">
    <cfRule type="cellIs" dxfId="9316" priority="543" stopIfTrue="1" operator="equal">
      <formula>0</formula>
    </cfRule>
  </conditionalFormatting>
  <conditionalFormatting sqref="A118:G118">
    <cfRule type="expression" dxfId="9315" priority="542" stopIfTrue="1">
      <formula>$IT119&lt;$IS$2</formula>
    </cfRule>
  </conditionalFormatting>
  <conditionalFormatting sqref="H118">
    <cfRule type="cellIs" dxfId="9314" priority="541" stopIfTrue="1" operator="equal">
      <formula>0</formula>
    </cfRule>
  </conditionalFormatting>
  <conditionalFormatting sqref="H118">
    <cfRule type="expression" dxfId="9313" priority="540" stopIfTrue="1">
      <formula>$IT119&lt;$IS$2</formula>
    </cfRule>
  </conditionalFormatting>
  <conditionalFormatting sqref="H118">
    <cfRule type="cellIs" dxfId="9312" priority="539" stopIfTrue="1" operator="equal">
      <formula>0</formula>
    </cfRule>
  </conditionalFormatting>
  <conditionalFormatting sqref="H118">
    <cfRule type="expression" dxfId="9311" priority="538" stopIfTrue="1">
      <formula>$IT119&lt;$IS$2</formula>
    </cfRule>
  </conditionalFormatting>
  <conditionalFormatting sqref="A118:G118">
    <cfRule type="cellIs" dxfId="9310" priority="537" stopIfTrue="1" operator="equal">
      <formula>0</formula>
    </cfRule>
  </conditionalFormatting>
  <conditionalFormatting sqref="A118:G118">
    <cfRule type="expression" dxfId="9309" priority="536" stopIfTrue="1">
      <formula>$IT119&lt;$IS$2</formula>
    </cfRule>
  </conditionalFormatting>
  <conditionalFormatting sqref="A118:H118">
    <cfRule type="cellIs" dxfId="9308" priority="535" operator="equal">
      <formula>0</formula>
    </cfRule>
  </conditionalFormatting>
  <conditionalFormatting sqref="A118:G118">
    <cfRule type="cellIs" dxfId="9307" priority="534" stopIfTrue="1" operator="equal">
      <formula>0</formula>
    </cfRule>
  </conditionalFormatting>
  <conditionalFormatting sqref="A118:G118">
    <cfRule type="expression" dxfId="9306" priority="533" stopIfTrue="1">
      <formula>$IT119&lt;$IS$2</formula>
    </cfRule>
  </conditionalFormatting>
  <conditionalFormatting sqref="A118:G118">
    <cfRule type="cellIs" dxfId="9305" priority="532" stopIfTrue="1" operator="equal">
      <formula>0</formula>
    </cfRule>
  </conditionalFormatting>
  <conditionalFormatting sqref="A118:G118">
    <cfRule type="expression" dxfId="9304" priority="531" stopIfTrue="1">
      <formula>$IT119&lt;$IS$2</formula>
    </cfRule>
  </conditionalFormatting>
  <conditionalFormatting sqref="A118:G118">
    <cfRule type="cellIs" dxfId="9303" priority="530" stopIfTrue="1" operator="equal">
      <formula>0</formula>
    </cfRule>
  </conditionalFormatting>
  <conditionalFormatting sqref="A118:G118">
    <cfRule type="expression" dxfId="9302" priority="529" stopIfTrue="1">
      <formula>$IT119&lt;$IS$2</formula>
    </cfRule>
  </conditionalFormatting>
  <conditionalFormatting sqref="A118:H118">
    <cfRule type="cellIs" dxfId="9301" priority="528" stopIfTrue="1" operator="equal">
      <formula>0</formula>
    </cfRule>
  </conditionalFormatting>
  <conditionalFormatting sqref="A118:H118">
    <cfRule type="expression" dxfId="9300" priority="527" stopIfTrue="1">
      <formula>$IT119&lt;$IS$2</formula>
    </cfRule>
  </conditionalFormatting>
  <conditionalFormatting sqref="A118:H118">
    <cfRule type="cellIs" dxfId="9299" priority="526" stopIfTrue="1" operator="equal">
      <formula>0</formula>
    </cfRule>
  </conditionalFormatting>
  <conditionalFormatting sqref="A118:H118">
    <cfRule type="expression" dxfId="9298" priority="525" stopIfTrue="1">
      <formula>$IT119&lt;$IS$2</formula>
    </cfRule>
  </conditionalFormatting>
  <conditionalFormatting sqref="A118:H118">
    <cfRule type="cellIs" dxfId="9297" priority="524" stopIfTrue="1" operator="equal">
      <formula>0</formula>
    </cfRule>
  </conditionalFormatting>
  <conditionalFormatting sqref="A118:H118">
    <cfRule type="expression" dxfId="9296" priority="523" stopIfTrue="1">
      <formula>$IT119&lt;$IS$2</formula>
    </cfRule>
  </conditionalFormatting>
  <conditionalFormatting sqref="A118:H118">
    <cfRule type="cellIs" dxfId="9295" priority="522" stopIfTrue="1" operator="equal">
      <formula>0</formula>
    </cfRule>
  </conditionalFormatting>
  <conditionalFormatting sqref="A118:H118">
    <cfRule type="expression" dxfId="9294" priority="521" stopIfTrue="1">
      <formula>$IW119&lt;$IV$2</formula>
    </cfRule>
  </conditionalFormatting>
  <conditionalFormatting sqref="A118:H118">
    <cfRule type="cellIs" dxfId="9293" priority="520" operator="equal">
      <formula>0</formula>
    </cfRule>
  </conditionalFormatting>
  <conditionalFormatting sqref="A118:H118">
    <cfRule type="cellIs" dxfId="9292" priority="519" operator="equal">
      <formula>0</formula>
    </cfRule>
  </conditionalFormatting>
  <conditionalFormatting sqref="A118:H118">
    <cfRule type="cellIs" dxfId="9291" priority="518" stopIfTrue="1" operator="equal">
      <formula>0</formula>
    </cfRule>
  </conditionalFormatting>
  <conditionalFormatting sqref="A118:H118">
    <cfRule type="expression" dxfId="9290" priority="517" stopIfTrue="1">
      <formula>$IT119&lt;$IS$2</formula>
    </cfRule>
  </conditionalFormatting>
  <conditionalFormatting sqref="A118:H118">
    <cfRule type="cellIs" dxfId="9289" priority="516" stopIfTrue="1" operator="equal">
      <formula>0</formula>
    </cfRule>
  </conditionalFormatting>
  <conditionalFormatting sqref="A118:H118">
    <cfRule type="expression" dxfId="9288" priority="515" stopIfTrue="1">
      <formula>$IT119&lt;$IS$2</formula>
    </cfRule>
  </conditionalFormatting>
  <conditionalFormatting sqref="A118:G118">
    <cfRule type="cellIs" dxfId="9287" priority="514" stopIfTrue="1" operator="equal">
      <formula>0</formula>
    </cfRule>
  </conditionalFormatting>
  <conditionalFormatting sqref="A118:G118">
    <cfRule type="expression" dxfId="9286" priority="513" stopIfTrue="1">
      <formula>$IT119&lt;$IS$2</formula>
    </cfRule>
  </conditionalFormatting>
  <conditionalFormatting sqref="H118">
    <cfRule type="cellIs" dxfId="9285" priority="512" stopIfTrue="1" operator="equal">
      <formula>0</formula>
    </cfRule>
  </conditionalFormatting>
  <conditionalFormatting sqref="H118">
    <cfRule type="expression" dxfId="9284" priority="511" stopIfTrue="1">
      <formula>$IT119&lt;$IS$2</formula>
    </cfRule>
  </conditionalFormatting>
  <conditionalFormatting sqref="H118">
    <cfRule type="cellIs" dxfId="9283" priority="510" stopIfTrue="1" operator="equal">
      <formula>0</formula>
    </cfRule>
  </conditionalFormatting>
  <conditionalFormatting sqref="H118">
    <cfRule type="expression" dxfId="9282" priority="509" stopIfTrue="1">
      <formula>$IT119&lt;$IS$2</formula>
    </cfRule>
  </conditionalFormatting>
  <conditionalFormatting sqref="A118:G118">
    <cfRule type="cellIs" dxfId="9281" priority="508" stopIfTrue="1" operator="equal">
      <formula>0</formula>
    </cfRule>
  </conditionalFormatting>
  <conditionalFormatting sqref="A118:G118">
    <cfRule type="expression" dxfId="9280" priority="507" stopIfTrue="1">
      <formula>$IT119&lt;$IS$2</formula>
    </cfRule>
  </conditionalFormatting>
  <conditionalFormatting sqref="A118:H118">
    <cfRule type="cellIs" dxfId="9279" priority="506" operator="equal">
      <formula>0</formula>
    </cfRule>
  </conditionalFormatting>
  <conditionalFormatting sqref="A118:G118">
    <cfRule type="cellIs" dxfId="9278" priority="505" stopIfTrue="1" operator="equal">
      <formula>0</formula>
    </cfRule>
  </conditionalFormatting>
  <conditionalFormatting sqref="A118:G118">
    <cfRule type="expression" dxfId="9277" priority="504" stopIfTrue="1">
      <formula>$IT119&lt;$IS$2</formula>
    </cfRule>
  </conditionalFormatting>
  <conditionalFormatting sqref="A118:G118">
    <cfRule type="cellIs" dxfId="9276" priority="503" stopIfTrue="1" operator="equal">
      <formula>0</formula>
    </cfRule>
  </conditionalFormatting>
  <conditionalFormatting sqref="A118:G118">
    <cfRule type="expression" dxfId="9275" priority="502" stopIfTrue="1">
      <formula>$IT119&lt;$IS$2</formula>
    </cfRule>
  </conditionalFormatting>
  <conditionalFormatting sqref="A118:G118">
    <cfRule type="cellIs" dxfId="9274" priority="501" stopIfTrue="1" operator="equal">
      <formula>0</formula>
    </cfRule>
  </conditionalFormatting>
  <conditionalFormatting sqref="A118:G118">
    <cfRule type="expression" dxfId="9273" priority="500" stopIfTrue="1">
      <formula>$IT119&lt;$IS$2</formula>
    </cfRule>
  </conditionalFormatting>
  <conditionalFormatting sqref="A118:H118">
    <cfRule type="cellIs" dxfId="9272" priority="499" stopIfTrue="1" operator="equal">
      <formula>0</formula>
    </cfRule>
  </conditionalFormatting>
  <conditionalFormatting sqref="A118:H118">
    <cfRule type="expression" dxfId="9271" priority="498" stopIfTrue="1">
      <formula>$IT119&lt;$IS$2</formula>
    </cfRule>
  </conditionalFormatting>
  <conditionalFormatting sqref="A118:H118">
    <cfRule type="cellIs" dxfId="9270" priority="497" stopIfTrue="1" operator="equal">
      <formula>0</formula>
    </cfRule>
  </conditionalFormatting>
  <conditionalFormatting sqref="A118:H118">
    <cfRule type="expression" dxfId="9269" priority="496" stopIfTrue="1">
      <formula>$IT119&lt;$IS$2</formula>
    </cfRule>
  </conditionalFormatting>
  <conditionalFormatting sqref="A118:H118">
    <cfRule type="cellIs" dxfId="9268" priority="495" stopIfTrue="1" operator="equal">
      <formula>0</formula>
    </cfRule>
  </conditionalFormatting>
  <conditionalFormatting sqref="A118:H118">
    <cfRule type="expression" dxfId="9267" priority="494" stopIfTrue="1">
      <formula>$IT119&lt;$IS$2</formula>
    </cfRule>
  </conditionalFormatting>
  <conditionalFormatting sqref="A118:H118">
    <cfRule type="cellIs" dxfId="9266" priority="493" stopIfTrue="1" operator="equal">
      <formula>0</formula>
    </cfRule>
  </conditionalFormatting>
  <conditionalFormatting sqref="A118:H118">
    <cfRule type="expression" dxfId="9265" priority="492" stopIfTrue="1">
      <formula>$IW119&lt;$IV$2</formula>
    </cfRule>
  </conditionalFormatting>
  <conditionalFormatting sqref="A116:H119">
    <cfRule type="cellIs" dxfId="9264" priority="491" stopIfTrue="1" operator="equal">
      <formula>0</formula>
    </cfRule>
  </conditionalFormatting>
  <conditionalFormatting sqref="A116:H119">
    <cfRule type="expression" dxfId="9263" priority="490" stopIfTrue="1">
      <formula>$IT117&lt;$IS$2</formula>
    </cfRule>
  </conditionalFormatting>
  <conditionalFormatting sqref="A116:H119">
    <cfRule type="cellIs" dxfId="9262" priority="489" stopIfTrue="1" operator="equal">
      <formula>0</formula>
    </cfRule>
  </conditionalFormatting>
  <conditionalFormatting sqref="A116:H119">
    <cfRule type="expression" dxfId="9261" priority="488" stopIfTrue="1">
      <formula>$IT117&lt;$IS$2</formula>
    </cfRule>
  </conditionalFormatting>
  <conditionalFormatting sqref="I119">
    <cfRule type="cellIs" dxfId="9260" priority="487" operator="equal">
      <formula>0</formula>
    </cfRule>
  </conditionalFormatting>
  <conditionalFormatting sqref="I118">
    <cfRule type="cellIs" dxfId="9259" priority="486" operator="equal">
      <formula>0</formula>
    </cfRule>
  </conditionalFormatting>
  <conditionalFormatting sqref="A120:I123">
    <cfRule type="cellIs" dxfId="9258" priority="485" operator="equal">
      <formula>0</formula>
    </cfRule>
  </conditionalFormatting>
  <conditionalFormatting sqref="A120:H123">
    <cfRule type="cellIs" dxfId="9257" priority="484" operator="equal">
      <formula>0</formula>
    </cfRule>
  </conditionalFormatting>
  <conditionalFormatting sqref="A120:H123">
    <cfRule type="cellIs" dxfId="9256" priority="483" stopIfTrue="1" operator="equal">
      <formula>0</formula>
    </cfRule>
  </conditionalFormatting>
  <conditionalFormatting sqref="A120:H123">
    <cfRule type="expression" dxfId="9255" priority="482" stopIfTrue="1">
      <formula>$IT121&lt;$IS$2</formula>
    </cfRule>
  </conditionalFormatting>
  <conditionalFormatting sqref="A120:H123">
    <cfRule type="cellIs" dxfId="9254" priority="481" stopIfTrue="1" operator="equal">
      <formula>0</formula>
    </cfRule>
  </conditionalFormatting>
  <conditionalFormatting sqref="A120:H123">
    <cfRule type="expression" dxfId="9253" priority="480" stopIfTrue="1">
      <formula>$IT121&lt;$IS$2</formula>
    </cfRule>
  </conditionalFormatting>
  <conditionalFormatting sqref="A120:G123">
    <cfRule type="cellIs" dxfId="9252" priority="479" stopIfTrue="1" operator="equal">
      <formula>0</formula>
    </cfRule>
  </conditionalFormatting>
  <conditionalFormatting sqref="A120:G123">
    <cfRule type="expression" dxfId="9251" priority="478" stopIfTrue="1">
      <formula>$IT121&lt;$IS$2</formula>
    </cfRule>
  </conditionalFormatting>
  <conditionalFormatting sqref="A120:G123">
    <cfRule type="cellIs" dxfId="9250" priority="477" stopIfTrue="1" operator="equal">
      <formula>0</formula>
    </cfRule>
  </conditionalFormatting>
  <conditionalFormatting sqref="A120:G123">
    <cfRule type="expression" dxfId="9249" priority="476" stopIfTrue="1">
      <formula>$IT121&lt;$IS$2</formula>
    </cfRule>
  </conditionalFormatting>
  <conditionalFormatting sqref="H120:H123">
    <cfRule type="cellIs" dxfId="9248" priority="475" stopIfTrue="1" operator="equal">
      <formula>0</formula>
    </cfRule>
  </conditionalFormatting>
  <conditionalFormatting sqref="H120:H123">
    <cfRule type="expression" dxfId="9247" priority="474" stopIfTrue="1">
      <formula>$IT121&lt;$IS$2</formula>
    </cfRule>
  </conditionalFormatting>
  <conditionalFormatting sqref="H120:H123">
    <cfRule type="cellIs" dxfId="9246" priority="473" stopIfTrue="1" operator="equal">
      <formula>0</formula>
    </cfRule>
  </conditionalFormatting>
  <conditionalFormatting sqref="H120:H123">
    <cfRule type="expression" dxfId="9245" priority="472" stopIfTrue="1">
      <formula>$IT121&lt;$IS$2</formula>
    </cfRule>
  </conditionalFormatting>
  <conditionalFormatting sqref="A120:G123">
    <cfRule type="cellIs" dxfId="9244" priority="471" stopIfTrue="1" operator="equal">
      <formula>0</formula>
    </cfRule>
  </conditionalFormatting>
  <conditionalFormatting sqref="A120:G123">
    <cfRule type="expression" dxfId="9243" priority="470" stopIfTrue="1">
      <formula>$IT121&lt;$IS$2</formula>
    </cfRule>
  </conditionalFormatting>
  <conditionalFormatting sqref="A120:H123">
    <cfRule type="cellIs" dxfId="9242" priority="469" operator="equal">
      <formula>0</formula>
    </cfRule>
  </conditionalFormatting>
  <conditionalFormatting sqref="A120:G123">
    <cfRule type="cellIs" dxfId="9241" priority="468" stopIfTrue="1" operator="equal">
      <formula>0</formula>
    </cfRule>
  </conditionalFormatting>
  <conditionalFormatting sqref="A120:G123">
    <cfRule type="expression" dxfId="9240" priority="467" stopIfTrue="1">
      <formula>$IT121&lt;$IS$2</formula>
    </cfRule>
  </conditionalFormatting>
  <conditionalFormatting sqref="A120:G123">
    <cfRule type="cellIs" dxfId="9239" priority="466" stopIfTrue="1" operator="equal">
      <formula>0</formula>
    </cfRule>
  </conditionalFormatting>
  <conditionalFormatting sqref="A120:G123">
    <cfRule type="expression" dxfId="9238" priority="465" stopIfTrue="1">
      <formula>$IT121&lt;$IS$2</formula>
    </cfRule>
  </conditionalFormatting>
  <conditionalFormatting sqref="A120:G123">
    <cfRule type="cellIs" dxfId="9237" priority="464" stopIfTrue="1" operator="equal">
      <formula>0</formula>
    </cfRule>
  </conditionalFormatting>
  <conditionalFormatting sqref="A120:G123">
    <cfRule type="expression" dxfId="9236" priority="463" stopIfTrue="1">
      <formula>$IT121&lt;$IS$2</formula>
    </cfRule>
  </conditionalFormatting>
  <conditionalFormatting sqref="D123">
    <cfRule type="cellIs" dxfId="9235" priority="462" operator="equal">
      <formula>0</formula>
    </cfRule>
  </conditionalFormatting>
  <conditionalFormatting sqref="D123">
    <cfRule type="cellIs" dxfId="9234" priority="461" stopIfTrue="1" operator="equal">
      <formula>0</formula>
    </cfRule>
  </conditionalFormatting>
  <conditionalFormatting sqref="D123">
    <cfRule type="expression" dxfId="9233" priority="460" stopIfTrue="1">
      <formula>$IT124&lt;$IS$2</formula>
    </cfRule>
  </conditionalFormatting>
  <conditionalFormatting sqref="D123">
    <cfRule type="cellIs" dxfId="9232" priority="459" stopIfTrue="1" operator="equal">
      <formula>0</formula>
    </cfRule>
  </conditionalFormatting>
  <conditionalFormatting sqref="D123">
    <cfRule type="expression" dxfId="9231" priority="458" stopIfTrue="1">
      <formula>$IT124&lt;$IS$2</formula>
    </cfRule>
  </conditionalFormatting>
  <conditionalFormatting sqref="D123">
    <cfRule type="cellIs" dxfId="9230" priority="457" stopIfTrue="1" operator="equal">
      <formula>0</formula>
    </cfRule>
  </conditionalFormatting>
  <conditionalFormatting sqref="D123">
    <cfRule type="expression" dxfId="9229" priority="456" stopIfTrue="1">
      <formula>$IT124&lt;$IS$2</formula>
    </cfRule>
  </conditionalFormatting>
  <conditionalFormatting sqref="D123">
    <cfRule type="cellIs" dxfId="9228" priority="455" stopIfTrue="1" operator="equal">
      <formula>0</formula>
    </cfRule>
  </conditionalFormatting>
  <conditionalFormatting sqref="D123">
    <cfRule type="expression" dxfId="9227" priority="454" stopIfTrue="1">
      <formula>$IT124&lt;$IS$2</formula>
    </cfRule>
  </conditionalFormatting>
  <conditionalFormatting sqref="D123">
    <cfRule type="cellIs" dxfId="9226" priority="453" stopIfTrue="1" operator="equal">
      <formula>0</formula>
    </cfRule>
  </conditionalFormatting>
  <conditionalFormatting sqref="D123">
    <cfRule type="expression" dxfId="9225" priority="452" stopIfTrue="1">
      <formula>$IT124&lt;$IS$2</formula>
    </cfRule>
  </conditionalFormatting>
  <conditionalFormatting sqref="D123">
    <cfRule type="cellIs" dxfId="9224" priority="451" operator="equal">
      <formula>0</formula>
    </cfRule>
  </conditionalFormatting>
  <conditionalFormatting sqref="D123">
    <cfRule type="cellIs" dxfId="9223" priority="450" stopIfTrue="1" operator="equal">
      <formula>0</formula>
    </cfRule>
  </conditionalFormatting>
  <conditionalFormatting sqref="D123">
    <cfRule type="expression" dxfId="9222" priority="449" stopIfTrue="1">
      <formula>$IT124&lt;$IS$2</formula>
    </cfRule>
  </conditionalFormatting>
  <conditionalFormatting sqref="D123">
    <cfRule type="cellIs" dxfId="9221" priority="448" stopIfTrue="1" operator="equal">
      <formula>0</formula>
    </cfRule>
  </conditionalFormatting>
  <conditionalFormatting sqref="D123">
    <cfRule type="expression" dxfId="9220" priority="447" stopIfTrue="1">
      <formula>$IT124&lt;$IS$2</formula>
    </cfRule>
  </conditionalFormatting>
  <conditionalFormatting sqref="D123">
    <cfRule type="cellIs" dxfId="9219" priority="446" stopIfTrue="1" operator="equal">
      <formula>0</formula>
    </cfRule>
  </conditionalFormatting>
  <conditionalFormatting sqref="D123">
    <cfRule type="expression" dxfId="9218" priority="445" stopIfTrue="1">
      <formula>$IT124&lt;$IS$2</formula>
    </cfRule>
  </conditionalFormatting>
  <conditionalFormatting sqref="D123">
    <cfRule type="cellIs" dxfId="9217" priority="444" stopIfTrue="1" operator="equal">
      <formula>0</formula>
    </cfRule>
  </conditionalFormatting>
  <conditionalFormatting sqref="D123">
    <cfRule type="expression" dxfId="9216" priority="443" stopIfTrue="1">
      <formula>$IT124&lt;$IS$2</formula>
    </cfRule>
  </conditionalFormatting>
  <conditionalFormatting sqref="D123">
    <cfRule type="cellIs" dxfId="9215" priority="442" stopIfTrue="1" operator="equal">
      <formula>0</formula>
    </cfRule>
  </conditionalFormatting>
  <conditionalFormatting sqref="D123">
    <cfRule type="expression" dxfId="9214" priority="441" stopIfTrue="1">
      <formula>$IT124&lt;$IS$2</formula>
    </cfRule>
  </conditionalFormatting>
  <conditionalFormatting sqref="D123">
    <cfRule type="cellIs" dxfId="9213" priority="440" stopIfTrue="1" operator="equal">
      <formula>0</formula>
    </cfRule>
  </conditionalFormatting>
  <conditionalFormatting sqref="D123">
    <cfRule type="expression" dxfId="9212" priority="439" stopIfTrue="1">
      <formula>$IT124&lt;$IS$2</formula>
    </cfRule>
  </conditionalFormatting>
  <conditionalFormatting sqref="D123">
    <cfRule type="cellIs" dxfId="9211" priority="438" stopIfTrue="1" operator="equal">
      <formula>0</formula>
    </cfRule>
  </conditionalFormatting>
  <conditionalFormatting sqref="D123">
    <cfRule type="expression" dxfId="9210" priority="437" stopIfTrue="1">
      <formula>$IT124&lt;$IS$2</formula>
    </cfRule>
  </conditionalFormatting>
  <conditionalFormatting sqref="A120:H123">
    <cfRule type="cellIs" dxfId="9209" priority="436" stopIfTrue="1" operator="equal">
      <formula>0</formula>
    </cfRule>
  </conditionalFormatting>
  <conditionalFormatting sqref="A120:H123">
    <cfRule type="expression" dxfId="9208" priority="435" stopIfTrue="1">
      <formula>$IT121&lt;$IS$2</formula>
    </cfRule>
  </conditionalFormatting>
  <conditionalFormatting sqref="A120:H123">
    <cfRule type="cellIs" dxfId="9207" priority="434" stopIfTrue="1" operator="equal">
      <formula>0</formula>
    </cfRule>
  </conditionalFormatting>
  <conditionalFormatting sqref="A120:H123">
    <cfRule type="expression" dxfId="9206" priority="433" stopIfTrue="1">
      <formula>$IT121&lt;$IS$2</formula>
    </cfRule>
  </conditionalFormatting>
  <conditionalFormatting sqref="A120:H123">
    <cfRule type="cellIs" dxfId="9205" priority="432" stopIfTrue="1" operator="equal">
      <formula>0</formula>
    </cfRule>
  </conditionalFormatting>
  <conditionalFormatting sqref="A120:H123">
    <cfRule type="expression" dxfId="9204" priority="431" stopIfTrue="1">
      <formula>$IT121&lt;$IS$2</formula>
    </cfRule>
  </conditionalFormatting>
  <conditionalFormatting sqref="A123:H123">
    <cfRule type="cellIs" dxfId="9203" priority="430" stopIfTrue="1" operator="equal">
      <formula>0</formula>
    </cfRule>
  </conditionalFormatting>
  <conditionalFormatting sqref="A123:H123">
    <cfRule type="expression" dxfId="9202" priority="429" stopIfTrue="1">
      <formula>$IW124&lt;$IV$2</formula>
    </cfRule>
  </conditionalFormatting>
  <conditionalFormatting sqref="A122:H122">
    <cfRule type="cellIs" dxfId="9201" priority="428" stopIfTrue="1" operator="equal">
      <formula>0</formula>
    </cfRule>
  </conditionalFormatting>
  <conditionalFormatting sqref="A122:H122">
    <cfRule type="expression" dxfId="9200" priority="427" stopIfTrue="1">
      <formula>$IW123&lt;$IV$2</formula>
    </cfRule>
  </conditionalFormatting>
  <conditionalFormatting sqref="A121:H121">
    <cfRule type="cellIs" dxfId="9199" priority="426" stopIfTrue="1" operator="equal">
      <formula>0</formula>
    </cfRule>
  </conditionalFormatting>
  <conditionalFormatting sqref="A121:H121">
    <cfRule type="expression" dxfId="9198" priority="425" stopIfTrue="1">
      <formula>$IW122&lt;$IV$2</formula>
    </cfRule>
  </conditionalFormatting>
  <conditionalFormatting sqref="A122:H122">
    <cfRule type="cellIs" dxfId="9197" priority="424" stopIfTrue="1" operator="equal">
      <formula>0</formula>
    </cfRule>
  </conditionalFormatting>
  <conditionalFormatting sqref="A122:H122">
    <cfRule type="expression" dxfId="9196" priority="423" stopIfTrue="1">
      <formula>$IW123&lt;$IV$2</formula>
    </cfRule>
  </conditionalFormatting>
  <conditionalFormatting sqref="A120:H123">
    <cfRule type="cellIs" dxfId="9195" priority="422" stopIfTrue="1" operator="equal">
      <formula>0</formula>
    </cfRule>
  </conditionalFormatting>
  <conditionalFormatting sqref="A120:H123">
    <cfRule type="expression" dxfId="9194" priority="421" stopIfTrue="1">
      <formula>$IT121&lt;$IS$2</formula>
    </cfRule>
  </conditionalFormatting>
  <conditionalFormatting sqref="A120:H123">
    <cfRule type="cellIs" dxfId="9193" priority="420" stopIfTrue="1" operator="equal">
      <formula>0</formula>
    </cfRule>
  </conditionalFormatting>
  <conditionalFormatting sqref="A120:H123">
    <cfRule type="expression" dxfId="9192" priority="419" stopIfTrue="1">
      <formula>$IT121&lt;$IS$2</formula>
    </cfRule>
  </conditionalFormatting>
  <conditionalFormatting sqref="I123">
    <cfRule type="cellIs" dxfId="9191" priority="418" operator="equal">
      <formula>0</formula>
    </cfRule>
  </conditionalFormatting>
  <conditionalFormatting sqref="A120:I120">
    <cfRule type="cellIs" dxfId="9190" priority="417" operator="equal">
      <formula>0</formula>
    </cfRule>
  </conditionalFormatting>
  <conditionalFormatting sqref="A120:H120">
    <cfRule type="cellIs" dxfId="9189" priority="416" stopIfTrue="1" operator="equal">
      <formula>0</formula>
    </cfRule>
  </conditionalFormatting>
  <conditionalFormatting sqref="A120:H120">
    <cfRule type="expression" dxfId="9188" priority="415" stopIfTrue="1">
      <formula>$IT121&lt;$IS$2</formula>
    </cfRule>
  </conditionalFormatting>
  <conditionalFormatting sqref="A120:H120">
    <cfRule type="cellIs" dxfId="9187" priority="414" stopIfTrue="1" operator="equal">
      <formula>0</formula>
    </cfRule>
  </conditionalFormatting>
  <conditionalFormatting sqref="A120:H120">
    <cfRule type="expression" dxfId="9186" priority="413" stopIfTrue="1">
      <formula>$IT121&lt;$IS$2</formula>
    </cfRule>
  </conditionalFormatting>
  <conditionalFormatting sqref="A120:G120">
    <cfRule type="cellIs" dxfId="9185" priority="412" stopIfTrue="1" operator="equal">
      <formula>0</formula>
    </cfRule>
  </conditionalFormatting>
  <conditionalFormatting sqref="A120:G120">
    <cfRule type="expression" dxfId="9184" priority="411" stopIfTrue="1">
      <formula>$IT121&lt;$IS$2</formula>
    </cfRule>
  </conditionalFormatting>
  <conditionalFormatting sqref="H120">
    <cfRule type="cellIs" dxfId="9183" priority="410" stopIfTrue="1" operator="equal">
      <formula>0</formula>
    </cfRule>
  </conditionalFormatting>
  <conditionalFormatting sqref="H120">
    <cfRule type="expression" dxfId="9182" priority="409" stopIfTrue="1">
      <formula>$IT121&lt;$IS$2</formula>
    </cfRule>
  </conditionalFormatting>
  <conditionalFormatting sqref="A120:G120">
    <cfRule type="cellIs" dxfId="9181" priority="408" stopIfTrue="1" operator="equal">
      <formula>0</formula>
    </cfRule>
  </conditionalFormatting>
  <conditionalFormatting sqref="A120:G120">
    <cfRule type="expression" dxfId="9180" priority="407" stopIfTrue="1">
      <formula>$IT121&lt;$IS$2</formula>
    </cfRule>
  </conditionalFormatting>
  <conditionalFormatting sqref="A120:H120">
    <cfRule type="cellIs" dxfId="9179" priority="406" operator="equal">
      <formula>0</formula>
    </cfRule>
  </conditionalFormatting>
  <conditionalFormatting sqref="A120:H120">
    <cfRule type="cellIs" dxfId="9178" priority="405" operator="equal">
      <formula>0</formula>
    </cfRule>
  </conditionalFormatting>
  <conditionalFormatting sqref="A120:H120">
    <cfRule type="cellIs" dxfId="9177" priority="404" stopIfTrue="1" operator="equal">
      <formula>0</formula>
    </cfRule>
  </conditionalFormatting>
  <conditionalFormatting sqref="A120:H120">
    <cfRule type="expression" dxfId="9176" priority="403" stopIfTrue="1">
      <formula>$IT121&lt;$IS$2</formula>
    </cfRule>
  </conditionalFormatting>
  <conditionalFormatting sqref="A120:H120">
    <cfRule type="cellIs" dxfId="9175" priority="402" stopIfTrue="1" operator="equal">
      <formula>0</formula>
    </cfRule>
  </conditionalFormatting>
  <conditionalFormatting sqref="A120:H120">
    <cfRule type="expression" dxfId="9174" priority="401" stopIfTrue="1">
      <formula>$IT121&lt;$IS$2</formula>
    </cfRule>
  </conditionalFormatting>
  <conditionalFormatting sqref="A120:G120">
    <cfRule type="cellIs" dxfId="9173" priority="400" stopIfTrue="1" operator="equal">
      <formula>0</formula>
    </cfRule>
  </conditionalFormatting>
  <conditionalFormatting sqref="A120:G120">
    <cfRule type="expression" dxfId="9172" priority="399" stopIfTrue="1">
      <formula>$IT121&lt;$IS$2</formula>
    </cfRule>
  </conditionalFormatting>
  <conditionalFormatting sqref="A120:G120">
    <cfRule type="cellIs" dxfId="9171" priority="398" stopIfTrue="1" operator="equal">
      <formula>0</formula>
    </cfRule>
  </conditionalFormatting>
  <conditionalFormatting sqref="A120:G120">
    <cfRule type="expression" dxfId="9170" priority="397" stopIfTrue="1">
      <formula>$IT121&lt;$IS$2</formula>
    </cfRule>
  </conditionalFormatting>
  <conditionalFormatting sqref="H120">
    <cfRule type="cellIs" dxfId="9169" priority="396" stopIfTrue="1" operator="equal">
      <formula>0</formula>
    </cfRule>
  </conditionalFormatting>
  <conditionalFormatting sqref="H120">
    <cfRule type="expression" dxfId="9168" priority="395" stopIfTrue="1">
      <formula>$IT121&lt;$IS$2</formula>
    </cfRule>
  </conditionalFormatting>
  <conditionalFormatting sqref="H120">
    <cfRule type="cellIs" dxfId="9167" priority="394" stopIfTrue="1" operator="equal">
      <formula>0</formula>
    </cfRule>
  </conditionalFormatting>
  <conditionalFormatting sqref="H120">
    <cfRule type="expression" dxfId="9166" priority="393" stopIfTrue="1">
      <formula>$IT121&lt;$IS$2</formula>
    </cfRule>
  </conditionalFormatting>
  <conditionalFormatting sqref="A120:G120">
    <cfRule type="cellIs" dxfId="9165" priority="392" stopIfTrue="1" operator="equal">
      <formula>0</formula>
    </cfRule>
  </conditionalFormatting>
  <conditionalFormatting sqref="A120:G120">
    <cfRule type="expression" dxfId="9164" priority="391" stopIfTrue="1">
      <formula>$IT121&lt;$IS$2</formula>
    </cfRule>
  </conditionalFormatting>
  <conditionalFormatting sqref="A120:H120">
    <cfRule type="cellIs" dxfId="9163" priority="390" operator="equal">
      <formula>0</formula>
    </cfRule>
  </conditionalFormatting>
  <conditionalFormatting sqref="A120:H120">
    <cfRule type="cellIs" dxfId="9162" priority="389" stopIfTrue="1" operator="equal">
      <formula>0</formula>
    </cfRule>
  </conditionalFormatting>
  <conditionalFormatting sqref="A120:H120">
    <cfRule type="expression" dxfId="9161" priority="388" stopIfTrue="1">
      <formula>$IT121&lt;$IS$2</formula>
    </cfRule>
  </conditionalFormatting>
  <conditionalFormatting sqref="A120:H120">
    <cfRule type="cellIs" dxfId="9160" priority="387" stopIfTrue="1" operator="equal">
      <formula>0</formula>
    </cfRule>
  </conditionalFormatting>
  <conditionalFormatting sqref="A120:H120">
    <cfRule type="expression" dxfId="9159" priority="386" stopIfTrue="1">
      <formula>$IT121&lt;$IS$2</formula>
    </cfRule>
  </conditionalFormatting>
  <conditionalFormatting sqref="A120:H120">
    <cfRule type="cellIs" dxfId="9158" priority="385" stopIfTrue="1" operator="equal">
      <formula>0</formula>
    </cfRule>
  </conditionalFormatting>
  <conditionalFormatting sqref="A120:H120">
    <cfRule type="expression" dxfId="9157" priority="384" stopIfTrue="1">
      <formula>$IT121&lt;$IS$2</formula>
    </cfRule>
  </conditionalFormatting>
  <conditionalFormatting sqref="A120:H120">
    <cfRule type="cellIs" dxfId="9156" priority="383" stopIfTrue="1" operator="equal">
      <formula>0</formula>
    </cfRule>
  </conditionalFormatting>
  <conditionalFormatting sqref="A120:H120">
    <cfRule type="expression" dxfId="9155" priority="382" stopIfTrue="1">
      <formula>$IT121&lt;$IS$2</formula>
    </cfRule>
  </conditionalFormatting>
  <conditionalFormatting sqref="A120:H120">
    <cfRule type="cellIs" dxfId="9154" priority="381" stopIfTrue="1" operator="equal">
      <formula>0</formula>
    </cfRule>
  </conditionalFormatting>
  <conditionalFormatting sqref="A120:H120">
    <cfRule type="expression" dxfId="9153" priority="380" stopIfTrue="1">
      <formula>$IT121&lt;$IS$2</formula>
    </cfRule>
  </conditionalFormatting>
  <conditionalFormatting sqref="A120:H120">
    <cfRule type="cellIs" dxfId="9152" priority="379" stopIfTrue="1" operator="equal">
      <formula>0</formula>
    </cfRule>
  </conditionalFormatting>
  <conditionalFormatting sqref="A120:H120">
    <cfRule type="expression" dxfId="9151" priority="378" stopIfTrue="1">
      <formula>$IT121&lt;$IS$2</formula>
    </cfRule>
  </conditionalFormatting>
  <conditionalFormatting sqref="A120:H120">
    <cfRule type="cellIs" dxfId="9150" priority="377" stopIfTrue="1" operator="equal">
      <formula>0</formula>
    </cfRule>
  </conditionalFormatting>
  <conditionalFormatting sqref="A120:H120">
    <cfRule type="expression" dxfId="9149" priority="376" stopIfTrue="1">
      <formula>$IT121&lt;$IS$2</formula>
    </cfRule>
  </conditionalFormatting>
  <conditionalFormatting sqref="A120:H120">
    <cfRule type="cellIs" dxfId="9148" priority="375" stopIfTrue="1" operator="equal">
      <formula>0</formula>
    </cfRule>
  </conditionalFormatting>
  <conditionalFormatting sqref="A120:H120">
    <cfRule type="expression" dxfId="9147" priority="374" stopIfTrue="1">
      <formula>$IT121&lt;$IS$2</formula>
    </cfRule>
  </conditionalFormatting>
  <conditionalFormatting sqref="A120:I120">
    <cfRule type="cellIs" dxfId="9146" priority="373" stopIfTrue="1" operator="equal">
      <formula>0</formula>
    </cfRule>
  </conditionalFormatting>
  <conditionalFormatting sqref="A120:I120">
    <cfRule type="expression" dxfId="9145" priority="372" stopIfTrue="1">
      <formula>$IW121&lt;$IV$2</formula>
    </cfRule>
  </conditionalFormatting>
  <conditionalFormatting sqref="I120">
    <cfRule type="cellIs" dxfId="9144" priority="371" stopIfTrue="1" operator="equal">
      <formula>0</formula>
    </cfRule>
  </conditionalFormatting>
  <conditionalFormatting sqref="I120">
    <cfRule type="expression" dxfId="9143" priority="370" stopIfTrue="1">
      <formula>$IW121&lt;$IV$2</formula>
    </cfRule>
  </conditionalFormatting>
  <conditionalFormatting sqref="A120:H120">
    <cfRule type="cellIs" dxfId="9142" priority="369" stopIfTrue="1" operator="equal">
      <formula>0</formula>
    </cfRule>
  </conditionalFormatting>
  <conditionalFormatting sqref="A120:H120">
    <cfRule type="expression" dxfId="9141" priority="368" stopIfTrue="1">
      <formula>$IT121&lt;$IS$2</formula>
    </cfRule>
  </conditionalFormatting>
  <conditionalFormatting sqref="A120:H120">
    <cfRule type="cellIs" dxfId="9140" priority="367" stopIfTrue="1" operator="equal">
      <formula>0</formula>
    </cfRule>
  </conditionalFormatting>
  <conditionalFormatting sqref="A120:H120">
    <cfRule type="expression" dxfId="9139" priority="366" stopIfTrue="1">
      <formula>$IT121&lt;$IS$2</formula>
    </cfRule>
  </conditionalFormatting>
  <conditionalFormatting sqref="A124:I127">
    <cfRule type="cellIs" dxfId="9138" priority="365" operator="equal">
      <formula>0</formula>
    </cfRule>
  </conditionalFormatting>
  <conditionalFormatting sqref="A124:H127">
    <cfRule type="cellIs" dxfId="9137" priority="364" operator="equal">
      <formula>0</formula>
    </cfRule>
  </conditionalFormatting>
  <conditionalFormatting sqref="A124:H127">
    <cfRule type="cellIs" dxfId="9136" priority="363" stopIfTrue="1" operator="equal">
      <formula>0</formula>
    </cfRule>
  </conditionalFormatting>
  <conditionalFormatting sqref="A124:H127">
    <cfRule type="expression" dxfId="9135" priority="362" stopIfTrue="1">
      <formula>$IT125&lt;$IS$2</formula>
    </cfRule>
  </conditionalFormatting>
  <conditionalFormatting sqref="A124:H127">
    <cfRule type="cellIs" dxfId="9134" priority="361" stopIfTrue="1" operator="equal">
      <formula>0</formula>
    </cfRule>
  </conditionalFormatting>
  <conditionalFormatting sqref="A124:H127">
    <cfRule type="expression" dxfId="9133" priority="360" stopIfTrue="1">
      <formula>$IT125&lt;$IS$2</formula>
    </cfRule>
  </conditionalFormatting>
  <conditionalFormatting sqref="A124:G124">
    <cfRule type="cellIs" dxfId="9132" priority="359" stopIfTrue="1" operator="equal">
      <formula>0</formula>
    </cfRule>
  </conditionalFormatting>
  <conditionalFormatting sqref="A124:G125">
    <cfRule type="expression" dxfId="9131" priority="358" stopIfTrue="1">
      <formula>$IT125&lt;$IS$2</formula>
    </cfRule>
  </conditionalFormatting>
  <conditionalFormatting sqref="A124:G124">
    <cfRule type="cellIs" dxfId="9130" priority="357" stopIfTrue="1" operator="equal">
      <formula>0</formula>
    </cfRule>
  </conditionalFormatting>
  <conditionalFormatting sqref="A124:G127">
    <cfRule type="cellIs" dxfId="9129" priority="356" stopIfTrue="1" operator="equal">
      <formula>0</formula>
    </cfRule>
  </conditionalFormatting>
  <conditionalFormatting sqref="A124:G127">
    <cfRule type="expression" dxfId="9128" priority="355" stopIfTrue="1">
      <formula>$IT125&lt;$IS$2</formula>
    </cfRule>
  </conditionalFormatting>
  <conditionalFormatting sqref="H124:H127">
    <cfRule type="cellIs" dxfId="9127" priority="354" stopIfTrue="1" operator="equal">
      <formula>0</formula>
    </cfRule>
  </conditionalFormatting>
  <conditionalFormatting sqref="H124:H127">
    <cfRule type="expression" dxfId="9126" priority="353" stopIfTrue="1">
      <formula>$IT125&lt;$IS$2</formula>
    </cfRule>
  </conditionalFormatting>
  <conditionalFormatting sqref="H124:H127">
    <cfRule type="cellIs" dxfId="9125" priority="352" stopIfTrue="1" operator="equal">
      <formula>0</formula>
    </cfRule>
  </conditionalFormatting>
  <conditionalFormatting sqref="H124:H127">
    <cfRule type="expression" dxfId="9124" priority="351" stopIfTrue="1">
      <formula>$IT125&lt;$IS$2</formula>
    </cfRule>
  </conditionalFormatting>
  <conditionalFormatting sqref="A124:G127">
    <cfRule type="cellIs" dxfId="9123" priority="350" stopIfTrue="1" operator="equal">
      <formula>0</formula>
    </cfRule>
  </conditionalFormatting>
  <conditionalFormatting sqref="A124:G127">
    <cfRule type="expression" dxfId="9122" priority="349" stopIfTrue="1">
      <formula>$IT125&lt;$IS$2</formula>
    </cfRule>
  </conditionalFormatting>
  <conditionalFormatting sqref="A124:H127">
    <cfRule type="cellIs" dxfId="9121" priority="348" operator="equal">
      <formula>0</formula>
    </cfRule>
  </conditionalFormatting>
  <conditionalFormatting sqref="A124:G127">
    <cfRule type="cellIs" dxfId="9120" priority="347" stopIfTrue="1" operator="equal">
      <formula>0</formula>
    </cfRule>
  </conditionalFormatting>
  <conditionalFormatting sqref="A124:G127">
    <cfRule type="expression" dxfId="9119" priority="346" stopIfTrue="1">
      <formula>$IT125&lt;$IS$2</formula>
    </cfRule>
  </conditionalFormatting>
  <conditionalFormatting sqref="A124:G127">
    <cfRule type="cellIs" dxfId="9118" priority="345" stopIfTrue="1" operator="equal">
      <formula>0</formula>
    </cfRule>
  </conditionalFormatting>
  <conditionalFormatting sqref="A124:G127">
    <cfRule type="expression" dxfId="9117" priority="344" stopIfTrue="1">
      <formula>$IT125&lt;$IS$2</formula>
    </cfRule>
  </conditionalFormatting>
  <conditionalFormatting sqref="A124:G127">
    <cfRule type="cellIs" dxfId="9116" priority="343" stopIfTrue="1" operator="equal">
      <formula>0</formula>
    </cfRule>
  </conditionalFormatting>
  <conditionalFormatting sqref="A124:G127">
    <cfRule type="expression" dxfId="9115" priority="342" stopIfTrue="1">
      <formula>$IT125&lt;$IS$2</formula>
    </cfRule>
  </conditionalFormatting>
  <conditionalFormatting sqref="A124:H127">
    <cfRule type="cellIs" dxfId="9114" priority="341" stopIfTrue="1" operator="equal">
      <formula>0</formula>
    </cfRule>
  </conditionalFormatting>
  <conditionalFormatting sqref="A124:H127">
    <cfRule type="expression" dxfId="9113" priority="340" stopIfTrue="1">
      <formula>$IT125&lt;$IS$2</formula>
    </cfRule>
  </conditionalFormatting>
  <conditionalFormatting sqref="A124:H127">
    <cfRule type="cellIs" dxfId="9112" priority="339" stopIfTrue="1" operator="equal">
      <formula>0</formula>
    </cfRule>
  </conditionalFormatting>
  <conditionalFormatting sqref="A124:H127">
    <cfRule type="expression" dxfId="9111" priority="338" stopIfTrue="1">
      <formula>$IT125&lt;$IS$2</formula>
    </cfRule>
  </conditionalFormatting>
  <conditionalFormatting sqref="A124:H127">
    <cfRule type="cellIs" dxfId="9110" priority="337" stopIfTrue="1" operator="equal">
      <formula>0</formula>
    </cfRule>
  </conditionalFormatting>
  <conditionalFormatting sqref="A124:H127">
    <cfRule type="expression" dxfId="9109" priority="336" stopIfTrue="1">
      <formula>$IT125&lt;$IS$2</formula>
    </cfRule>
  </conditionalFormatting>
  <conditionalFormatting sqref="A124:H124">
    <cfRule type="cellIs" dxfId="9108" priority="335" stopIfTrue="1" operator="equal">
      <formula>0</formula>
    </cfRule>
  </conditionalFormatting>
  <conditionalFormatting sqref="A124:H124">
    <cfRule type="expression" dxfId="9107" priority="334" stopIfTrue="1">
      <formula>$IW125&lt;$IV$2</formula>
    </cfRule>
  </conditionalFormatting>
  <conditionalFormatting sqref="A125:H125">
    <cfRule type="cellIs" dxfId="9106" priority="333" stopIfTrue="1" operator="equal">
      <formula>0</formula>
    </cfRule>
  </conditionalFormatting>
  <conditionalFormatting sqref="A125:H125">
    <cfRule type="expression" dxfId="9105" priority="332" stopIfTrue="1">
      <formula>$IW126&lt;$IV$2</formula>
    </cfRule>
  </conditionalFormatting>
  <conditionalFormatting sqref="A124:H124">
    <cfRule type="cellIs" dxfId="9104" priority="331" stopIfTrue="1" operator="equal">
      <formula>0</formula>
    </cfRule>
  </conditionalFormatting>
  <conditionalFormatting sqref="A124:H124">
    <cfRule type="expression" dxfId="9103" priority="330" stopIfTrue="1">
      <formula>$IW125&lt;$IV$2</formula>
    </cfRule>
  </conditionalFormatting>
  <conditionalFormatting sqref="A124:H127">
    <cfRule type="cellIs" dxfId="9102" priority="329" stopIfTrue="1" operator="equal">
      <formula>0</formula>
    </cfRule>
  </conditionalFormatting>
  <conditionalFormatting sqref="A124:H127">
    <cfRule type="expression" dxfId="9101" priority="328" stopIfTrue="1">
      <formula>$IT125&lt;$IS$2</formula>
    </cfRule>
  </conditionalFormatting>
  <conditionalFormatting sqref="A124:H127">
    <cfRule type="cellIs" dxfId="9100" priority="327" stopIfTrue="1" operator="equal">
      <formula>0</formula>
    </cfRule>
  </conditionalFormatting>
  <conditionalFormatting sqref="A124:H127">
    <cfRule type="expression" dxfId="9099" priority="326" stopIfTrue="1">
      <formula>$IT125&lt;$IS$2</formula>
    </cfRule>
  </conditionalFormatting>
  <conditionalFormatting sqref="D127">
    <cfRule type="cellIs" dxfId="9098" priority="325" operator="equal">
      <formula>0</formula>
    </cfRule>
  </conditionalFormatting>
  <conditionalFormatting sqref="D127">
    <cfRule type="cellIs" dxfId="9097" priority="324" operator="equal">
      <formula>0</formula>
    </cfRule>
  </conditionalFormatting>
  <conditionalFormatting sqref="D127">
    <cfRule type="cellIs" dxfId="9096" priority="323" stopIfTrue="1" operator="equal">
      <formula>0</formula>
    </cfRule>
  </conditionalFormatting>
  <conditionalFormatting sqref="D127">
    <cfRule type="expression" dxfId="9095" priority="322" stopIfTrue="1">
      <formula>$IT128&lt;$IS$2</formula>
    </cfRule>
  </conditionalFormatting>
  <conditionalFormatting sqref="D127">
    <cfRule type="cellIs" dxfId="9094" priority="321" stopIfTrue="1" operator="equal">
      <formula>0</formula>
    </cfRule>
  </conditionalFormatting>
  <conditionalFormatting sqref="D127">
    <cfRule type="expression" dxfId="9093" priority="320" stopIfTrue="1">
      <formula>$IT128&lt;$IS$2</formula>
    </cfRule>
  </conditionalFormatting>
  <conditionalFormatting sqref="D127">
    <cfRule type="cellIs" dxfId="9092" priority="319" stopIfTrue="1" operator="equal">
      <formula>0</formula>
    </cfRule>
  </conditionalFormatting>
  <conditionalFormatting sqref="D127">
    <cfRule type="expression" dxfId="9091" priority="318" stopIfTrue="1">
      <formula>$IT128&lt;$IS$2</formula>
    </cfRule>
  </conditionalFormatting>
  <conditionalFormatting sqref="D127">
    <cfRule type="cellIs" dxfId="9090" priority="317" stopIfTrue="1" operator="equal">
      <formula>0</formula>
    </cfRule>
  </conditionalFormatting>
  <conditionalFormatting sqref="D127">
    <cfRule type="expression" dxfId="9089" priority="316" stopIfTrue="1">
      <formula>$IT128&lt;$IS$2</formula>
    </cfRule>
  </conditionalFormatting>
  <conditionalFormatting sqref="D127">
    <cfRule type="cellIs" dxfId="9088" priority="315" operator="equal">
      <formula>0</formula>
    </cfRule>
  </conditionalFormatting>
  <conditionalFormatting sqref="D127">
    <cfRule type="cellIs" dxfId="9087" priority="314" stopIfTrue="1" operator="equal">
      <formula>0</formula>
    </cfRule>
  </conditionalFormatting>
  <conditionalFormatting sqref="D127">
    <cfRule type="expression" dxfId="9086" priority="313" stopIfTrue="1">
      <formula>$IT128&lt;$IS$2</formula>
    </cfRule>
  </conditionalFormatting>
  <conditionalFormatting sqref="D127">
    <cfRule type="cellIs" dxfId="9085" priority="312" stopIfTrue="1" operator="equal">
      <formula>0</formula>
    </cfRule>
  </conditionalFormatting>
  <conditionalFormatting sqref="D127">
    <cfRule type="expression" dxfId="9084" priority="311" stopIfTrue="1">
      <formula>$IT128&lt;$IS$2</formula>
    </cfRule>
  </conditionalFormatting>
  <conditionalFormatting sqref="D127">
    <cfRule type="cellIs" dxfId="9083" priority="310" stopIfTrue="1" operator="equal">
      <formula>0</formula>
    </cfRule>
  </conditionalFormatting>
  <conditionalFormatting sqref="D127">
    <cfRule type="expression" dxfId="9082" priority="309" stopIfTrue="1">
      <formula>$IT128&lt;$IS$2</formula>
    </cfRule>
  </conditionalFormatting>
  <conditionalFormatting sqref="A127:H127">
    <cfRule type="cellIs" dxfId="9081" priority="308" stopIfTrue="1" operator="equal">
      <formula>0</formula>
    </cfRule>
  </conditionalFormatting>
  <conditionalFormatting sqref="A127:H127">
    <cfRule type="expression" dxfId="9080" priority="307" stopIfTrue="1">
      <formula>$IW128&lt;$IV$2</formula>
    </cfRule>
  </conditionalFormatting>
  <conditionalFormatting sqref="A126:H126">
    <cfRule type="cellIs" dxfId="9079" priority="306" stopIfTrue="1" operator="equal">
      <formula>0</formula>
    </cfRule>
  </conditionalFormatting>
  <conditionalFormatting sqref="A126:H126">
    <cfRule type="expression" dxfId="9078" priority="305" stopIfTrue="1">
      <formula>$IW127&lt;$IV$2</formula>
    </cfRule>
  </conditionalFormatting>
  <conditionalFormatting sqref="A126:H126">
    <cfRule type="cellIs" dxfId="9077" priority="304" operator="equal">
      <formula>0</formula>
    </cfRule>
  </conditionalFormatting>
  <conditionalFormatting sqref="A126:H126">
    <cfRule type="cellIs" dxfId="9076" priority="303" operator="equal">
      <formula>0</formula>
    </cfRule>
  </conditionalFormatting>
  <conditionalFormatting sqref="A126:H126">
    <cfRule type="cellIs" dxfId="9075" priority="302" stopIfTrue="1" operator="equal">
      <formula>0</formula>
    </cfRule>
  </conditionalFormatting>
  <conditionalFormatting sqref="A126:H126">
    <cfRule type="expression" dxfId="9074" priority="301" stopIfTrue="1">
      <formula>$IT127&lt;$IS$2</formula>
    </cfRule>
  </conditionalFormatting>
  <conditionalFormatting sqref="A126:H126">
    <cfRule type="cellIs" dxfId="9073" priority="300" stopIfTrue="1" operator="equal">
      <formula>0</formula>
    </cfRule>
  </conditionalFormatting>
  <conditionalFormatting sqref="A126:H126">
    <cfRule type="expression" dxfId="9072" priority="299" stopIfTrue="1">
      <formula>$IT127&lt;$IS$2</formula>
    </cfRule>
  </conditionalFormatting>
  <conditionalFormatting sqref="A126:G126">
    <cfRule type="cellIs" dxfId="9071" priority="298" stopIfTrue="1" operator="equal">
      <formula>0</formula>
    </cfRule>
  </conditionalFormatting>
  <conditionalFormatting sqref="A126:G126">
    <cfRule type="expression" dxfId="9070" priority="297" stopIfTrue="1">
      <formula>$IT127&lt;$IS$2</formula>
    </cfRule>
  </conditionalFormatting>
  <conditionalFormatting sqref="H126">
    <cfRule type="cellIs" dxfId="9069" priority="296" stopIfTrue="1" operator="equal">
      <formula>0</formula>
    </cfRule>
  </conditionalFormatting>
  <conditionalFormatting sqref="H126">
    <cfRule type="expression" dxfId="9068" priority="295" stopIfTrue="1">
      <formula>$IT127&lt;$IS$2</formula>
    </cfRule>
  </conditionalFormatting>
  <conditionalFormatting sqref="H126">
    <cfRule type="cellIs" dxfId="9067" priority="294" stopIfTrue="1" operator="equal">
      <formula>0</formula>
    </cfRule>
  </conditionalFormatting>
  <conditionalFormatting sqref="H126">
    <cfRule type="expression" dxfId="9066" priority="293" stopIfTrue="1">
      <formula>$IT127&lt;$IS$2</formula>
    </cfRule>
  </conditionalFormatting>
  <conditionalFormatting sqref="A126:G126">
    <cfRule type="cellIs" dxfId="9065" priority="292" stopIfTrue="1" operator="equal">
      <formula>0</formula>
    </cfRule>
  </conditionalFormatting>
  <conditionalFormatting sqref="A126:G126">
    <cfRule type="expression" dxfId="9064" priority="291" stopIfTrue="1">
      <formula>$IT127&lt;$IS$2</formula>
    </cfRule>
  </conditionalFormatting>
  <conditionalFormatting sqref="A126:H126">
    <cfRule type="cellIs" dxfId="9063" priority="290" operator="equal">
      <formula>0</formula>
    </cfRule>
  </conditionalFormatting>
  <conditionalFormatting sqref="A126:G126">
    <cfRule type="cellIs" dxfId="9062" priority="289" stopIfTrue="1" operator="equal">
      <formula>0</formula>
    </cfRule>
  </conditionalFormatting>
  <conditionalFormatting sqref="A126:G126">
    <cfRule type="expression" dxfId="9061" priority="288" stopIfTrue="1">
      <formula>$IT127&lt;$IS$2</formula>
    </cfRule>
  </conditionalFormatting>
  <conditionalFormatting sqref="A126:G126">
    <cfRule type="cellIs" dxfId="9060" priority="287" stopIfTrue="1" operator="equal">
      <formula>0</formula>
    </cfRule>
  </conditionalFormatting>
  <conditionalFormatting sqref="A126:G126">
    <cfRule type="expression" dxfId="9059" priority="286" stopIfTrue="1">
      <formula>$IT127&lt;$IS$2</formula>
    </cfRule>
  </conditionalFormatting>
  <conditionalFormatting sqref="A126:G126">
    <cfRule type="cellIs" dxfId="9058" priority="285" stopIfTrue="1" operator="equal">
      <formula>0</formula>
    </cfRule>
  </conditionalFormatting>
  <conditionalFormatting sqref="A126:G126">
    <cfRule type="expression" dxfId="9057" priority="284" stopIfTrue="1">
      <formula>$IT127&lt;$IS$2</formula>
    </cfRule>
  </conditionalFormatting>
  <conditionalFormatting sqref="A126:H126">
    <cfRule type="cellIs" dxfId="9056" priority="283" stopIfTrue="1" operator="equal">
      <formula>0</formula>
    </cfRule>
  </conditionalFormatting>
  <conditionalFormatting sqref="A126:H126">
    <cfRule type="expression" dxfId="9055" priority="282" stopIfTrue="1">
      <formula>$IT127&lt;$IS$2</formula>
    </cfRule>
  </conditionalFormatting>
  <conditionalFormatting sqref="A126:H126">
    <cfRule type="cellIs" dxfId="9054" priority="281" stopIfTrue="1" operator="equal">
      <formula>0</formula>
    </cfRule>
  </conditionalFormatting>
  <conditionalFormatting sqref="A126:H126">
    <cfRule type="expression" dxfId="9053" priority="280" stopIfTrue="1">
      <formula>$IT127&lt;$IS$2</formula>
    </cfRule>
  </conditionalFormatting>
  <conditionalFormatting sqref="A126:H126">
    <cfRule type="cellIs" dxfId="9052" priority="279" stopIfTrue="1" operator="equal">
      <formula>0</formula>
    </cfRule>
  </conditionalFormatting>
  <conditionalFormatting sqref="A126:H126">
    <cfRule type="expression" dxfId="9051" priority="278" stopIfTrue="1">
      <formula>$IT127&lt;$IS$2</formula>
    </cfRule>
  </conditionalFormatting>
  <conditionalFormatting sqref="A126:H126">
    <cfRule type="cellIs" dxfId="9050" priority="277" stopIfTrue="1" operator="equal">
      <formula>0</formula>
    </cfRule>
  </conditionalFormatting>
  <conditionalFormatting sqref="A126:H126">
    <cfRule type="expression" dxfId="9049" priority="276" stopIfTrue="1">
      <formula>$IW127&lt;$IV$2</formula>
    </cfRule>
  </conditionalFormatting>
  <conditionalFormatting sqref="A126:H126">
    <cfRule type="cellIs" dxfId="9048" priority="275" operator="equal">
      <formula>0</formula>
    </cfRule>
  </conditionalFormatting>
  <conditionalFormatting sqref="A126:H126">
    <cfRule type="cellIs" dxfId="9047" priority="274" operator="equal">
      <formula>0</formula>
    </cfRule>
  </conditionalFormatting>
  <conditionalFormatting sqref="A126:H126">
    <cfRule type="cellIs" dxfId="9046" priority="273" stopIfTrue="1" operator="equal">
      <formula>0</formula>
    </cfRule>
  </conditionalFormatting>
  <conditionalFormatting sqref="A126:H126">
    <cfRule type="expression" dxfId="9045" priority="272" stopIfTrue="1">
      <formula>$IT127&lt;$IS$2</formula>
    </cfRule>
  </conditionalFormatting>
  <conditionalFormatting sqref="A126:H126">
    <cfRule type="cellIs" dxfId="9044" priority="271" stopIfTrue="1" operator="equal">
      <formula>0</formula>
    </cfRule>
  </conditionalFormatting>
  <conditionalFormatting sqref="A126:H126">
    <cfRule type="expression" dxfId="9043" priority="270" stopIfTrue="1">
      <formula>$IT127&lt;$IS$2</formula>
    </cfRule>
  </conditionalFormatting>
  <conditionalFormatting sqref="A126:G126">
    <cfRule type="cellIs" dxfId="9042" priority="269" stopIfTrue="1" operator="equal">
      <formula>0</formula>
    </cfRule>
  </conditionalFormatting>
  <conditionalFormatting sqref="A126:G126">
    <cfRule type="expression" dxfId="9041" priority="268" stopIfTrue="1">
      <formula>$IT127&lt;$IS$2</formula>
    </cfRule>
  </conditionalFormatting>
  <conditionalFormatting sqref="H126">
    <cfRule type="cellIs" dxfId="9040" priority="267" stopIfTrue="1" operator="equal">
      <formula>0</formula>
    </cfRule>
  </conditionalFormatting>
  <conditionalFormatting sqref="H126">
    <cfRule type="expression" dxfId="9039" priority="266" stopIfTrue="1">
      <formula>$IT127&lt;$IS$2</formula>
    </cfRule>
  </conditionalFormatting>
  <conditionalFormatting sqref="H126">
    <cfRule type="cellIs" dxfId="9038" priority="265" stopIfTrue="1" operator="equal">
      <formula>0</formula>
    </cfRule>
  </conditionalFormatting>
  <conditionalFormatting sqref="H126">
    <cfRule type="expression" dxfId="9037" priority="264" stopIfTrue="1">
      <formula>$IT127&lt;$IS$2</formula>
    </cfRule>
  </conditionalFormatting>
  <conditionalFormatting sqref="A126:G126">
    <cfRule type="cellIs" dxfId="9036" priority="263" stopIfTrue="1" operator="equal">
      <formula>0</formula>
    </cfRule>
  </conditionalFormatting>
  <conditionalFormatting sqref="A126:G126">
    <cfRule type="expression" dxfId="9035" priority="262" stopIfTrue="1">
      <formula>$IT127&lt;$IS$2</formula>
    </cfRule>
  </conditionalFormatting>
  <conditionalFormatting sqref="A126:H126">
    <cfRule type="cellIs" dxfId="9034" priority="261" operator="equal">
      <formula>0</formula>
    </cfRule>
  </conditionalFormatting>
  <conditionalFormatting sqref="A126:G126">
    <cfRule type="cellIs" dxfId="9033" priority="260" stopIfTrue="1" operator="equal">
      <formula>0</formula>
    </cfRule>
  </conditionalFormatting>
  <conditionalFormatting sqref="A126:G126">
    <cfRule type="expression" dxfId="9032" priority="259" stopIfTrue="1">
      <formula>$IT127&lt;$IS$2</formula>
    </cfRule>
  </conditionalFormatting>
  <conditionalFormatting sqref="A126:G126">
    <cfRule type="cellIs" dxfId="9031" priority="258" stopIfTrue="1" operator="equal">
      <formula>0</formula>
    </cfRule>
  </conditionalFormatting>
  <conditionalFormatting sqref="A126:G126">
    <cfRule type="expression" dxfId="9030" priority="257" stopIfTrue="1">
      <formula>$IT127&lt;$IS$2</formula>
    </cfRule>
  </conditionalFormatting>
  <conditionalFormatting sqref="A126:G126">
    <cfRule type="cellIs" dxfId="9029" priority="256" stopIfTrue="1" operator="equal">
      <formula>0</formula>
    </cfRule>
  </conditionalFormatting>
  <conditionalFormatting sqref="A126:G126">
    <cfRule type="expression" dxfId="9028" priority="255" stopIfTrue="1">
      <formula>$IT127&lt;$IS$2</formula>
    </cfRule>
  </conditionalFormatting>
  <conditionalFormatting sqref="A126:H126">
    <cfRule type="cellIs" dxfId="9027" priority="254" stopIfTrue="1" operator="equal">
      <formula>0</formula>
    </cfRule>
  </conditionalFormatting>
  <conditionalFormatting sqref="A126:H126">
    <cfRule type="expression" dxfId="9026" priority="253" stopIfTrue="1">
      <formula>$IT127&lt;$IS$2</formula>
    </cfRule>
  </conditionalFormatting>
  <conditionalFormatting sqref="A126:H126">
    <cfRule type="cellIs" dxfId="9025" priority="252" stopIfTrue="1" operator="equal">
      <formula>0</formula>
    </cfRule>
  </conditionalFormatting>
  <conditionalFormatting sqref="A126:H126">
    <cfRule type="expression" dxfId="9024" priority="251" stopIfTrue="1">
      <formula>$IT127&lt;$IS$2</formula>
    </cfRule>
  </conditionalFormatting>
  <conditionalFormatting sqref="A126:H126">
    <cfRule type="cellIs" dxfId="9023" priority="250" stopIfTrue="1" operator="equal">
      <formula>0</formula>
    </cfRule>
  </conditionalFormatting>
  <conditionalFormatting sqref="A126:H126">
    <cfRule type="expression" dxfId="9022" priority="249" stopIfTrue="1">
      <formula>$IT127&lt;$IS$2</formula>
    </cfRule>
  </conditionalFormatting>
  <conditionalFormatting sqref="A126:H126">
    <cfRule type="cellIs" dxfId="9021" priority="248" stopIfTrue="1" operator="equal">
      <formula>0</formula>
    </cfRule>
  </conditionalFormatting>
  <conditionalFormatting sqref="A126:H126">
    <cfRule type="expression" dxfId="9020" priority="247" stopIfTrue="1">
      <formula>$IW127&lt;$IV$2</formula>
    </cfRule>
  </conditionalFormatting>
  <conditionalFormatting sqref="A126:H126">
    <cfRule type="cellIs" dxfId="9019" priority="246" operator="equal">
      <formula>0</formula>
    </cfRule>
  </conditionalFormatting>
  <conditionalFormatting sqref="A126:H126">
    <cfRule type="cellIs" dxfId="9018" priority="245" operator="equal">
      <formula>0</formula>
    </cfRule>
  </conditionalFormatting>
  <conditionalFormatting sqref="A126:H126">
    <cfRule type="cellIs" dxfId="9017" priority="244" stopIfTrue="1" operator="equal">
      <formula>0</formula>
    </cfRule>
  </conditionalFormatting>
  <conditionalFormatting sqref="A126:H126">
    <cfRule type="expression" dxfId="9016" priority="243" stopIfTrue="1">
      <formula>$IT127&lt;$IS$2</formula>
    </cfRule>
  </conditionalFormatting>
  <conditionalFormatting sqref="A126:H126">
    <cfRule type="cellIs" dxfId="9015" priority="242" stopIfTrue="1" operator="equal">
      <formula>0</formula>
    </cfRule>
  </conditionalFormatting>
  <conditionalFormatting sqref="A126:H126">
    <cfRule type="expression" dxfId="9014" priority="241" stopIfTrue="1">
      <formula>$IT127&lt;$IS$2</formula>
    </cfRule>
  </conditionalFormatting>
  <conditionalFormatting sqref="A126:G126">
    <cfRule type="cellIs" dxfId="9013" priority="240" stopIfTrue="1" operator="equal">
      <formula>0</formula>
    </cfRule>
  </conditionalFormatting>
  <conditionalFormatting sqref="A126:G126">
    <cfRule type="expression" dxfId="9012" priority="239" stopIfTrue="1">
      <formula>$IT127&lt;$IS$2</formula>
    </cfRule>
  </conditionalFormatting>
  <conditionalFormatting sqref="H126">
    <cfRule type="cellIs" dxfId="9011" priority="238" stopIfTrue="1" operator="equal">
      <formula>0</formula>
    </cfRule>
  </conditionalFormatting>
  <conditionalFormatting sqref="H126">
    <cfRule type="expression" dxfId="9010" priority="237" stopIfTrue="1">
      <formula>$IT127&lt;$IS$2</formula>
    </cfRule>
  </conditionalFormatting>
  <conditionalFormatting sqref="H126">
    <cfRule type="cellIs" dxfId="9009" priority="236" stopIfTrue="1" operator="equal">
      <formula>0</formula>
    </cfRule>
  </conditionalFormatting>
  <conditionalFormatting sqref="H126">
    <cfRule type="expression" dxfId="9008" priority="235" stopIfTrue="1">
      <formula>$IT127&lt;$IS$2</formula>
    </cfRule>
  </conditionalFormatting>
  <conditionalFormatting sqref="A126:G126">
    <cfRule type="cellIs" dxfId="9007" priority="234" stopIfTrue="1" operator="equal">
      <formula>0</formula>
    </cfRule>
  </conditionalFormatting>
  <conditionalFormatting sqref="A126:G126">
    <cfRule type="expression" dxfId="9006" priority="233" stopIfTrue="1">
      <formula>$IT127&lt;$IS$2</formula>
    </cfRule>
  </conditionalFormatting>
  <conditionalFormatting sqref="A126:H126">
    <cfRule type="cellIs" dxfId="9005" priority="232" operator="equal">
      <formula>0</formula>
    </cfRule>
  </conditionalFormatting>
  <conditionalFormatting sqref="A126:G126">
    <cfRule type="cellIs" dxfId="9004" priority="231" stopIfTrue="1" operator="equal">
      <formula>0</formula>
    </cfRule>
  </conditionalFormatting>
  <conditionalFormatting sqref="A126:G126">
    <cfRule type="expression" dxfId="9003" priority="230" stopIfTrue="1">
      <formula>$IT127&lt;$IS$2</formula>
    </cfRule>
  </conditionalFormatting>
  <conditionalFormatting sqref="A126:G126">
    <cfRule type="cellIs" dxfId="9002" priority="229" stopIfTrue="1" operator="equal">
      <formula>0</formula>
    </cfRule>
  </conditionalFormatting>
  <conditionalFormatting sqref="A126:G126">
    <cfRule type="expression" dxfId="9001" priority="228" stopIfTrue="1">
      <formula>$IT127&lt;$IS$2</formula>
    </cfRule>
  </conditionalFormatting>
  <conditionalFormatting sqref="A126:G126">
    <cfRule type="cellIs" dxfId="9000" priority="227" stopIfTrue="1" operator="equal">
      <formula>0</formula>
    </cfRule>
  </conditionalFormatting>
  <conditionalFormatting sqref="A126:G126">
    <cfRule type="expression" dxfId="8999" priority="226" stopIfTrue="1">
      <formula>$IT127&lt;$IS$2</formula>
    </cfRule>
  </conditionalFormatting>
  <conditionalFormatting sqref="A126:H126">
    <cfRule type="cellIs" dxfId="8998" priority="225" stopIfTrue="1" operator="equal">
      <formula>0</formula>
    </cfRule>
  </conditionalFormatting>
  <conditionalFormatting sqref="A126:H126">
    <cfRule type="expression" dxfId="8997" priority="224" stopIfTrue="1">
      <formula>$IT127&lt;$IS$2</formula>
    </cfRule>
  </conditionalFormatting>
  <conditionalFormatting sqref="A126:H126">
    <cfRule type="cellIs" dxfId="8996" priority="223" stopIfTrue="1" operator="equal">
      <formula>0</formula>
    </cfRule>
  </conditionalFormatting>
  <conditionalFormatting sqref="A126:H126">
    <cfRule type="expression" dxfId="8995" priority="222" stopIfTrue="1">
      <formula>$IT127&lt;$IS$2</formula>
    </cfRule>
  </conditionalFormatting>
  <conditionalFormatting sqref="A126:H126">
    <cfRule type="cellIs" dxfId="8994" priority="221" stopIfTrue="1" operator="equal">
      <formula>0</formula>
    </cfRule>
  </conditionalFormatting>
  <conditionalFormatting sqref="A126:H126">
    <cfRule type="expression" dxfId="8993" priority="220" stopIfTrue="1">
      <formula>$IT127&lt;$IS$2</formula>
    </cfRule>
  </conditionalFormatting>
  <conditionalFormatting sqref="A126:H126">
    <cfRule type="cellIs" dxfId="8992" priority="219" stopIfTrue="1" operator="equal">
      <formula>0</formula>
    </cfRule>
  </conditionalFormatting>
  <conditionalFormatting sqref="A126:H126">
    <cfRule type="expression" dxfId="8991" priority="218" stopIfTrue="1">
      <formula>$IW127&lt;$IV$2</formula>
    </cfRule>
  </conditionalFormatting>
  <conditionalFormatting sqref="A128:I129">
    <cfRule type="cellIs" dxfId="8990" priority="217" operator="equal">
      <formula>0</formula>
    </cfRule>
  </conditionalFormatting>
  <conditionalFormatting sqref="A128:H129">
    <cfRule type="cellIs" dxfId="8989" priority="216" operator="equal">
      <formula>0</formula>
    </cfRule>
  </conditionalFormatting>
  <conditionalFormatting sqref="A128:H129">
    <cfRule type="cellIs" dxfId="8988" priority="215" stopIfTrue="1" operator="equal">
      <formula>0</formula>
    </cfRule>
  </conditionalFormatting>
  <conditionalFormatting sqref="A128:H129">
    <cfRule type="expression" dxfId="8987" priority="214" stopIfTrue="1">
      <formula>$IT129&lt;$IS$2</formula>
    </cfRule>
  </conditionalFormatting>
  <conditionalFormatting sqref="A128:H129">
    <cfRule type="cellIs" dxfId="8986" priority="213" stopIfTrue="1" operator="equal">
      <formula>0</formula>
    </cfRule>
  </conditionalFormatting>
  <conditionalFormatting sqref="A128:H129">
    <cfRule type="expression" dxfId="8985" priority="212" stopIfTrue="1">
      <formula>$IT129&lt;$IS$2</formula>
    </cfRule>
  </conditionalFormatting>
  <conditionalFormatting sqref="A128:G129">
    <cfRule type="cellIs" dxfId="8984" priority="211" stopIfTrue="1" operator="equal">
      <formula>0</formula>
    </cfRule>
  </conditionalFormatting>
  <conditionalFormatting sqref="A128:G129">
    <cfRule type="expression" dxfId="8983" priority="210" stopIfTrue="1">
      <formula>$IT129&lt;$IS$2</formula>
    </cfRule>
  </conditionalFormatting>
  <conditionalFormatting sqref="A128:G129">
    <cfRule type="cellIs" dxfId="8982" priority="209" stopIfTrue="1" operator="equal">
      <formula>0</formula>
    </cfRule>
  </conditionalFormatting>
  <conditionalFormatting sqref="A128:G129">
    <cfRule type="expression" dxfId="8981" priority="208" stopIfTrue="1">
      <formula>$IT129&lt;$IS$2</formula>
    </cfRule>
  </conditionalFormatting>
  <conditionalFormatting sqref="H128:H129">
    <cfRule type="cellIs" dxfId="8980" priority="207" stopIfTrue="1" operator="equal">
      <formula>0</formula>
    </cfRule>
  </conditionalFormatting>
  <conditionalFormatting sqref="H128:H129">
    <cfRule type="expression" dxfId="8979" priority="206" stopIfTrue="1">
      <formula>$IT129&lt;$IS$2</formula>
    </cfRule>
  </conditionalFormatting>
  <conditionalFormatting sqref="H128:H129">
    <cfRule type="cellIs" dxfId="8978" priority="205" stopIfTrue="1" operator="equal">
      <formula>0</formula>
    </cfRule>
  </conditionalFormatting>
  <conditionalFormatting sqref="H128:H129">
    <cfRule type="expression" dxfId="8977" priority="204" stopIfTrue="1">
      <formula>$IT129&lt;$IS$2</formula>
    </cfRule>
  </conditionalFormatting>
  <conditionalFormatting sqref="A128:G129">
    <cfRule type="cellIs" dxfId="8976" priority="203" stopIfTrue="1" operator="equal">
      <formula>0</formula>
    </cfRule>
  </conditionalFormatting>
  <conditionalFormatting sqref="A128:G129">
    <cfRule type="expression" dxfId="8975" priority="202" stopIfTrue="1">
      <formula>$IT129&lt;$IS$2</formula>
    </cfRule>
  </conditionalFormatting>
  <conditionalFormatting sqref="A128:H129">
    <cfRule type="cellIs" dxfId="8974" priority="201" operator="equal">
      <formula>0</formula>
    </cfRule>
  </conditionalFormatting>
  <conditionalFormatting sqref="A128:G129">
    <cfRule type="cellIs" dxfId="8973" priority="200" stopIfTrue="1" operator="equal">
      <formula>0</formula>
    </cfRule>
  </conditionalFormatting>
  <conditionalFormatting sqref="A128:G129">
    <cfRule type="expression" dxfId="8972" priority="199" stopIfTrue="1">
      <formula>$IT129&lt;$IS$2</formula>
    </cfRule>
  </conditionalFormatting>
  <conditionalFormatting sqref="A128:G129">
    <cfRule type="cellIs" dxfId="8971" priority="198" stopIfTrue="1" operator="equal">
      <formula>0</formula>
    </cfRule>
  </conditionalFormatting>
  <conditionalFormatting sqref="A128:G129">
    <cfRule type="expression" dxfId="8970" priority="197" stopIfTrue="1">
      <formula>$IT129&lt;$IS$2</formula>
    </cfRule>
  </conditionalFormatting>
  <conditionalFormatting sqref="A128:G129">
    <cfRule type="cellIs" dxfId="8969" priority="196" stopIfTrue="1" operator="equal">
      <formula>0</formula>
    </cfRule>
  </conditionalFormatting>
  <conditionalFormatting sqref="A128:G129">
    <cfRule type="expression" dxfId="8968" priority="195" stopIfTrue="1">
      <formula>$IT129&lt;$IS$2</formula>
    </cfRule>
  </conditionalFormatting>
  <conditionalFormatting sqref="A128:H129">
    <cfRule type="cellIs" dxfId="8967" priority="194" stopIfTrue="1" operator="equal">
      <formula>0</formula>
    </cfRule>
  </conditionalFormatting>
  <conditionalFormatting sqref="A128:H129">
    <cfRule type="expression" dxfId="8966" priority="193" stopIfTrue="1">
      <formula>$IT129&lt;$IS$2</formula>
    </cfRule>
  </conditionalFormatting>
  <conditionalFormatting sqref="A128:H129">
    <cfRule type="cellIs" dxfId="8965" priority="192" stopIfTrue="1" operator="equal">
      <formula>0</formula>
    </cfRule>
  </conditionalFormatting>
  <conditionalFormatting sqref="A128:H129">
    <cfRule type="expression" dxfId="8964" priority="191" stopIfTrue="1">
      <formula>$IT129&lt;$IS$2</formula>
    </cfRule>
  </conditionalFormatting>
  <conditionalFormatting sqref="A128:H129">
    <cfRule type="cellIs" dxfId="8963" priority="190" stopIfTrue="1" operator="equal">
      <formula>0</formula>
    </cfRule>
  </conditionalFormatting>
  <conditionalFormatting sqref="A128:H129">
    <cfRule type="expression" dxfId="8962" priority="189" stopIfTrue="1">
      <formula>$IT129&lt;$IS$2</formula>
    </cfRule>
  </conditionalFormatting>
  <conditionalFormatting sqref="A129:H129">
    <cfRule type="cellIs" dxfId="8961" priority="188" stopIfTrue="1" operator="equal">
      <formula>0</formula>
    </cfRule>
  </conditionalFormatting>
  <conditionalFormatting sqref="A129:H129">
    <cfRule type="expression" dxfId="8960" priority="187" stopIfTrue="1">
      <formula>$IW130&lt;$IV$2</formula>
    </cfRule>
  </conditionalFormatting>
  <conditionalFormatting sqref="A128:H128">
    <cfRule type="cellIs" dxfId="8959" priority="186" stopIfTrue="1" operator="equal">
      <formula>0</formula>
    </cfRule>
  </conditionalFormatting>
  <conditionalFormatting sqref="A128:H128">
    <cfRule type="expression" dxfId="8958" priority="185" stopIfTrue="1">
      <formula>$IW129&lt;$IV$2</formula>
    </cfRule>
  </conditionalFormatting>
  <conditionalFormatting sqref="A129:H129">
    <cfRule type="cellIs" dxfId="8957" priority="184" stopIfTrue="1" operator="equal">
      <formula>0</formula>
    </cfRule>
  </conditionalFormatting>
  <conditionalFormatting sqref="A129:H129">
    <cfRule type="expression" dxfId="8956" priority="183" stopIfTrue="1">
      <formula>$IW130&lt;$IV$2</formula>
    </cfRule>
  </conditionalFormatting>
  <conditionalFormatting sqref="A128:H129">
    <cfRule type="cellIs" dxfId="8955" priority="182" stopIfTrue="1" operator="equal">
      <formula>0</formula>
    </cfRule>
  </conditionalFormatting>
  <conditionalFormatting sqref="A128:H129">
    <cfRule type="expression" dxfId="8954" priority="181" stopIfTrue="1">
      <formula>$IT129&lt;$IS$2</formula>
    </cfRule>
  </conditionalFormatting>
  <conditionalFormatting sqref="A128:H129">
    <cfRule type="cellIs" dxfId="8953" priority="180" stopIfTrue="1" operator="equal">
      <formula>0</formula>
    </cfRule>
  </conditionalFormatting>
  <conditionalFormatting sqref="A128:H129">
    <cfRule type="expression" dxfId="8952" priority="179" stopIfTrue="1">
      <formula>$IT129&lt;$IS$2</formula>
    </cfRule>
  </conditionalFormatting>
  <conditionalFormatting sqref="A130:I134">
    <cfRule type="cellIs" dxfId="8951" priority="178" operator="equal">
      <formula>0</formula>
    </cfRule>
  </conditionalFormatting>
  <conditionalFormatting sqref="A130:H134">
    <cfRule type="cellIs" dxfId="8950" priority="177" operator="equal">
      <formula>0</formula>
    </cfRule>
  </conditionalFormatting>
  <conditionalFormatting sqref="A130:H134">
    <cfRule type="cellIs" dxfId="8949" priority="176" stopIfTrue="1" operator="equal">
      <formula>0</formula>
    </cfRule>
  </conditionalFormatting>
  <conditionalFormatting sqref="A130:H134">
    <cfRule type="expression" dxfId="8948" priority="175" stopIfTrue="1">
      <formula>$IT131&lt;$IS$2</formula>
    </cfRule>
  </conditionalFormatting>
  <conditionalFormatting sqref="A130:H134">
    <cfRule type="cellIs" dxfId="8947" priority="174" stopIfTrue="1" operator="equal">
      <formula>0</formula>
    </cfRule>
  </conditionalFormatting>
  <conditionalFormatting sqref="A130:H134">
    <cfRule type="expression" dxfId="8946" priority="173" stopIfTrue="1">
      <formula>$IT131&lt;$IS$2</formula>
    </cfRule>
  </conditionalFormatting>
  <conditionalFormatting sqref="A130:G130">
    <cfRule type="cellIs" dxfId="8945" priority="172" stopIfTrue="1" operator="equal">
      <formula>0</formula>
    </cfRule>
  </conditionalFormatting>
  <conditionalFormatting sqref="A130:G132">
    <cfRule type="expression" dxfId="8944" priority="171" stopIfTrue="1">
      <formula>$IT131&lt;$IS$2</formula>
    </cfRule>
  </conditionalFormatting>
  <conditionalFormatting sqref="A130:G130">
    <cfRule type="cellIs" dxfId="8943" priority="170" stopIfTrue="1" operator="equal">
      <formula>0</formula>
    </cfRule>
  </conditionalFormatting>
  <conditionalFormatting sqref="A130:G134">
    <cfRule type="cellIs" dxfId="8942" priority="169" stopIfTrue="1" operator="equal">
      <formula>0</formula>
    </cfRule>
  </conditionalFormatting>
  <conditionalFormatting sqref="A130:G134">
    <cfRule type="expression" dxfId="8941" priority="168" stopIfTrue="1">
      <formula>$IT131&lt;$IS$2</formula>
    </cfRule>
  </conditionalFormatting>
  <conditionalFormatting sqref="A130:G130">
    <cfRule type="cellIs" dxfId="8940" priority="167" stopIfTrue="1" operator="equal">
      <formula>0</formula>
    </cfRule>
  </conditionalFormatting>
  <conditionalFormatting sqref="A130:G130">
    <cfRule type="expression" dxfId="8939" priority="166" stopIfTrue="1">
      <formula>$IT131&lt;$IS$2</formula>
    </cfRule>
  </conditionalFormatting>
  <conditionalFormatting sqref="H130:H134">
    <cfRule type="cellIs" dxfId="8938" priority="165" stopIfTrue="1" operator="equal">
      <formula>0</formula>
    </cfRule>
  </conditionalFormatting>
  <conditionalFormatting sqref="H130:H134">
    <cfRule type="expression" dxfId="8937" priority="164" stopIfTrue="1">
      <formula>$IT131&lt;$IS$2</formula>
    </cfRule>
  </conditionalFormatting>
  <conditionalFormatting sqref="H130:H134">
    <cfRule type="cellIs" dxfId="8936" priority="163" stopIfTrue="1" operator="equal">
      <formula>0</formula>
    </cfRule>
  </conditionalFormatting>
  <conditionalFormatting sqref="H130:H134">
    <cfRule type="expression" dxfId="8935" priority="162" stopIfTrue="1">
      <formula>$IT131&lt;$IS$2</formula>
    </cfRule>
  </conditionalFormatting>
  <conditionalFormatting sqref="A130:G134">
    <cfRule type="cellIs" dxfId="8934" priority="161" stopIfTrue="1" operator="equal">
      <formula>0</formula>
    </cfRule>
  </conditionalFormatting>
  <conditionalFormatting sqref="A130:G134">
    <cfRule type="expression" dxfId="8933" priority="160" stopIfTrue="1">
      <formula>$IT131&lt;$IS$2</formula>
    </cfRule>
  </conditionalFormatting>
  <conditionalFormatting sqref="A130:H134">
    <cfRule type="cellIs" dxfId="8932" priority="159" operator="equal">
      <formula>0</formula>
    </cfRule>
  </conditionalFormatting>
  <conditionalFormatting sqref="A130:G134">
    <cfRule type="cellIs" dxfId="8931" priority="158" stopIfTrue="1" operator="equal">
      <formula>0</formula>
    </cfRule>
  </conditionalFormatting>
  <conditionalFormatting sqref="A130:G134">
    <cfRule type="expression" dxfId="8930" priority="157" stopIfTrue="1">
      <formula>$IT131&lt;$IS$2</formula>
    </cfRule>
  </conditionalFormatting>
  <conditionalFormatting sqref="A130:G134">
    <cfRule type="cellIs" dxfId="8929" priority="156" stopIfTrue="1" operator="equal">
      <formula>0</formula>
    </cfRule>
  </conditionalFormatting>
  <conditionalFormatting sqref="A130:G134">
    <cfRule type="expression" dxfId="8928" priority="155" stopIfTrue="1">
      <formula>$IT131&lt;$IS$2</formula>
    </cfRule>
  </conditionalFormatting>
  <conditionalFormatting sqref="A130:G134">
    <cfRule type="cellIs" dxfId="8927" priority="154" stopIfTrue="1" operator="equal">
      <formula>0</formula>
    </cfRule>
  </conditionalFormatting>
  <conditionalFormatting sqref="A130:G134">
    <cfRule type="expression" dxfId="8926" priority="153" stopIfTrue="1">
      <formula>$IT131&lt;$IS$2</formula>
    </cfRule>
  </conditionalFormatting>
  <conditionalFormatting sqref="A130:H134">
    <cfRule type="cellIs" dxfId="8925" priority="152" stopIfTrue="1" operator="equal">
      <formula>0</formula>
    </cfRule>
  </conditionalFormatting>
  <conditionalFormatting sqref="A130:H134">
    <cfRule type="expression" dxfId="8924" priority="151" stopIfTrue="1">
      <formula>$IT131&lt;$IS$2</formula>
    </cfRule>
  </conditionalFormatting>
  <conditionalFormatting sqref="A130:H134">
    <cfRule type="cellIs" dxfId="8923" priority="150" stopIfTrue="1" operator="equal">
      <formula>0</formula>
    </cfRule>
  </conditionalFormatting>
  <conditionalFormatting sqref="A130:H134">
    <cfRule type="expression" dxfId="8922" priority="149" stopIfTrue="1">
      <formula>$IT131&lt;$IS$2</formula>
    </cfRule>
  </conditionalFormatting>
  <conditionalFormatting sqref="A130:H134">
    <cfRule type="cellIs" dxfId="8921" priority="148" stopIfTrue="1" operator="equal">
      <formula>0</formula>
    </cfRule>
  </conditionalFormatting>
  <conditionalFormatting sqref="A130:H134">
    <cfRule type="expression" dxfId="8920" priority="147" stopIfTrue="1">
      <formula>$IT131&lt;$IS$2</formula>
    </cfRule>
  </conditionalFormatting>
  <conditionalFormatting sqref="A130:H130">
    <cfRule type="cellIs" dxfId="8919" priority="146" stopIfTrue="1" operator="equal">
      <formula>0</formula>
    </cfRule>
  </conditionalFormatting>
  <conditionalFormatting sqref="A130:H130">
    <cfRule type="expression" dxfId="8918" priority="145" stopIfTrue="1">
      <formula>$IW131&lt;$IV$2</formula>
    </cfRule>
  </conditionalFormatting>
  <conditionalFormatting sqref="A130:H134">
    <cfRule type="cellIs" dxfId="8917" priority="144" stopIfTrue="1" operator="equal">
      <formula>0</formula>
    </cfRule>
  </conditionalFormatting>
  <conditionalFormatting sqref="A130:H134">
    <cfRule type="expression" dxfId="8916" priority="143" stopIfTrue="1">
      <formula>$IT131&lt;$IS$2</formula>
    </cfRule>
  </conditionalFormatting>
  <conditionalFormatting sqref="A130:H134">
    <cfRule type="cellIs" dxfId="8915" priority="142" stopIfTrue="1" operator="equal">
      <formula>0</formula>
    </cfRule>
  </conditionalFormatting>
  <conditionalFormatting sqref="A130:H134">
    <cfRule type="expression" dxfId="8914" priority="141" stopIfTrue="1">
      <formula>$IT131&lt;$IS$2</formula>
    </cfRule>
  </conditionalFormatting>
  <conditionalFormatting sqref="D134">
    <cfRule type="cellIs" dxfId="8913" priority="140" operator="equal">
      <formula>0</formula>
    </cfRule>
  </conditionalFormatting>
  <conditionalFormatting sqref="D134">
    <cfRule type="cellIs" dxfId="8912" priority="139" operator="equal">
      <formula>0</formula>
    </cfRule>
  </conditionalFormatting>
  <conditionalFormatting sqref="D134">
    <cfRule type="cellIs" dxfId="8911" priority="138" stopIfTrue="1" operator="equal">
      <formula>0</formula>
    </cfRule>
  </conditionalFormatting>
  <conditionalFormatting sqref="D134">
    <cfRule type="expression" dxfId="8910" priority="137" stopIfTrue="1">
      <formula>$IT135&lt;$IS$2</formula>
    </cfRule>
  </conditionalFormatting>
  <conditionalFormatting sqref="D134">
    <cfRule type="cellIs" dxfId="8909" priority="136" stopIfTrue="1" operator="equal">
      <formula>0</formula>
    </cfRule>
  </conditionalFormatting>
  <conditionalFormatting sqref="D134">
    <cfRule type="expression" dxfId="8908" priority="135" stopIfTrue="1">
      <formula>$IT135&lt;$IS$2</formula>
    </cfRule>
  </conditionalFormatting>
  <conditionalFormatting sqref="D134">
    <cfRule type="cellIs" dxfId="8907" priority="134" stopIfTrue="1" operator="equal">
      <formula>0</formula>
    </cfRule>
  </conditionalFormatting>
  <conditionalFormatting sqref="D134">
    <cfRule type="expression" dxfId="8906" priority="133" stopIfTrue="1">
      <formula>$IT135&lt;$IS$2</formula>
    </cfRule>
  </conditionalFormatting>
  <conditionalFormatting sqref="D134">
    <cfRule type="cellIs" dxfId="8905" priority="132" stopIfTrue="1" operator="equal">
      <formula>0</formula>
    </cfRule>
  </conditionalFormatting>
  <conditionalFormatting sqref="D134">
    <cfRule type="expression" dxfId="8904" priority="131" stopIfTrue="1">
      <formula>$IT135&lt;$IS$2</formula>
    </cfRule>
  </conditionalFormatting>
  <conditionalFormatting sqref="D134">
    <cfRule type="cellIs" dxfId="8903" priority="130" operator="equal">
      <formula>0</formula>
    </cfRule>
  </conditionalFormatting>
  <conditionalFormatting sqref="D134">
    <cfRule type="cellIs" dxfId="8902" priority="129" stopIfTrue="1" operator="equal">
      <formula>0</formula>
    </cfRule>
  </conditionalFormatting>
  <conditionalFormatting sqref="D134">
    <cfRule type="expression" dxfId="8901" priority="128" stopIfTrue="1">
      <formula>$IT135&lt;$IS$2</formula>
    </cfRule>
  </conditionalFormatting>
  <conditionalFormatting sqref="D134">
    <cfRule type="cellIs" dxfId="8900" priority="127" stopIfTrue="1" operator="equal">
      <formula>0</formula>
    </cfRule>
  </conditionalFormatting>
  <conditionalFormatting sqref="D134">
    <cfRule type="expression" dxfId="8899" priority="126" stopIfTrue="1">
      <formula>$IT135&lt;$IS$2</formula>
    </cfRule>
  </conditionalFormatting>
  <conditionalFormatting sqref="D134">
    <cfRule type="cellIs" dxfId="8898" priority="125" stopIfTrue="1" operator="equal">
      <formula>0</formula>
    </cfRule>
  </conditionalFormatting>
  <conditionalFormatting sqref="D134">
    <cfRule type="expression" dxfId="8897" priority="124" stopIfTrue="1">
      <formula>$IT135&lt;$IS$2</formula>
    </cfRule>
  </conditionalFormatting>
  <conditionalFormatting sqref="A134:H134">
    <cfRule type="cellIs" dxfId="8896" priority="123" stopIfTrue="1" operator="equal">
      <formula>0</formula>
    </cfRule>
  </conditionalFormatting>
  <conditionalFormatting sqref="A134:H134">
    <cfRule type="expression" dxfId="8895" priority="122" stopIfTrue="1">
      <formula>$IW135&lt;$IV$2</formula>
    </cfRule>
  </conditionalFormatting>
  <conditionalFormatting sqref="A133:H133">
    <cfRule type="cellIs" dxfId="8894" priority="121" stopIfTrue="1" operator="equal">
      <formula>0</formula>
    </cfRule>
  </conditionalFormatting>
  <conditionalFormatting sqref="A133:H133">
    <cfRule type="expression" dxfId="8893" priority="120" stopIfTrue="1">
      <formula>$IW134&lt;$IV$2</formula>
    </cfRule>
  </conditionalFormatting>
  <conditionalFormatting sqref="A131:H131">
    <cfRule type="cellIs" dxfId="8892" priority="119" stopIfTrue="1" operator="equal">
      <formula>0</formula>
    </cfRule>
  </conditionalFormatting>
  <conditionalFormatting sqref="A131:H131">
    <cfRule type="expression" dxfId="8891" priority="118" stopIfTrue="1">
      <formula>$IW132&lt;$IV$2</formula>
    </cfRule>
  </conditionalFormatting>
  <conditionalFormatting sqref="A132:H132">
    <cfRule type="cellIs" dxfId="8890" priority="117" stopIfTrue="1" operator="equal">
      <formula>0</formula>
    </cfRule>
  </conditionalFormatting>
  <conditionalFormatting sqref="A132:H132">
    <cfRule type="expression" dxfId="8889" priority="116" stopIfTrue="1">
      <formula>$IW133&lt;$IV$2</formula>
    </cfRule>
  </conditionalFormatting>
  <conditionalFormatting sqref="I134">
    <cfRule type="cellIs" dxfId="8888" priority="115" operator="equal">
      <formula>0</formula>
    </cfRule>
  </conditionalFormatting>
  <conditionalFormatting sqref="A135:I137">
    <cfRule type="cellIs" dxfId="8887" priority="114" operator="equal">
      <formula>0</formula>
    </cfRule>
  </conditionalFormatting>
  <conditionalFormatting sqref="A135:H137">
    <cfRule type="cellIs" dxfId="8886" priority="113" operator="equal">
      <formula>0</formula>
    </cfRule>
  </conditionalFormatting>
  <conditionalFormatting sqref="A135:H137">
    <cfRule type="cellIs" dxfId="8885" priority="112" stopIfTrue="1" operator="equal">
      <formula>0</formula>
    </cfRule>
  </conditionalFormatting>
  <conditionalFormatting sqref="A135:H137">
    <cfRule type="expression" dxfId="8884" priority="111" stopIfTrue="1">
      <formula>$IT136&lt;$IS$2</formula>
    </cfRule>
  </conditionalFormatting>
  <conditionalFormatting sqref="A135:H137">
    <cfRule type="cellIs" dxfId="8883" priority="110" stopIfTrue="1" operator="equal">
      <formula>0</formula>
    </cfRule>
  </conditionalFormatting>
  <conditionalFormatting sqref="A135:H137">
    <cfRule type="expression" dxfId="8882" priority="109" stopIfTrue="1">
      <formula>$IT136&lt;$IS$2</formula>
    </cfRule>
  </conditionalFormatting>
  <conditionalFormatting sqref="A135:G137">
    <cfRule type="cellIs" dxfId="8881" priority="108" stopIfTrue="1" operator="equal">
      <formula>0</formula>
    </cfRule>
  </conditionalFormatting>
  <conditionalFormatting sqref="A135:G137">
    <cfRule type="expression" dxfId="8880" priority="107" stopIfTrue="1">
      <formula>$IT136&lt;$IS$2</formula>
    </cfRule>
  </conditionalFormatting>
  <conditionalFormatting sqref="A135:G137">
    <cfRule type="cellIs" dxfId="8879" priority="106" stopIfTrue="1" operator="equal">
      <formula>0</formula>
    </cfRule>
  </conditionalFormatting>
  <conditionalFormatting sqref="A135:G137">
    <cfRule type="expression" dxfId="8878" priority="105" stopIfTrue="1">
      <formula>$IT136&lt;$IS$2</formula>
    </cfRule>
  </conditionalFormatting>
  <conditionalFormatting sqref="H135:H137">
    <cfRule type="cellIs" dxfId="8877" priority="104" stopIfTrue="1" operator="equal">
      <formula>0</formula>
    </cfRule>
  </conditionalFormatting>
  <conditionalFormatting sqref="H135:H137">
    <cfRule type="expression" dxfId="8876" priority="103" stopIfTrue="1">
      <formula>$IT136&lt;$IS$2</formula>
    </cfRule>
  </conditionalFormatting>
  <conditionalFormatting sqref="H135:H137">
    <cfRule type="cellIs" dxfId="8875" priority="102" stopIfTrue="1" operator="equal">
      <formula>0</formula>
    </cfRule>
  </conditionalFormatting>
  <conditionalFormatting sqref="H135:H137">
    <cfRule type="expression" dxfId="8874" priority="101" stopIfTrue="1">
      <formula>$IT136&lt;$IS$2</formula>
    </cfRule>
  </conditionalFormatting>
  <conditionalFormatting sqref="A135:G137">
    <cfRule type="cellIs" dxfId="8873" priority="100" stopIfTrue="1" operator="equal">
      <formula>0</formula>
    </cfRule>
  </conditionalFormatting>
  <conditionalFormatting sqref="A135:G137">
    <cfRule type="expression" dxfId="8872" priority="99" stopIfTrue="1">
      <formula>$IT136&lt;$IS$2</formula>
    </cfRule>
  </conditionalFormatting>
  <conditionalFormatting sqref="A135:H137">
    <cfRule type="cellIs" dxfId="8871" priority="98" operator="equal">
      <formula>0</formula>
    </cfRule>
  </conditionalFormatting>
  <conditionalFormatting sqref="A135:G137">
    <cfRule type="cellIs" dxfId="8870" priority="97" stopIfTrue="1" operator="equal">
      <formula>0</formula>
    </cfRule>
  </conditionalFormatting>
  <conditionalFormatting sqref="A135:G137">
    <cfRule type="expression" dxfId="8869" priority="96" stopIfTrue="1">
      <formula>$IT136&lt;$IS$2</formula>
    </cfRule>
  </conditionalFormatting>
  <conditionalFormatting sqref="A135:G137">
    <cfRule type="cellIs" dxfId="8868" priority="95" stopIfTrue="1" operator="equal">
      <formula>0</formula>
    </cfRule>
  </conditionalFormatting>
  <conditionalFormatting sqref="A135:G137">
    <cfRule type="expression" dxfId="8867" priority="94" stopIfTrue="1">
      <formula>$IT136&lt;$IS$2</formula>
    </cfRule>
  </conditionalFormatting>
  <conditionalFormatting sqref="A135:G137">
    <cfRule type="cellIs" dxfId="8866" priority="93" stopIfTrue="1" operator="equal">
      <formula>0</formula>
    </cfRule>
  </conditionalFormatting>
  <conditionalFormatting sqref="A135:G137">
    <cfRule type="expression" dxfId="8865" priority="92" stopIfTrue="1">
      <formula>$IT136&lt;$IS$2</formula>
    </cfRule>
  </conditionalFormatting>
  <conditionalFormatting sqref="D137">
    <cfRule type="cellIs" dxfId="8864" priority="91" operator="equal">
      <formula>0</formula>
    </cfRule>
  </conditionalFormatting>
  <conditionalFormatting sqref="D137">
    <cfRule type="cellIs" dxfId="8863" priority="90" stopIfTrue="1" operator="equal">
      <formula>0</formula>
    </cfRule>
  </conditionalFormatting>
  <conditionalFormatting sqref="D137">
    <cfRule type="expression" dxfId="8862" priority="89" stopIfTrue="1">
      <formula>$IT138&lt;$IS$2</formula>
    </cfRule>
  </conditionalFormatting>
  <conditionalFormatting sqref="D137">
    <cfRule type="cellIs" dxfId="8861" priority="88" stopIfTrue="1" operator="equal">
      <formula>0</formula>
    </cfRule>
  </conditionalFormatting>
  <conditionalFormatting sqref="D137">
    <cfRule type="expression" dxfId="8860" priority="87" stopIfTrue="1">
      <formula>$IT138&lt;$IS$2</formula>
    </cfRule>
  </conditionalFormatting>
  <conditionalFormatting sqref="D137">
    <cfRule type="cellIs" dxfId="8859" priority="86" stopIfTrue="1" operator="equal">
      <formula>0</formula>
    </cfRule>
  </conditionalFormatting>
  <conditionalFormatting sqref="D137">
    <cfRule type="expression" dxfId="8858" priority="85" stopIfTrue="1">
      <formula>$IT138&lt;$IS$2</formula>
    </cfRule>
  </conditionalFormatting>
  <conditionalFormatting sqref="D137">
    <cfRule type="cellIs" dxfId="8857" priority="84" stopIfTrue="1" operator="equal">
      <formula>0</formula>
    </cfRule>
  </conditionalFormatting>
  <conditionalFormatting sqref="D137">
    <cfRule type="expression" dxfId="8856" priority="83" stopIfTrue="1">
      <formula>$IT138&lt;$IS$2</formula>
    </cfRule>
  </conditionalFormatting>
  <conditionalFormatting sqref="D137">
    <cfRule type="cellIs" dxfId="8855" priority="82" stopIfTrue="1" operator="equal">
      <formula>0</formula>
    </cfRule>
  </conditionalFormatting>
  <conditionalFormatting sqref="D137">
    <cfRule type="expression" dxfId="8854" priority="81" stopIfTrue="1">
      <formula>$IT138&lt;$IS$2</formula>
    </cfRule>
  </conditionalFormatting>
  <conditionalFormatting sqref="D137">
    <cfRule type="cellIs" dxfId="8853" priority="80" operator="equal">
      <formula>0</formula>
    </cfRule>
  </conditionalFormatting>
  <conditionalFormatting sqref="D137">
    <cfRule type="cellIs" dxfId="8852" priority="79" stopIfTrue="1" operator="equal">
      <formula>0</formula>
    </cfRule>
  </conditionalFormatting>
  <conditionalFormatting sqref="D137">
    <cfRule type="expression" dxfId="8851" priority="78" stopIfTrue="1">
      <formula>$IT138&lt;$IS$2</formula>
    </cfRule>
  </conditionalFormatting>
  <conditionalFormatting sqref="D137">
    <cfRule type="cellIs" dxfId="8850" priority="77" stopIfTrue="1" operator="equal">
      <formula>0</formula>
    </cfRule>
  </conditionalFormatting>
  <conditionalFormatting sqref="D137">
    <cfRule type="expression" dxfId="8849" priority="76" stopIfTrue="1">
      <formula>$IT138&lt;$IS$2</formula>
    </cfRule>
  </conditionalFormatting>
  <conditionalFormatting sqref="D137">
    <cfRule type="cellIs" dxfId="8848" priority="75" stopIfTrue="1" operator="equal">
      <formula>0</formula>
    </cfRule>
  </conditionalFormatting>
  <conditionalFormatting sqref="D137">
    <cfRule type="expression" dxfId="8847" priority="74" stopIfTrue="1">
      <formula>$IT138&lt;$IS$2</formula>
    </cfRule>
  </conditionalFormatting>
  <conditionalFormatting sqref="D137">
    <cfRule type="cellIs" dxfId="8846" priority="73" stopIfTrue="1" operator="equal">
      <formula>0</formula>
    </cfRule>
  </conditionalFormatting>
  <conditionalFormatting sqref="D137">
    <cfRule type="expression" dxfId="8845" priority="72" stopIfTrue="1">
      <formula>$IT138&lt;$IS$2</formula>
    </cfRule>
  </conditionalFormatting>
  <conditionalFormatting sqref="D137">
    <cfRule type="cellIs" dxfId="8844" priority="71" stopIfTrue="1" operator="equal">
      <formula>0</formula>
    </cfRule>
  </conditionalFormatting>
  <conditionalFormatting sqref="D137">
    <cfRule type="expression" dxfId="8843" priority="70" stopIfTrue="1">
      <formula>$IT138&lt;$IS$2</formula>
    </cfRule>
  </conditionalFormatting>
  <conditionalFormatting sqref="D137">
    <cfRule type="cellIs" dxfId="8842" priority="69" stopIfTrue="1" operator="equal">
      <formula>0</formula>
    </cfRule>
  </conditionalFormatting>
  <conditionalFormatting sqref="D137">
    <cfRule type="expression" dxfId="8841" priority="68" stopIfTrue="1">
      <formula>$IT138&lt;$IS$2</formula>
    </cfRule>
  </conditionalFormatting>
  <conditionalFormatting sqref="D137">
    <cfRule type="cellIs" dxfId="8840" priority="67" stopIfTrue="1" operator="equal">
      <formula>0</formula>
    </cfRule>
  </conditionalFormatting>
  <conditionalFormatting sqref="D137">
    <cfRule type="expression" dxfId="8839" priority="66" stopIfTrue="1">
      <formula>$IT138&lt;$IS$2</formula>
    </cfRule>
  </conditionalFormatting>
  <conditionalFormatting sqref="A135:H137">
    <cfRule type="cellIs" dxfId="8838" priority="65" stopIfTrue="1" operator="equal">
      <formula>0</formula>
    </cfRule>
  </conditionalFormatting>
  <conditionalFormatting sqref="A135:H137">
    <cfRule type="expression" dxfId="8837" priority="64" stopIfTrue="1">
      <formula>$IT136&lt;$IS$2</formula>
    </cfRule>
  </conditionalFormatting>
  <conditionalFormatting sqref="A135:H137">
    <cfRule type="cellIs" dxfId="8836" priority="63" stopIfTrue="1" operator="equal">
      <formula>0</formula>
    </cfRule>
  </conditionalFormatting>
  <conditionalFormatting sqref="A135:H137">
    <cfRule type="expression" dxfId="8835" priority="62" stopIfTrue="1">
      <formula>$IT136&lt;$IS$2</formula>
    </cfRule>
  </conditionalFormatting>
  <conditionalFormatting sqref="A135:H137">
    <cfRule type="cellIs" dxfId="8834" priority="61" stopIfTrue="1" operator="equal">
      <formula>0</formula>
    </cfRule>
  </conditionalFormatting>
  <conditionalFormatting sqref="A135:H137">
    <cfRule type="expression" dxfId="8833" priority="60" stopIfTrue="1">
      <formula>$IT136&lt;$IS$2</formula>
    </cfRule>
  </conditionalFormatting>
  <conditionalFormatting sqref="A135:H135">
    <cfRule type="cellIs" dxfId="8832" priority="59" stopIfTrue="1" operator="equal">
      <formula>0</formula>
    </cfRule>
  </conditionalFormatting>
  <conditionalFormatting sqref="A135:H135">
    <cfRule type="expression" dxfId="8831" priority="58" stopIfTrue="1">
      <formula>$IW136&lt;$IV$2</formula>
    </cfRule>
  </conditionalFormatting>
  <conditionalFormatting sqref="A137:H137">
    <cfRule type="cellIs" dxfId="8830" priority="57" stopIfTrue="1" operator="equal">
      <formula>0</formula>
    </cfRule>
  </conditionalFormatting>
  <conditionalFormatting sqref="A137:H137">
    <cfRule type="expression" dxfId="8829" priority="56" stopIfTrue="1">
      <formula>$IW138&lt;$IV$2</formula>
    </cfRule>
  </conditionalFormatting>
  <conditionalFormatting sqref="A136:H136">
    <cfRule type="cellIs" dxfId="8828" priority="55" stopIfTrue="1" operator="equal">
      <formula>0</formula>
    </cfRule>
  </conditionalFormatting>
  <conditionalFormatting sqref="A136:H136">
    <cfRule type="expression" dxfId="8827" priority="54" stopIfTrue="1">
      <formula>$IW137&lt;$IV$2</formula>
    </cfRule>
  </conditionalFormatting>
  <conditionalFormatting sqref="A136:H136">
    <cfRule type="cellIs" dxfId="8826" priority="53" stopIfTrue="1" operator="equal">
      <formula>0</formula>
    </cfRule>
  </conditionalFormatting>
  <conditionalFormatting sqref="A136:H136">
    <cfRule type="expression" dxfId="8825" priority="52" stopIfTrue="1">
      <formula>$IW137&lt;$IV$2</formula>
    </cfRule>
  </conditionalFormatting>
  <conditionalFormatting sqref="A135:H137">
    <cfRule type="cellIs" dxfId="8824" priority="51" stopIfTrue="1" operator="equal">
      <formula>0</formula>
    </cfRule>
  </conditionalFormatting>
  <conditionalFormatting sqref="A135:H137">
    <cfRule type="expression" dxfId="8823" priority="50" stopIfTrue="1">
      <formula>$IT136&lt;$IS$2</formula>
    </cfRule>
  </conditionalFormatting>
  <conditionalFormatting sqref="A135:H137">
    <cfRule type="cellIs" dxfId="8822" priority="49" stopIfTrue="1" operator="equal">
      <formula>0</formula>
    </cfRule>
  </conditionalFormatting>
  <conditionalFormatting sqref="A135:H137">
    <cfRule type="expression" dxfId="8821" priority="48" stopIfTrue="1">
      <formula>$IT136&lt;$IS$2</formula>
    </cfRule>
  </conditionalFormatting>
  <conditionalFormatting sqref="I137">
    <cfRule type="cellIs" dxfId="8820" priority="47" operator="equal">
      <formula>0</formula>
    </cfRule>
  </conditionalFormatting>
  <conditionalFormatting sqref="A138:I141">
    <cfRule type="cellIs" dxfId="8819" priority="46" operator="equal">
      <formula>0</formula>
    </cfRule>
  </conditionalFormatting>
  <conditionalFormatting sqref="A138:H141">
    <cfRule type="cellIs" dxfId="8818" priority="45" operator="equal">
      <formula>0</formula>
    </cfRule>
  </conditionalFormatting>
  <conditionalFormatting sqref="A138:H141">
    <cfRule type="cellIs" dxfId="8817" priority="44" stopIfTrue="1" operator="equal">
      <formula>0</formula>
    </cfRule>
  </conditionalFormatting>
  <conditionalFormatting sqref="A138:H141">
    <cfRule type="expression" dxfId="8816" priority="43" stopIfTrue="1">
      <formula>$IT139&lt;$IS$2</formula>
    </cfRule>
  </conditionalFormatting>
  <conditionalFormatting sqref="A138:H141">
    <cfRule type="cellIs" dxfId="8815" priority="42" stopIfTrue="1" operator="equal">
      <formula>0</formula>
    </cfRule>
  </conditionalFormatting>
  <conditionalFormatting sqref="A138:H141">
    <cfRule type="expression" dxfId="8814" priority="41" stopIfTrue="1">
      <formula>$IT139&lt;$IS$2</formula>
    </cfRule>
  </conditionalFormatting>
  <conditionalFormatting sqref="A138:G139">
    <cfRule type="expression" dxfId="8813" priority="40" stopIfTrue="1">
      <formula>$IT139&lt;$IS$2</formula>
    </cfRule>
  </conditionalFormatting>
  <conditionalFormatting sqref="A138:G141">
    <cfRule type="cellIs" dxfId="8812" priority="39" stopIfTrue="1" operator="equal">
      <formula>0</formula>
    </cfRule>
  </conditionalFormatting>
  <conditionalFormatting sqref="A138:G141">
    <cfRule type="expression" dxfId="8811" priority="38" stopIfTrue="1">
      <formula>$IT139&lt;$IS$2</formula>
    </cfRule>
  </conditionalFormatting>
  <conditionalFormatting sqref="H138:H141">
    <cfRule type="cellIs" dxfId="8810" priority="37" stopIfTrue="1" operator="equal">
      <formula>0</formula>
    </cfRule>
  </conditionalFormatting>
  <conditionalFormatting sqref="H138:H141">
    <cfRule type="expression" dxfId="8809" priority="36" stopIfTrue="1">
      <formula>$IT139&lt;$IS$2</formula>
    </cfRule>
  </conditionalFormatting>
  <conditionalFormatting sqref="H138:H141">
    <cfRule type="cellIs" dxfId="8808" priority="35" stopIfTrue="1" operator="equal">
      <formula>0</formula>
    </cfRule>
  </conditionalFormatting>
  <conditionalFormatting sqref="H138:H141">
    <cfRule type="expression" dxfId="8807" priority="34" stopIfTrue="1">
      <formula>$IT139&lt;$IS$2</formula>
    </cfRule>
  </conditionalFormatting>
  <conditionalFormatting sqref="A138:G141">
    <cfRule type="cellIs" dxfId="8806" priority="33" stopIfTrue="1" operator="equal">
      <formula>0</formula>
    </cfRule>
  </conditionalFormatting>
  <conditionalFormatting sqref="A138:G141">
    <cfRule type="expression" dxfId="8805" priority="32" stopIfTrue="1">
      <formula>$IT139&lt;$IS$2</formula>
    </cfRule>
  </conditionalFormatting>
  <conditionalFormatting sqref="A138:H141">
    <cfRule type="cellIs" dxfId="8804" priority="31" operator="equal">
      <formula>0</formula>
    </cfRule>
  </conditionalFormatting>
  <conditionalFormatting sqref="A138:G141">
    <cfRule type="cellIs" dxfId="8803" priority="30" stopIfTrue="1" operator="equal">
      <formula>0</formula>
    </cfRule>
  </conditionalFormatting>
  <conditionalFormatting sqref="A138:G141">
    <cfRule type="expression" dxfId="8802" priority="29" stopIfTrue="1">
      <formula>$IT139&lt;$IS$2</formula>
    </cfRule>
  </conditionalFormatting>
  <conditionalFormatting sqref="A138:G141">
    <cfRule type="cellIs" dxfId="8801" priority="28" stopIfTrue="1" operator="equal">
      <formula>0</formula>
    </cfRule>
  </conditionalFormatting>
  <conditionalFormatting sqref="A138:G141">
    <cfRule type="expression" dxfId="8800" priority="27" stopIfTrue="1">
      <formula>$IT139&lt;$IS$2</formula>
    </cfRule>
  </conditionalFormatting>
  <conditionalFormatting sqref="A138:G141">
    <cfRule type="cellIs" dxfId="8799" priority="26" stopIfTrue="1" operator="equal">
      <formula>0</formula>
    </cfRule>
  </conditionalFormatting>
  <conditionalFormatting sqref="A138:G141">
    <cfRule type="expression" dxfId="8798" priority="25" stopIfTrue="1">
      <formula>$IT139&lt;$IS$2</formula>
    </cfRule>
  </conditionalFormatting>
  <conditionalFormatting sqref="A138:H141">
    <cfRule type="cellIs" dxfId="8797" priority="24" stopIfTrue="1" operator="equal">
      <formula>0</formula>
    </cfRule>
  </conditionalFormatting>
  <conditionalFormatting sqref="A138:H141">
    <cfRule type="expression" dxfId="8796" priority="23" stopIfTrue="1">
      <formula>$IT139&lt;$IS$2</formula>
    </cfRule>
  </conditionalFormatting>
  <conditionalFormatting sqref="A138:H141">
    <cfRule type="cellIs" dxfId="8795" priority="22" stopIfTrue="1" operator="equal">
      <formula>0</formula>
    </cfRule>
  </conditionalFormatting>
  <conditionalFormatting sqref="A138:H141">
    <cfRule type="expression" dxfId="8794" priority="21" stopIfTrue="1">
      <formula>$IT139&lt;$IS$2</formula>
    </cfRule>
  </conditionalFormatting>
  <conditionalFormatting sqref="A138:H141">
    <cfRule type="cellIs" dxfId="8793" priority="20" stopIfTrue="1" operator="equal">
      <formula>0</formula>
    </cfRule>
  </conditionalFormatting>
  <conditionalFormatting sqref="A138:H141">
    <cfRule type="expression" dxfId="8792" priority="19" stopIfTrue="1">
      <formula>$IT139&lt;$IS$2</formula>
    </cfRule>
  </conditionalFormatting>
  <conditionalFormatting sqref="A141:H141">
    <cfRule type="cellIs" dxfId="8791" priority="18" stopIfTrue="1" operator="equal">
      <formula>0</formula>
    </cfRule>
  </conditionalFormatting>
  <conditionalFormatting sqref="A141:H141">
    <cfRule type="expression" dxfId="8790" priority="17" stopIfTrue="1">
      <formula>$IW142&lt;$IV$2</formula>
    </cfRule>
  </conditionalFormatting>
  <conditionalFormatting sqref="A138:I138">
    <cfRule type="cellIs" dxfId="8789" priority="16" stopIfTrue="1" operator="equal">
      <formula>0</formula>
    </cfRule>
  </conditionalFormatting>
  <conditionalFormatting sqref="A138:I138">
    <cfRule type="expression" dxfId="8788" priority="15" stopIfTrue="1">
      <formula>$IW139&lt;$IV$2</formula>
    </cfRule>
  </conditionalFormatting>
  <conditionalFormatting sqref="I138">
    <cfRule type="cellIs" dxfId="8787" priority="14" stopIfTrue="1" operator="equal">
      <formula>0</formula>
    </cfRule>
  </conditionalFormatting>
  <conditionalFormatting sqref="I138">
    <cfRule type="expression" dxfId="8786" priority="13" stopIfTrue="1">
      <formula>$IW139&lt;$IV$2</formula>
    </cfRule>
  </conditionalFormatting>
  <conditionalFormatting sqref="A138:H138">
    <cfRule type="cellIs" dxfId="8785" priority="12" stopIfTrue="1" operator="equal">
      <formula>0</formula>
    </cfRule>
  </conditionalFormatting>
  <conditionalFormatting sqref="A138:H138">
    <cfRule type="expression" dxfId="8784" priority="11" stopIfTrue="1">
      <formula>$IW139&lt;$IV$2</formula>
    </cfRule>
  </conditionalFormatting>
  <conditionalFormatting sqref="A139:H139">
    <cfRule type="cellIs" dxfId="8783" priority="10" stopIfTrue="1" operator="equal">
      <formula>0</formula>
    </cfRule>
  </conditionalFormatting>
  <conditionalFormatting sqref="A139:H139">
    <cfRule type="expression" dxfId="8782" priority="9" stopIfTrue="1">
      <formula>$IW140&lt;$IV$2</formula>
    </cfRule>
  </conditionalFormatting>
  <conditionalFormatting sqref="A140:H140">
    <cfRule type="cellIs" dxfId="8781" priority="8" stopIfTrue="1" operator="equal">
      <formula>0</formula>
    </cfRule>
  </conditionalFormatting>
  <conditionalFormatting sqref="A140:H140">
    <cfRule type="expression" dxfId="8780" priority="7" stopIfTrue="1">
      <formula>$IW141&lt;$IV$2</formula>
    </cfRule>
  </conditionalFormatting>
  <conditionalFormatting sqref="A138:H141">
    <cfRule type="cellIs" dxfId="8779" priority="6" stopIfTrue="1" operator="equal">
      <formula>0</formula>
    </cfRule>
  </conditionalFormatting>
  <conditionalFormatting sqref="A138:H141">
    <cfRule type="expression" dxfId="8778" priority="5" stopIfTrue="1">
      <formula>$IT139&lt;$IS$2</formula>
    </cfRule>
  </conditionalFormatting>
  <conditionalFormatting sqref="A138:H141">
    <cfRule type="cellIs" dxfId="8777" priority="4" stopIfTrue="1" operator="equal">
      <formula>0</formula>
    </cfRule>
  </conditionalFormatting>
  <conditionalFormatting sqref="A138:H141">
    <cfRule type="expression" dxfId="8776" priority="3" stopIfTrue="1">
      <formula>$IT139&lt;$IS$2</formula>
    </cfRule>
  </conditionalFormatting>
  <conditionalFormatting sqref="I141">
    <cfRule type="cellIs" dxfId="8775" priority="2" operator="equal">
      <formula>0</formula>
    </cfRule>
  </conditionalFormatting>
  <conditionalFormatting sqref="I140">
    <cfRule type="cellIs" dxfId="8774" priority="1" operator="equal">
      <formula>0</formula>
    </cfRule>
  </conditionalFormatting>
  <pageMargins left="0" right="0" top="0" bottom="0" header="0.31496062992125984" footer="0.31496062992125984"/>
  <pageSetup paperSize="9" scale="85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191"/>
  <sheetViews>
    <sheetView zoomScale="80" zoomScaleNormal="80" workbookViewId="0">
      <selection activeCell="A133" sqref="A133:XFD140"/>
    </sheetView>
  </sheetViews>
  <sheetFormatPr defaultRowHeight="15" x14ac:dyDescent="0.25"/>
  <cols>
    <col min="1" max="1" width="51.7109375" customWidth="1"/>
    <col min="2" max="9" width="12.7109375" customWidth="1"/>
  </cols>
  <sheetData>
    <row r="2" spans="1:11" x14ac:dyDescent="0.25">
      <c r="A2" s="96" t="s">
        <v>332</v>
      </c>
      <c r="B2" s="96" t="s">
        <v>333</v>
      </c>
      <c r="C2" s="96" t="s">
        <v>334</v>
      </c>
      <c r="D2" s="96"/>
      <c r="E2" s="96"/>
      <c r="F2" s="96"/>
      <c r="G2" s="96"/>
      <c r="H2" s="96"/>
      <c r="I2" s="96"/>
      <c r="J2" s="96" t="s">
        <v>335</v>
      </c>
      <c r="K2" s="96" t="s">
        <v>336</v>
      </c>
    </row>
    <row r="3" spans="1:11" ht="18" x14ac:dyDescent="0.25">
      <c r="A3" s="103" t="s">
        <v>312</v>
      </c>
      <c r="B3" s="104" t="s">
        <v>211</v>
      </c>
      <c r="C3" s="105" t="s">
        <v>223</v>
      </c>
      <c r="D3" s="106">
        <v>22.250000000000004</v>
      </c>
      <c r="E3" s="106">
        <v>11.999999999999998</v>
      </c>
      <c r="F3" s="106">
        <v>24.249999999999996</v>
      </c>
      <c r="G3" s="106">
        <v>302.5</v>
      </c>
      <c r="H3" s="107">
        <v>25.931329787234045</v>
      </c>
      <c r="I3" s="123">
        <v>46</v>
      </c>
      <c r="J3" s="96"/>
      <c r="K3" s="96">
        <v>11</v>
      </c>
    </row>
    <row r="4" spans="1:11" ht="36" x14ac:dyDescent="0.25">
      <c r="A4" s="103" t="s">
        <v>327</v>
      </c>
      <c r="B4" s="104" t="s">
        <v>265</v>
      </c>
      <c r="C4" s="105" t="s">
        <v>262</v>
      </c>
      <c r="D4" s="106">
        <v>14.5</v>
      </c>
      <c r="E4" s="106">
        <v>12.450000000000001</v>
      </c>
      <c r="F4" s="106">
        <v>9.75</v>
      </c>
      <c r="G4" s="106">
        <v>209.375</v>
      </c>
      <c r="H4" s="107">
        <v>17.836556382978724</v>
      </c>
      <c r="I4" s="123">
        <v>34.5</v>
      </c>
      <c r="J4" s="96"/>
      <c r="K4" s="96">
        <v>12</v>
      </c>
    </row>
    <row r="5" spans="1:11" ht="36" x14ac:dyDescent="0.25">
      <c r="A5" s="103" t="s">
        <v>264</v>
      </c>
      <c r="B5" s="104" t="s">
        <v>188</v>
      </c>
      <c r="C5" s="105" t="s">
        <v>206</v>
      </c>
      <c r="D5" s="106">
        <v>2.29</v>
      </c>
      <c r="E5" s="106">
        <v>6.7</v>
      </c>
      <c r="F5" s="106">
        <v>13.4</v>
      </c>
      <c r="G5" s="106">
        <v>122</v>
      </c>
      <c r="H5" s="107">
        <v>4.0351702127659577</v>
      </c>
      <c r="I5" s="123">
        <v>13</v>
      </c>
      <c r="J5" s="96"/>
      <c r="K5" s="122">
        <v>3</v>
      </c>
    </row>
    <row r="6" spans="1:11" ht="36" x14ac:dyDescent="0.25">
      <c r="A6" s="103" t="s">
        <v>292</v>
      </c>
      <c r="B6" s="104" t="s">
        <v>293</v>
      </c>
      <c r="C6" s="105" t="s">
        <v>294</v>
      </c>
      <c r="D6" s="106">
        <v>11.49</v>
      </c>
      <c r="E6" s="106">
        <v>16.71</v>
      </c>
      <c r="F6" s="106">
        <v>15.96</v>
      </c>
      <c r="G6" s="106">
        <v>261.33999999999997</v>
      </c>
      <c r="H6" s="107">
        <v>14.57</v>
      </c>
      <c r="I6" s="123">
        <v>21</v>
      </c>
      <c r="J6" s="96"/>
      <c r="K6" s="122">
        <v>4</v>
      </c>
    </row>
    <row r="7" spans="1:11" ht="36" x14ac:dyDescent="0.25">
      <c r="A7" s="103" t="s">
        <v>292</v>
      </c>
      <c r="B7" s="104" t="s">
        <v>293</v>
      </c>
      <c r="C7" s="105" t="s">
        <v>294</v>
      </c>
      <c r="D7" s="106">
        <v>11.49</v>
      </c>
      <c r="E7" s="106">
        <v>16.71</v>
      </c>
      <c r="F7" s="106">
        <v>15.96</v>
      </c>
      <c r="G7" s="106">
        <v>261.33999999999997</v>
      </c>
      <c r="H7" s="107">
        <v>14.57</v>
      </c>
      <c r="I7" s="123">
        <v>21</v>
      </c>
      <c r="J7" s="96"/>
      <c r="K7" s="96">
        <v>9</v>
      </c>
    </row>
    <row r="8" spans="1:11" ht="36" x14ac:dyDescent="0.25">
      <c r="A8" s="103" t="s">
        <v>292</v>
      </c>
      <c r="B8" s="104" t="s">
        <v>293</v>
      </c>
      <c r="C8" s="105" t="s">
        <v>294</v>
      </c>
      <c r="D8" s="106">
        <v>11.49</v>
      </c>
      <c r="E8" s="106">
        <v>16.71</v>
      </c>
      <c r="F8" s="106">
        <v>15.96</v>
      </c>
      <c r="G8" s="106">
        <v>261.33999999999997</v>
      </c>
      <c r="H8" s="107">
        <v>14.57</v>
      </c>
      <c r="I8" s="123">
        <v>21</v>
      </c>
      <c r="J8" s="96"/>
      <c r="K8" s="96">
        <v>14</v>
      </c>
    </row>
    <row r="9" spans="1:11" ht="36" x14ac:dyDescent="0.25">
      <c r="A9" s="103" t="s">
        <v>292</v>
      </c>
      <c r="B9" s="104" t="s">
        <v>293</v>
      </c>
      <c r="C9" s="105" t="s">
        <v>294</v>
      </c>
      <c r="D9" s="106">
        <v>11.49</v>
      </c>
      <c r="E9" s="106">
        <v>16.71</v>
      </c>
      <c r="F9" s="106">
        <v>15.96</v>
      </c>
      <c r="G9" s="106">
        <v>261.33999999999997</v>
      </c>
      <c r="H9" s="107">
        <v>14.57</v>
      </c>
      <c r="I9" s="123">
        <v>21</v>
      </c>
      <c r="J9" s="96"/>
      <c r="K9" s="96">
        <v>19</v>
      </c>
    </row>
    <row r="10" spans="1:11" ht="18" x14ac:dyDescent="0.25">
      <c r="A10" s="103" t="s">
        <v>325</v>
      </c>
      <c r="B10" s="104" t="s">
        <v>265</v>
      </c>
      <c r="C10" s="105" t="s">
        <v>311</v>
      </c>
      <c r="D10" s="106">
        <v>10.44</v>
      </c>
      <c r="E10" s="106">
        <v>15.413333333333334</v>
      </c>
      <c r="F10" s="106">
        <v>10.76</v>
      </c>
      <c r="G10" s="106">
        <v>223.51999999999998</v>
      </c>
      <c r="H10" s="107">
        <v>20.376386170212768</v>
      </c>
      <c r="I10" s="123">
        <v>31.2</v>
      </c>
      <c r="J10" s="96"/>
      <c r="K10" s="96">
        <v>9</v>
      </c>
    </row>
    <row r="11" spans="1:11" ht="18" x14ac:dyDescent="0.25">
      <c r="A11" s="103" t="s">
        <v>241</v>
      </c>
      <c r="B11" s="104" t="s">
        <v>211</v>
      </c>
      <c r="C11" s="105" t="s">
        <v>242</v>
      </c>
      <c r="D11" s="106">
        <v>22.250000000000004</v>
      </c>
      <c r="E11" s="106">
        <v>12.250000000000002</v>
      </c>
      <c r="F11" s="106">
        <v>27.000000000000007</v>
      </c>
      <c r="G11" s="106">
        <v>312.5</v>
      </c>
      <c r="H11" s="107">
        <v>25.833829787234045</v>
      </c>
      <c r="I11" s="123">
        <v>45</v>
      </c>
      <c r="J11" s="96"/>
      <c r="K11" s="122">
        <v>6</v>
      </c>
    </row>
    <row r="12" spans="1:11" ht="18" x14ac:dyDescent="0.25">
      <c r="A12" s="103" t="s">
        <v>326</v>
      </c>
      <c r="B12" s="104" t="s">
        <v>191</v>
      </c>
      <c r="C12" s="105" t="s">
        <v>185</v>
      </c>
      <c r="D12" s="106">
        <v>17.16</v>
      </c>
      <c r="E12" s="106">
        <v>12.379999999999999</v>
      </c>
      <c r="F12" s="106">
        <v>27.02</v>
      </c>
      <c r="G12" s="106">
        <v>290.95999999999998</v>
      </c>
      <c r="H12" s="107">
        <v>16.02</v>
      </c>
      <c r="I12" s="123">
        <v>25.5</v>
      </c>
      <c r="J12" s="96"/>
      <c r="K12" s="96">
        <v>12</v>
      </c>
    </row>
    <row r="13" spans="1:11" ht="18" x14ac:dyDescent="0.25">
      <c r="A13" s="103" t="s">
        <v>216</v>
      </c>
      <c r="B13" s="104" t="s">
        <v>191</v>
      </c>
      <c r="C13" s="105" t="s">
        <v>185</v>
      </c>
      <c r="D13" s="106">
        <v>18.540000000000003</v>
      </c>
      <c r="E13" s="106">
        <v>13.899999999999999</v>
      </c>
      <c r="F13" s="106">
        <v>26.5</v>
      </c>
      <c r="G13" s="106">
        <v>309.60000000000002</v>
      </c>
      <c r="H13" s="107">
        <v>16.57</v>
      </c>
      <c r="I13" s="123">
        <v>26.5</v>
      </c>
      <c r="J13" s="96"/>
      <c r="K13" s="122">
        <v>2</v>
      </c>
    </row>
    <row r="14" spans="1:11" ht="18" x14ac:dyDescent="0.25">
      <c r="A14" s="103" t="s">
        <v>259</v>
      </c>
      <c r="B14" s="104" t="s">
        <v>295</v>
      </c>
      <c r="C14" s="105" t="s">
        <v>324</v>
      </c>
      <c r="D14" s="106">
        <v>0.3</v>
      </c>
      <c r="E14" s="106">
        <v>2.1</v>
      </c>
      <c r="F14" s="106">
        <v>2.1</v>
      </c>
      <c r="G14" s="106">
        <v>29.1</v>
      </c>
      <c r="H14" s="107">
        <v>2.9076923076923076</v>
      </c>
      <c r="I14" s="123">
        <v>3.8</v>
      </c>
      <c r="J14" s="96"/>
      <c r="K14" s="96">
        <v>9</v>
      </c>
    </row>
    <row r="15" spans="1:11" ht="18" x14ac:dyDescent="0.25">
      <c r="A15" s="103" t="s">
        <v>186</v>
      </c>
      <c r="B15" s="104" t="s">
        <v>197</v>
      </c>
      <c r="C15" s="105" t="s">
        <v>205</v>
      </c>
      <c r="D15" s="106">
        <v>4.9000000000000004</v>
      </c>
      <c r="E15" s="106">
        <v>5</v>
      </c>
      <c r="F15" s="106">
        <v>32.5</v>
      </c>
      <c r="G15" s="106">
        <v>190</v>
      </c>
      <c r="H15" s="107">
        <v>6.3369999999999997</v>
      </c>
      <c r="I15" s="123">
        <v>9</v>
      </c>
      <c r="J15" s="96"/>
      <c r="K15" s="122">
        <v>1</v>
      </c>
    </row>
    <row r="16" spans="1:11" ht="18" x14ac:dyDescent="0.25">
      <c r="A16" s="103" t="s">
        <v>186</v>
      </c>
      <c r="B16" s="104" t="s">
        <v>197</v>
      </c>
      <c r="C16" s="105" t="s">
        <v>205</v>
      </c>
      <c r="D16" s="106">
        <v>4.9000000000000004</v>
      </c>
      <c r="E16" s="106">
        <v>5</v>
      </c>
      <c r="F16" s="106">
        <v>32.5</v>
      </c>
      <c r="G16" s="106">
        <v>190</v>
      </c>
      <c r="H16" s="107">
        <v>6.3369999999999997</v>
      </c>
      <c r="I16" s="123">
        <v>9</v>
      </c>
      <c r="J16" s="96"/>
      <c r="K16" s="122">
        <v>4</v>
      </c>
    </row>
    <row r="17" spans="1:11" ht="18" x14ac:dyDescent="0.25">
      <c r="A17" s="103" t="s">
        <v>186</v>
      </c>
      <c r="B17" s="104" t="s">
        <v>197</v>
      </c>
      <c r="C17" s="105" t="s">
        <v>205</v>
      </c>
      <c r="D17" s="106">
        <v>4.9000000000000004</v>
      </c>
      <c r="E17" s="106">
        <v>5</v>
      </c>
      <c r="F17" s="106">
        <v>32.5</v>
      </c>
      <c r="G17" s="106">
        <v>190</v>
      </c>
      <c r="H17" s="107">
        <v>6.3369999999999997</v>
      </c>
      <c r="I17" s="123">
        <v>9</v>
      </c>
      <c r="J17" s="96"/>
      <c r="K17" s="122">
        <v>6</v>
      </c>
    </row>
    <row r="18" spans="1:11" ht="18" x14ac:dyDescent="0.25">
      <c r="A18" s="103" t="s">
        <v>186</v>
      </c>
      <c r="B18" s="104" t="s">
        <v>197</v>
      </c>
      <c r="C18" s="105" t="s">
        <v>205</v>
      </c>
      <c r="D18" s="106">
        <v>4.9000000000000004</v>
      </c>
      <c r="E18" s="106">
        <v>5</v>
      </c>
      <c r="F18" s="106">
        <v>32.5</v>
      </c>
      <c r="G18" s="106">
        <v>190</v>
      </c>
      <c r="H18" s="107">
        <v>6.3369999999999997</v>
      </c>
      <c r="I18" s="123">
        <v>9</v>
      </c>
      <c r="J18" s="96"/>
      <c r="K18" s="96">
        <v>9</v>
      </c>
    </row>
    <row r="19" spans="1:11" ht="18" x14ac:dyDescent="0.25">
      <c r="A19" s="103" t="s">
        <v>186</v>
      </c>
      <c r="B19" s="104" t="s">
        <v>197</v>
      </c>
      <c r="C19" s="105" t="s">
        <v>205</v>
      </c>
      <c r="D19" s="106">
        <v>4.9000000000000004</v>
      </c>
      <c r="E19" s="106">
        <v>5</v>
      </c>
      <c r="F19" s="106">
        <v>32.5</v>
      </c>
      <c r="G19" s="106">
        <v>190</v>
      </c>
      <c r="H19" s="107">
        <v>6.3369999999999997</v>
      </c>
      <c r="I19" s="123">
        <v>9</v>
      </c>
      <c r="J19" s="96"/>
      <c r="K19" s="96">
        <v>11</v>
      </c>
    </row>
    <row r="20" spans="1:11" ht="18" x14ac:dyDescent="0.25">
      <c r="A20" s="103" t="s">
        <v>186</v>
      </c>
      <c r="B20" s="104" t="s">
        <v>197</v>
      </c>
      <c r="C20" s="105" t="s">
        <v>205</v>
      </c>
      <c r="D20" s="106">
        <v>4.9000000000000004</v>
      </c>
      <c r="E20" s="106">
        <v>5</v>
      </c>
      <c r="F20" s="106">
        <v>32.5</v>
      </c>
      <c r="G20" s="106">
        <v>190</v>
      </c>
      <c r="H20" s="107">
        <v>6.3369999999999997</v>
      </c>
      <c r="I20" s="123">
        <v>9</v>
      </c>
      <c r="J20" s="96"/>
      <c r="K20" s="96">
        <v>14</v>
      </c>
    </row>
    <row r="21" spans="1:11" ht="18" x14ac:dyDescent="0.25">
      <c r="A21" s="103" t="s">
        <v>186</v>
      </c>
      <c r="B21" s="104" t="s">
        <v>197</v>
      </c>
      <c r="C21" s="105" t="s">
        <v>205</v>
      </c>
      <c r="D21" s="106">
        <v>4.9000000000000004</v>
      </c>
      <c r="E21" s="106">
        <v>5</v>
      </c>
      <c r="F21" s="106">
        <v>32.5</v>
      </c>
      <c r="G21" s="106">
        <v>190</v>
      </c>
      <c r="H21" s="107">
        <v>6.3369999999999997</v>
      </c>
      <c r="I21" s="123">
        <v>9</v>
      </c>
      <c r="J21" s="96"/>
      <c r="K21" s="96">
        <v>16</v>
      </c>
    </row>
    <row r="22" spans="1:11" ht="18" x14ac:dyDescent="0.25">
      <c r="A22" s="103" t="s">
        <v>186</v>
      </c>
      <c r="B22" s="104" t="s">
        <v>197</v>
      </c>
      <c r="C22" s="105" t="s">
        <v>205</v>
      </c>
      <c r="D22" s="106">
        <v>4.9000000000000004</v>
      </c>
      <c r="E22" s="106">
        <v>5</v>
      </c>
      <c r="F22" s="106">
        <v>32.5</v>
      </c>
      <c r="G22" s="106">
        <v>190</v>
      </c>
      <c r="H22" s="107">
        <v>6.3369999999999997</v>
      </c>
      <c r="I22" s="123">
        <v>9</v>
      </c>
      <c r="J22" s="96"/>
      <c r="K22" s="96">
        <v>19</v>
      </c>
    </row>
    <row r="23" spans="1:11" ht="18" x14ac:dyDescent="0.25">
      <c r="A23" s="103" t="s">
        <v>309</v>
      </c>
      <c r="B23" s="104" t="s">
        <v>197</v>
      </c>
      <c r="C23" s="105" t="s">
        <v>310</v>
      </c>
      <c r="D23" s="106">
        <v>3.92</v>
      </c>
      <c r="E23" s="106">
        <v>22.94</v>
      </c>
      <c r="F23" s="106">
        <v>34.200000000000003</v>
      </c>
      <c r="G23" s="106">
        <v>240.68</v>
      </c>
      <c r="H23" s="107">
        <v>6.8591404255319155</v>
      </c>
      <c r="I23" s="123">
        <v>10.5</v>
      </c>
      <c r="J23" s="96"/>
      <c r="K23" s="96">
        <v>10</v>
      </c>
    </row>
    <row r="24" spans="1:11" ht="18" x14ac:dyDescent="0.25">
      <c r="A24" s="103" t="s">
        <v>207</v>
      </c>
      <c r="B24" s="104" t="s">
        <v>197</v>
      </c>
      <c r="C24" s="105" t="s">
        <v>208</v>
      </c>
      <c r="D24" s="106">
        <v>6</v>
      </c>
      <c r="E24" s="106">
        <v>9</v>
      </c>
      <c r="F24" s="106">
        <v>29.8</v>
      </c>
      <c r="G24" s="106">
        <v>228</v>
      </c>
      <c r="H24" s="107">
        <v>4.1957999999999993</v>
      </c>
      <c r="I24" s="123">
        <v>8</v>
      </c>
      <c r="J24" s="96"/>
      <c r="K24" s="122">
        <v>2</v>
      </c>
    </row>
    <row r="25" spans="1:11" ht="36" x14ac:dyDescent="0.25">
      <c r="A25" s="103" t="s">
        <v>320</v>
      </c>
      <c r="B25" s="104" t="s">
        <v>291</v>
      </c>
      <c r="C25" s="105" t="s">
        <v>260</v>
      </c>
      <c r="D25" s="106">
        <v>7</v>
      </c>
      <c r="E25" s="106">
        <v>4</v>
      </c>
      <c r="F25" s="106">
        <v>25</v>
      </c>
      <c r="G25" s="106">
        <v>254</v>
      </c>
      <c r="H25" s="107">
        <v>8.8583999999999996</v>
      </c>
      <c r="I25" s="123">
        <v>19.5</v>
      </c>
      <c r="J25" s="96"/>
      <c r="K25" s="122">
        <v>6</v>
      </c>
    </row>
    <row r="26" spans="1:11" ht="36" x14ac:dyDescent="0.25">
      <c r="A26" s="103" t="s">
        <v>315</v>
      </c>
      <c r="B26" s="104" t="s">
        <v>341</v>
      </c>
      <c r="C26" s="105" t="s">
        <v>196</v>
      </c>
      <c r="D26" s="106">
        <v>5.6999999999999993</v>
      </c>
      <c r="E26" s="106">
        <v>10.4</v>
      </c>
      <c r="F26" s="106">
        <v>26.4</v>
      </c>
      <c r="G26" s="106">
        <v>230</v>
      </c>
      <c r="H26" s="107">
        <v>10.019</v>
      </c>
      <c r="I26" s="123">
        <v>18.5</v>
      </c>
      <c r="J26" s="96"/>
      <c r="K26" s="122">
        <v>1</v>
      </c>
    </row>
    <row r="27" spans="1:11" ht="36" x14ac:dyDescent="0.25">
      <c r="A27" s="103" t="s">
        <v>315</v>
      </c>
      <c r="B27" s="104" t="s">
        <v>291</v>
      </c>
      <c r="C27" s="105" t="s">
        <v>196</v>
      </c>
      <c r="D27" s="106">
        <v>5.6999999999999993</v>
      </c>
      <c r="E27" s="106">
        <v>10.4</v>
      </c>
      <c r="F27" s="106">
        <v>26.4</v>
      </c>
      <c r="G27" s="106">
        <v>230</v>
      </c>
      <c r="H27" s="107">
        <v>10.019</v>
      </c>
      <c r="I27" s="123">
        <v>17</v>
      </c>
      <c r="J27" s="96"/>
      <c r="K27" s="122">
        <v>8</v>
      </c>
    </row>
    <row r="28" spans="1:11" ht="36" x14ac:dyDescent="0.25">
      <c r="A28" s="103" t="s">
        <v>315</v>
      </c>
      <c r="B28" s="104" t="s">
        <v>341</v>
      </c>
      <c r="C28" s="105" t="s">
        <v>196</v>
      </c>
      <c r="D28" s="106">
        <v>5.6999999999999993</v>
      </c>
      <c r="E28" s="106">
        <v>10.4</v>
      </c>
      <c r="F28" s="106">
        <v>26.4</v>
      </c>
      <c r="G28" s="106">
        <v>230</v>
      </c>
      <c r="H28" s="107">
        <v>10.019</v>
      </c>
      <c r="I28" s="123">
        <v>18.5</v>
      </c>
      <c r="J28" s="96"/>
      <c r="K28" s="96">
        <v>11</v>
      </c>
    </row>
    <row r="29" spans="1:11" ht="36" x14ac:dyDescent="0.25">
      <c r="A29" s="103" t="s">
        <v>315</v>
      </c>
      <c r="B29" s="104" t="s">
        <v>291</v>
      </c>
      <c r="C29" s="105" t="s">
        <v>196</v>
      </c>
      <c r="D29" s="106">
        <v>5.6999999999999993</v>
      </c>
      <c r="E29" s="106">
        <v>10.4</v>
      </c>
      <c r="F29" s="106">
        <v>26.4</v>
      </c>
      <c r="G29" s="106">
        <v>230</v>
      </c>
      <c r="H29" s="107">
        <v>10.019</v>
      </c>
      <c r="I29" s="123">
        <v>17</v>
      </c>
      <c r="J29" s="96"/>
      <c r="K29" s="96">
        <v>18</v>
      </c>
    </row>
    <row r="30" spans="1:11" ht="36" x14ac:dyDescent="0.25">
      <c r="A30" s="103" t="s">
        <v>329</v>
      </c>
      <c r="B30" s="104" t="s">
        <v>291</v>
      </c>
      <c r="C30" s="105" t="s">
        <v>196</v>
      </c>
      <c r="D30" s="106">
        <v>7.4</v>
      </c>
      <c r="E30" s="106">
        <v>12.8</v>
      </c>
      <c r="F30" s="106">
        <v>27.4</v>
      </c>
      <c r="G30" s="106">
        <v>270</v>
      </c>
      <c r="H30" s="107">
        <v>8.5847999999999995</v>
      </c>
      <c r="I30" s="123">
        <v>13.5</v>
      </c>
      <c r="J30" s="96"/>
      <c r="K30" s="96">
        <v>16</v>
      </c>
    </row>
    <row r="31" spans="1:11" ht="36" x14ac:dyDescent="0.25">
      <c r="A31" s="103" t="s">
        <v>316</v>
      </c>
      <c r="B31" s="104" t="s">
        <v>291</v>
      </c>
      <c r="C31" s="105" t="s">
        <v>196</v>
      </c>
      <c r="D31" s="106">
        <v>5.2</v>
      </c>
      <c r="E31" s="106">
        <v>11.8</v>
      </c>
      <c r="F31" s="106">
        <v>24.1</v>
      </c>
      <c r="G31" s="106">
        <v>238</v>
      </c>
      <c r="H31" s="107">
        <v>9.2951999999999995</v>
      </c>
      <c r="I31" s="123">
        <v>16.5</v>
      </c>
      <c r="J31" s="96"/>
      <c r="K31" s="122">
        <v>3</v>
      </c>
    </row>
    <row r="32" spans="1:11" ht="36" x14ac:dyDescent="0.25">
      <c r="A32" s="103" t="s">
        <v>316</v>
      </c>
      <c r="B32" s="104" t="s">
        <v>291</v>
      </c>
      <c r="C32" s="105" t="s">
        <v>196</v>
      </c>
      <c r="D32" s="106">
        <v>5.2</v>
      </c>
      <c r="E32" s="106">
        <v>11.8</v>
      </c>
      <c r="F32" s="106">
        <v>24.1</v>
      </c>
      <c r="G32" s="106">
        <v>238</v>
      </c>
      <c r="H32" s="107">
        <v>9.2951999999999995</v>
      </c>
      <c r="I32" s="123">
        <v>16.5</v>
      </c>
      <c r="J32" s="96"/>
      <c r="K32" s="96">
        <v>13</v>
      </c>
    </row>
    <row r="33" spans="1:11" ht="18" x14ac:dyDescent="0.25">
      <c r="A33" s="103" t="s">
        <v>209</v>
      </c>
      <c r="B33" s="104" t="s">
        <v>197</v>
      </c>
      <c r="C33" s="105" t="s">
        <v>210</v>
      </c>
      <c r="D33" s="106">
        <v>0.6</v>
      </c>
      <c r="E33" s="106">
        <v>0</v>
      </c>
      <c r="F33" s="106">
        <v>31.4</v>
      </c>
      <c r="G33" s="106">
        <v>124</v>
      </c>
      <c r="H33" s="107">
        <v>1.8149999999999999</v>
      </c>
      <c r="I33" s="123">
        <v>3.5</v>
      </c>
      <c r="J33" s="96"/>
      <c r="K33" s="122">
        <v>2</v>
      </c>
    </row>
    <row r="34" spans="1:11" ht="18" x14ac:dyDescent="0.25">
      <c r="A34" s="103" t="s">
        <v>209</v>
      </c>
      <c r="B34" s="104" t="s">
        <v>197</v>
      </c>
      <c r="C34" s="105" t="s">
        <v>210</v>
      </c>
      <c r="D34" s="106">
        <v>0.6</v>
      </c>
      <c r="E34" s="106">
        <v>0</v>
      </c>
      <c r="F34" s="106">
        <v>31.4</v>
      </c>
      <c r="G34" s="106">
        <v>124</v>
      </c>
      <c r="H34" s="107">
        <v>1.8149999999999999</v>
      </c>
      <c r="I34" s="123">
        <v>3.5</v>
      </c>
      <c r="J34" s="96"/>
      <c r="K34" s="122">
        <v>7</v>
      </c>
    </row>
    <row r="35" spans="1:11" ht="18" x14ac:dyDescent="0.25">
      <c r="A35" s="103" t="s">
        <v>209</v>
      </c>
      <c r="B35" s="104" t="s">
        <v>197</v>
      </c>
      <c r="C35" s="105" t="s">
        <v>210</v>
      </c>
      <c r="D35" s="106">
        <v>0.6</v>
      </c>
      <c r="E35" s="106">
        <v>0</v>
      </c>
      <c r="F35" s="106">
        <v>31.4</v>
      </c>
      <c r="G35" s="106">
        <v>124</v>
      </c>
      <c r="H35" s="107">
        <v>1.8149999999999999</v>
      </c>
      <c r="I35" s="123">
        <v>3.5</v>
      </c>
      <c r="J35" s="96"/>
      <c r="K35" s="96">
        <v>15</v>
      </c>
    </row>
    <row r="36" spans="1:11" ht="18" x14ac:dyDescent="0.25">
      <c r="A36" s="103" t="s">
        <v>209</v>
      </c>
      <c r="B36" s="104" t="s">
        <v>197</v>
      </c>
      <c r="C36" s="105" t="s">
        <v>210</v>
      </c>
      <c r="D36" s="106">
        <v>0.6</v>
      </c>
      <c r="E36" s="106">
        <v>0</v>
      </c>
      <c r="F36" s="106">
        <v>31.4</v>
      </c>
      <c r="G36" s="106">
        <v>124</v>
      </c>
      <c r="H36" s="107">
        <v>1.8149999999999999</v>
      </c>
      <c r="I36" s="123">
        <v>3.5</v>
      </c>
      <c r="J36" s="96"/>
      <c r="K36" s="96">
        <v>17</v>
      </c>
    </row>
    <row r="37" spans="1:11" ht="18" x14ac:dyDescent="0.25">
      <c r="A37" s="103" t="s">
        <v>338</v>
      </c>
      <c r="B37" s="104" t="s">
        <v>265</v>
      </c>
      <c r="C37" s="105" t="s">
        <v>284</v>
      </c>
      <c r="D37" s="106">
        <v>15.27</v>
      </c>
      <c r="E37" s="106">
        <v>7.3125</v>
      </c>
      <c r="F37" s="106">
        <v>29.7</v>
      </c>
      <c r="G37" s="106">
        <v>245.69249999999997</v>
      </c>
      <c r="H37" s="107">
        <v>19.569876595744681</v>
      </c>
      <c r="I37" s="123">
        <v>35.5</v>
      </c>
      <c r="J37" s="96"/>
      <c r="K37" s="122">
        <v>2</v>
      </c>
    </row>
    <row r="38" spans="1:11" ht="18" x14ac:dyDescent="0.25">
      <c r="A38" s="103" t="s">
        <v>338</v>
      </c>
      <c r="B38" s="104" t="s">
        <v>265</v>
      </c>
      <c r="C38" s="105" t="s">
        <v>284</v>
      </c>
      <c r="D38" s="106">
        <v>15.27</v>
      </c>
      <c r="E38" s="106">
        <v>7.3125</v>
      </c>
      <c r="F38" s="106">
        <v>29.7</v>
      </c>
      <c r="G38" s="106">
        <v>245.69249999999997</v>
      </c>
      <c r="H38" s="107">
        <v>19.569876595744681</v>
      </c>
      <c r="I38" s="123">
        <v>35.5</v>
      </c>
      <c r="J38" s="96"/>
      <c r="K38" s="96">
        <v>17</v>
      </c>
    </row>
    <row r="39" spans="1:11" ht="18" x14ac:dyDescent="0.25">
      <c r="A39" s="103" t="s">
        <v>313</v>
      </c>
      <c r="B39" s="104" t="s">
        <v>265</v>
      </c>
      <c r="C39" s="105" t="s">
        <v>256</v>
      </c>
      <c r="D39" s="106">
        <v>7.93</v>
      </c>
      <c r="E39" s="106">
        <v>9.2200000000000006</v>
      </c>
      <c r="F39" s="106">
        <v>9.86</v>
      </c>
      <c r="G39" s="106">
        <v>161.76</v>
      </c>
      <c r="H39" s="107">
        <v>17.01805638297872</v>
      </c>
      <c r="I39" s="123">
        <v>32.5</v>
      </c>
      <c r="J39" s="96"/>
      <c r="K39" s="96">
        <v>19</v>
      </c>
    </row>
    <row r="40" spans="1:11" ht="18" x14ac:dyDescent="0.25">
      <c r="A40" s="103" t="s">
        <v>328</v>
      </c>
      <c r="B40" s="104" t="s">
        <v>265</v>
      </c>
      <c r="C40" s="105" t="s">
        <v>261</v>
      </c>
      <c r="D40" s="106">
        <v>11.925000000000001</v>
      </c>
      <c r="E40" s="106">
        <v>10.8</v>
      </c>
      <c r="F40" s="106">
        <v>12</v>
      </c>
      <c r="G40" s="106">
        <v>195.75</v>
      </c>
      <c r="H40" s="107">
        <v>19.982936170212767</v>
      </c>
      <c r="I40" s="123">
        <v>36</v>
      </c>
      <c r="J40" s="96"/>
      <c r="K40" s="96">
        <v>15</v>
      </c>
    </row>
    <row r="41" spans="1:11" ht="18" x14ac:dyDescent="0.25">
      <c r="A41" s="103" t="s">
        <v>314</v>
      </c>
      <c r="B41" s="104" t="s">
        <v>295</v>
      </c>
      <c r="C41" s="105">
        <v>0</v>
      </c>
      <c r="D41" s="106">
        <v>1.68</v>
      </c>
      <c r="E41" s="106">
        <v>0.88</v>
      </c>
      <c r="F41" s="106">
        <v>19.36</v>
      </c>
      <c r="G41" s="106">
        <v>92.4</v>
      </c>
      <c r="H41" s="107">
        <v>4</v>
      </c>
      <c r="I41" s="124">
        <v>6</v>
      </c>
      <c r="J41" s="96"/>
      <c r="K41" s="122">
        <v>3</v>
      </c>
    </row>
    <row r="42" spans="1:11" ht="18" x14ac:dyDescent="0.25">
      <c r="A42" s="103" t="s">
        <v>314</v>
      </c>
      <c r="B42" s="104" t="s">
        <v>295</v>
      </c>
      <c r="C42" s="105">
        <v>0</v>
      </c>
      <c r="D42" s="106">
        <v>1.68</v>
      </c>
      <c r="E42" s="106">
        <v>0.88</v>
      </c>
      <c r="F42" s="106">
        <v>19.36</v>
      </c>
      <c r="G42" s="106">
        <v>92.4</v>
      </c>
      <c r="H42" s="107">
        <v>4</v>
      </c>
      <c r="I42" s="123">
        <v>6</v>
      </c>
      <c r="J42" s="96"/>
      <c r="K42" s="96">
        <v>13</v>
      </c>
    </row>
    <row r="43" spans="1:11" ht="18" x14ac:dyDescent="0.25">
      <c r="A43" s="103" t="s">
        <v>187</v>
      </c>
      <c r="B43" s="104" t="s">
        <v>197</v>
      </c>
      <c r="C43" s="105" t="s">
        <v>203</v>
      </c>
      <c r="D43" s="106">
        <v>7</v>
      </c>
      <c r="E43" s="106">
        <v>8.1999999999999993</v>
      </c>
      <c r="F43" s="106">
        <v>47</v>
      </c>
      <c r="G43" s="106">
        <v>294</v>
      </c>
      <c r="H43" s="107">
        <v>3.6474000000000002</v>
      </c>
      <c r="I43" s="123">
        <v>7.5</v>
      </c>
      <c r="J43" s="96"/>
      <c r="K43" s="122">
        <v>4</v>
      </c>
    </row>
    <row r="44" spans="1:11" ht="18" x14ac:dyDescent="0.25">
      <c r="A44" s="103" t="s">
        <v>187</v>
      </c>
      <c r="B44" s="104" t="s">
        <v>197</v>
      </c>
      <c r="C44" s="105" t="s">
        <v>203</v>
      </c>
      <c r="D44" s="106">
        <v>7</v>
      </c>
      <c r="E44" s="106">
        <v>8.1999999999999993</v>
      </c>
      <c r="F44" s="106">
        <v>47</v>
      </c>
      <c r="G44" s="106">
        <v>294</v>
      </c>
      <c r="H44" s="107">
        <v>3.6474000000000002</v>
      </c>
      <c r="I44" s="123">
        <v>7.5</v>
      </c>
      <c r="J44" s="96"/>
      <c r="K44" s="96">
        <v>12</v>
      </c>
    </row>
    <row r="45" spans="1:11" ht="18" x14ac:dyDescent="0.25">
      <c r="A45" s="103" t="s">
        <v>187</v>
      </c>
      <c r="B45" s="104" t="s">
        <v>197</v>
      </c>
      <c r="C45" s="105" t="s">
        <v>203</v>
      </c>
      <c r="D45" s="106">
        <v>7</v>
      </c>
      <c r="E45" s="106">
        <v>8.1999999999999993</v>
      </c>
      <c r="F45" s="106">
        <v>47</v>
      </c>
      <c r="G45" s="106">
        <v>294</v>
      </c>
      <c r="H45" s="107">
        <v>3.6474000000000002</v>
      </c>
      <c r="I45" s="123">
        <v>7.5</v>
      </c>
      <c r="J45" s="96"/>
      <c r="K45" s="96">
        <v>15</v>
      </c>
    </row>
    <row r="46" spans="1:11" ht="18" x14ac:dyDescent="0.25">
      <c r="A46" s="103" t="s">
        <v>187</v>
      </c>
      <c r="B46" s="104" t="s">
        <v>197</v>
      </c>
      <c r="C46" s="105" t="s">
        <v>203</v>
      </c>
      <c r="D46" s="106">
        <v>7</v>
      </c>
      <c r="E46" s="106">
        <v>8.1999999999999993</v>
      </c>
      <c r="F46" s="106">
        <v>47</v>
      </c>
      <c r="G46" s="106">
        <v>294</v>
      </c>
      <c r="H46" s="107">
        <v>3.6474000000000002</v>
      </c>
      <c r="I46" s="123">
        <v>7.5</v>
      </c>
      <c r="J46" s="96"/>
      <c r="K46" s="96">
        <v>19</v>
      </c>
    </row>
    <row r="47" spans="1:11" ht="18" x14ac:dyDescent="0.25">
      <c r="A47" s="103" t="s">
        <v>224</v>
      </c>
      <c r="B47" s="104" t="s">
        <v>197</v>
      </c>
      <c r="C47" s="105" t="s">
        <v>225</v>
      </c>
      <c r="D47" s="106">
        <v>0.2</v>
      </c>
      <c r="E47" s="106">
        <v>0</v>
      </c>
      <c r="F47" s="106">
        <v>27.52</v>
      </c>
      <c r="G47" s="106">
        <v>111.25</v>
      </c>
      <c r="H47" s="107">
        <v>4.3600000000000003</v>
      </c>
      <c r="I47" s="123">
        <v>7</v>
      </c>
      <c r="J47" s="96"/>
      <c r="K47" s="122">
        <v>3</v>
      </c>
    </row>
    <row r="48" spans="1:11" ht="18" x14ac:dyDescent="0.25">
      <c r="A48" s="103" t="s">
        <v>224</v>
      </c>
      <c r="B48" s="104" t="s">
        <v>197</v>
      </c>
      <c r="C48" s="105" t="s">
        <v>225</v>
      </c>
      <c r="D48" s="106">
        <v>0.2</v>
      </c>
      <c r="E48" s="106">
        <v>0</v>
      </c>
      <c r="F48" s="106">
        <v>27.52</v>
      </c>
      <c r="G48" s="106">
        <v>111.25</v>
      </c>
      <c r="H48" s="107">
        <v>4.3600000000000003</v>
      </c>
      <c r="I48" s="123">
        <v>7</v>
      </c>
      <c r="J48" s="96"/>
      <c r="K48" s="96">
        <v>10</v>
      </c>
    </row>
    <row r="49" spans="1:11" ht="18" x14ac:dyDescent="0.25">
      <c r="A49" s="103" t="s">
        <v>224</v>
      </c>
      <c r="B49" s="104" t="s">
        <v>197</v>
      </c>
      <c r="C49" s="105" t="s">
        <v>225</v>
      </c>
      <c r="D49" s="106">
        <v>0.2</v>
      </c>
      <c r="E49" s="106">
        <v>0</v>
      </c>
      <c r="F49" s="106">
        <v>27.52</v>
      </c>
      <c r="G49" s="106">
        <v>111.25</v>
      </c>
      <c r="H49" s="107">
        <v>4.3600000000000003</v>
      </c>
      <c r="I49" s="123">
        <v>7</v>
      </c>
      <c r="J49" s="96"/>
      <c r="K49" s="96">
        <v>13</v>
      </c>
    </row>
    <row r="50" spans="1:11" ht="18" x14ac:dyDescent="0.25">
      <c r="A50" s="103" t="s">
        <v>224</v>
      </c>
      <c r="B50" s="104" t="s">
        <v>197</v>
      </c>
      <c r="C50" s="105" t="s">
        <v>225</v>
      </c>
      <c r="D50" s="106">
        <v>0.2</v>
      </c>
      <c r="E50" s="106">
        <v>0</v>
      </c>
      <c r="F50" s="106">
        <v>27.52</v>
      </c>
      <c r="G50" s="106">
        <v>111.25</v>
      </c>
      <c r="H50" s="107">
        <v>4.3600000000000003</v>
      </c>
      <c r="I50" s="123">
        <v>7</v>
      </c>
      <c r="J50" s="96"/>
      <c r="K50" s="96">
        <v>20</v>
      </c>
    </row>
    <row r="51" spans="1:11" ht="18" x14ac:dyDescent="0.25">
      <c r="A51" s="103" t="s">
        <v>217</v>
      </c>
      <c r="B51" s="104" t="s">
        <v>197</v>
      </c>
      <c r="C51" s="105" t="s">
        <v>218</v>
      </c>
      <c r="D51" s="106">
        <v>0.4</v>
      </c>
      <c r="E51" s="106">
        <v>0</v>
      </c>
      <c r="F51" s="106">
        <v>23.6</v>
      </c>
      <c r="G51" s="106">
        <v>94</v>
      </c>
      <c r="H51" s="107">
        <v>3</v>
      </c>
      <c r="I51" s="123">
        <v>5</v>
      </c>
      <c r="J51" s="96"/>
      <c r="K51" s="122">
        <v>5</v>
      </c>
    </row>
    <row r="52" spans="1:11" ht="18" x14ac:dyDescent="0.25">
      <c r="A52" s="103" t="s">
        <v>217</v>
      </c>
      <c r="B52" s="104" t="s">
        <v>197</v>
      </c>
      <c r="C52" s="105" t="s">
        <v>218</v>
      </c>
      <c r="D52" s="106">
        <v>0.4</v>
      </c>
      <c r="E52" s="106">
        <v>0</v>
      </c>
      <c r="F52" s="106">
        <v>23.6</v>
      </c>
      <c r="G52" s="106">
        <v>94</v>
      </c>
      <c r="H52" s="107">
        <v>3</v>
      </c>
      <c r="I52" s="123">
        <v>5</v>
      </c>
      <c r="J52" s="96"/>
      <c r="K52" s="96">
        <v>12</v>
      </c>
    </row>
    <row r="53" spans="1:11" ht="18" x14ac:dyDescent="0.25">
      <c r="A53" s="103" t="s">
        <v>236</v>
      </c>
      <c r="B53" s="104" t="s">
        <v>197</v>
      </c>
      <c r="C53" s="105" t="s">
        <v>225</v>
      </c>
      <c r="D53" s="106">
        <v>0.25</v>
      </c>
      <c r="E53" s="106">
        <v>0.1</v>
      </c>
      <c r="F53" s="106">
        <v>26.77</v>
      </c>
      <c r="G53" s="106">
        <v>110.75</v>
      </c>
      <c r="H53" s="107">
        <v>4.76</v>
      </c>
      <c r="I53" s="123">
        <v>7</v>
      </c>
      <c r="J53" s="96"/>
      <c r="K53" s="122">
        <v>8</v>
      </c>
    </row>
    <row r="54" spans="1:11" ht="36" x14ac:dyDescent="0.25">
      <c r="A54" s="103" t="s">
        <v>286</v>
      </c>
      <c r="B54" s="104" t="s">
        <v>319</v>
      </c>
      <c r="C54" s="105" t="s">
        <v>204</v>
      </c>
      <c r="D54" s="106">
        <v>7.9333333333333336</v>
      </c>
      <c r="E54" s="106">
        <v>9.0666666666666664</v>
      </c>
      <c r="F54" s="106">
        <v>2.2666666666666666</v>
      </c>
      <c r="G54" s="106">
        <v>125.33333333333333</v>
      </c>
      <c r="H54" s="107">
        <v>12.213799999999999</v>
      </c>
      <c r="I54" s="123">
        <v>23.5</v>
      </c>
      <c r="J54" s="96"/>
      <c r="K54" s="122">
        <v>5</v>
      </c>
    </row>
    <row r="55" spans="1:11" ht="36" x14ac:dyDescent="0.25">
      <c r="A55" s="103" t="s">
        <v>286</v>
      </c>
      <c r="B55" s="104" t="s">
        <v>319</v>
      </c>
      <c r="C55" s="105" t="s">
        <v>204</v>
      </c>
      <c r="D55" s="106">
        <v>7.9333333333333336</v>
      </c>
      <c r="E55" s="106">
        <v>9.0666666666666664</v>
      </c>
      <c r="F55" s="106">
        <v>2.2666666666666666</v>
      </c>
      <c r="G55" s="106">
        <v>125.33333333333333</v>
      </c>
      <c r="H55" s="107">
        <v>12.213799999999999</v>
      </c>
      <c r="I55" s="123">
        <v>23.5</v>
      </c>
      <c r="J55" s="96"/>
      <c r="K55" s="96">
        <v>10</v>
      </c>
    </row>
    <row r="56" spans="1:11" ht="36" x14ac:dyDescent="0.25">
      <c r="A56" s="103" t="s">
        <v>286</v>
      </c>
      <c r="B56" s="104" t="s">
        <v>319</v>
      </c>
      <c r="C56" s="105" t="s">
        <v>204</v>
      </c>
      <c r="D56" s="106">
        <v>7.9333333333333336</v>
      </c>
      <c r="E56" s="106">
        <v>9.0666666666666664</v>
      </c>
      <c r="F56" s="106">
        <v>2.2666666666666666</v>
      </c>
      <c r="G56" s="106">
        <v>125.33333333333333</v>
      </c>
      <c r="H56" s="107">
        <v>12.213799999999999</v>
      </c>
      <c r="I56" s="123">
        <v>23.5</v>
      </c>
      <c r="J56" s="96"/>
      <c r="K56" s="96">
        <v>15</v>
      </c>
    </row>
    <row r="57" spans="1:11" ht="36" x14ac:dyDescent="0.25">
      <c r="A57" s="103" t="s">
        <v>286</v>
      </c>
      <c r="B57" s="104" t="s">
        <v>319</v>
      </c>
      <c r="C57" s="105" t="s">
        <v>204</v>
      </c>
      <c r="D57" s="106">
        <v>7.9333333333333336</v>
      </c>
      <c r="E57" s="106">
        <v>9.0666666666666664</v>
      </c>
      <c r="F57" s="106">
        <v>2.2666666666666666</v>
      </c>
      <c r="G57" s="106">
        <v>125.33333333333333</v>
      </c>
      <c r="H57" s="107">
        <v>12.213799999999999</v>
      </c>
      <c r="I57" s="123">
        <v>23.5</v>
      </c>
      <c r="J57" s="96"/>
      <c r="K57" s="96">
        <v>20</v>
      </c>
    </row>
    <row r="58" spans="1:11" ht="18" x14ac:dyDescent="0.25">
      <c r="A58" s="103" t="s">
        <v>299</v>
      </c>
      <c r="B58" s="104" t="s">
        <v>211</v>
      </c>
      <c r="C58" s="105" t="s">
        <v>230</v>
      </c>
      <c r="D58" s="106">
        <v>20.249999999999996</v>
      </c>
      <c r="E58" s="106">
        <v>19.750000000000004</v>
      </c>
      <c r="F58" s="106">
        <v>45.250000000000007</v>
      </c>
      <c r="G58" s="106">
        <v>447.5</v>
      </c>
      <c r="H58" s="107">
        <v>20.572526241134753</v>
      </c>
      <c r="I58" s="123">
        <v>43</v>
      </c>
      <c r="J58" s="96"/>
      <c r="K58" s="122">
        <v>1</v>
      </c>
    </row>
    <row r="59" spans="1:11" ht="18" x14ac:dyDescent="0.25">
      <c r="A59" s="103" t="s">
        <v>299</v>
      </c>
      <c r="B59" s="104" t="s">
        <v>211</v>
      </c>
      <c r="C59" s="105" t="s">
        <v>230</v>
      </c>
      <c r="D59" s="106">
        <v>20.249999999999996</v>
      </c>
      <c r="E59" s="106">
        <v>19.750000000000004</v>
      </c>
      <c r="F59" s="106">
        <v>45.250000000000007</v>
      </c>
      <c r="G59" s="106">
        <v>447.5</v>
      </c>
      <c r="H59" s="107">
        <v>20.572526241134753</v>
      </c>
      <c r="I59" s="123">
        <v>43</v>
      </c>
      <c r="J59" s="96"/>
      <c r="K59" s="96">
        <v>14</v>
      </c>
    </row>
    <row r="60" spans="1:11" ht="18" x14ac:dyDescent="0.25">
      <c r="A60" s="103" t="s">
        <v>290</v>
      </c>
      <c r="B60" s="104" t="s">
        <v>191</v>
      </c>
      <c r="C60" s="105" t="s">
        <v>229</v>
      </c>
      <c r="D60" s="106">
        <v>12.96</v>
      </c>
      <c r="E60" s="106">
        <v>8.879999999999999</v>
      </c>
      <c r="F60" s="106">
        <v>41.019999999999996</v>
      </c>
      <c r="G60" s="106">
        <v>294.95999999999998</v>
      </c>
      <c r="H60" s="107">
        <v>15.24</v>
      </c>
      <c r="I60" s="123">
        <v>25.5</v>
      </c>
      <c r="J60" s="96"/>
      <c r="K60" s="122">
        <v>7</v>
      </c>
    </row>
    <row r="61" spans="1:11" ht="18" x14ac:dyDescent="0.25">
      <c r="A61" s="103" t="s">
        <v>330</v>
      </c>
      <c r="B61" s="104" t="s">
        <v>191</v>
      </c>
      <c r="C61" s="105" t="s">
        <v>229</v>
      </c>
      <c r="D61" s="106">
        <v>14.34</v>
      </c>
      <c r="E61" s="106">
        <v>10.399999999999999</v>
      </c>
      <c r="F61" s="106">
        <v>40.5</v>
      </c>
      <c r="G61" s="106">
        <v>313.60000000000002</v>
      </c>
      <c r="H61" s="107">
        <v>16.190000000000001</v>
      </c>
      <c r="I61" s="123">
        <v>26.5</v>
      </c>
      <c r="J61" s="96"/>
      <c r="K61" s="96">
        <v>17</v>
      </c>
    </row>
    <row r="62" spans="1:11" ht="18" x14ac:dyDescent="0.25">
      <c r="A62" s="103" t="s">
        <v>231</v>
      </c>
      <c r="B62" s="104" t="s">
        <v>337</v>
      </c>
      <c r="C62" s="105" t="s">
        <v>189</v>
      </c>
      <c r="D62" s="106">
        <v>3.15</v>
      </c>
      <c r="E62" s="106">
        <v>6.75</v>
      </c>
      <c r="F62" s="106">
        <v>21.9</v>
      </c>
      <c r="G62" s="106">
        <v>163.5</v>
      </c>
      <c r="H62" s="107">
        <v>6.6697500000000005</v>
      </c>
      <c r="I62" s="123">
        <v>10</v>
      </c>
      <c r="J62" s="96"/>
      <c r="K62" s="96">
        <v>9</v>
      </c>
    </row>
    <row r="63" spans="1:11" ht="18" x14ac:dyDescent="0.25">
      <c r="A63" s="103" t="s">
        <v>231</v>
      </c>
      <c r="B63" s="104" t="s">
        <v>197</v>
      </c>
      <c r="C63" s="105" t="s">
        <v>189</v>
      </c>
      <c r="D63" s="106">
        <v>4.2</v>
      </c>
      <c r="E63" s="106">
        <v>9</v>
      </c>
      <c r="F63" s="106">
        <v>29.2</v>
      </c>
      <c r="G63" s="106">
        <v>218</v>
      </c>
      <c r="H63" s="107">
        <v>8.8929999999999989</v>
      </c>
      <c r="I63" s="123">
        <v>13.3</v>
      </c>
      <c r="J63" s="96"/>
      <c r="K63" s="96">
        <v>20</v>
      </c>
    </row>
    <row r="64" spans="1:11" ht="18" x14ac:dyDescent="0.25">
      <c r="A64" s="103" t="s">
        <v>302</v>
      </c>
      <c r="B64" s="104" t="s">
        <v>211</v>
      </c>
      <c r="C64" s="105" t="s">
        <v>303</v>
      </c>
      <c r="D64" s="106">
        <v>17.82</v>
      </c>
      <c r="E64" s="106">
        <v>21.28</v>
      </c>
      <c r="F64" s="106">
        <v>23.18</v>
      </c>
      <c r="G64" s="106">
        <v>355.62</v>
      </c>
      <c r="H64" s="107">
        <v>22.4389</v>
      </c>
      <c r="I64" s="123">
        <v>43</v>
      </c>
      <c r="J64" s="96"/>
      <c r="K64" s="122">
        <v>5</v>
      </c>
    </row>
    <row r="65" spans="1:11" ht="18" x14ac:dyDescent="0.25">
      <c r="A65" s="103" t="s">
        <v>302</v>
      </c>
      <c r="B65" s="104" t="s">
        <v>211</v>
      </c>
      <c r="C65" s="105" t="s">
        <v>303</v>
      </c>
      <c r="D65" s="106">
        <v>17.82</v>
      </c>
      <c r="E65" s="106">
        <v>21.28</v>
      </c>
      <c r="F65" s="106">
        <v>23.18</v>
      </c>
      <c r="G65" s="106">
        <v>355.62</v>
      </c>
      <c r="H65" s="107">
        <v>22.4389</v>
      </c>
      <c r="I65" s="123">
        <v>43</v>
      </c>
      <c r="J65" s="96"/>
      <c r="K65" s="96">
        <v>16</v>
      </c>
    </row>
    <row r="66" spans="1:11" ht="18" x14ac:dyDescent="0.25">
      <c r="A66" s="103" t="s">
        <v>304</v>
      </c>
      <c r="B66" s="104" t="s">
        <v>197</v>
      </c>
      <c r="C66" s="105" t="s">
        <v>305</v>
      </c>
      <c r="D66" s="106">
        <v>5.4</v>
      </c>
      <c r="E66" s="106">
        <v>11</v>
      </c>
      <c r="F66" s="106">
        <v>40.4</v>
      </c>
      <c r="G66" s="106">
        <v>264.8</v>
      </c>
      <c r="H66" s="107">
        <v>8.4793574468085104</v>
      </c>
      <c r="I66" s="123">
        <v>13</v>
      </c>
      <c r="J66" s="96"/>
      <c r="K66" s="122">
        <v>7</v>
      </c>
    </row>
    <row r="67" spans="1:11" ht="18" x14ac:dyDescent="0.25">
      <c r="A67" s="103" t="s">
        <v>331</v>
      </c>
      <c r="B67" s="104" t="s">
        <v>300</v>
      </c>
      <c r="C67" s="105" t="s">
        <v>301</v>
      </c>
      <c r="D67" s="106">
        <v>10.75</v>
      </c>
      <c r="E67" s="106">
        <v>8.84</v>
      </c>
      <c r="F67" s="106">
        <v>7.33</v>
      </c>
      <c r="G67" s="106">
        <v>152.1</v>
      </c>
      <c r="H67" s="107">
        <v>16.977097872340426</v>
      </c>
      <c r="I67" s="123">
        <v>26.7</v>
      </c>
      <c r="J67" s="96"/>
      <c r="K67" s="96">
        <v>20</v>
      </c>
    </row>
    <row r="68" spans="1:11" ht="18" x14ac:dyDescent="0.25">
      <c r="A68" s="103" t="s">
        <v>340</v>
      </c>
      <c r="B68" s="104" t="s">
        <v>265</v>
      </c>
      <c r="C68" s="105" t="s">
        <v>213</v>
      </c>
      <c r="D68" s="106">
        <v>8.86</v>
      </c>
      <c r="E68" s="106">
        <v>6.73</v>
      </c>
      <c r="F68" s="106">
        <v>4.03</v>
      </c>
      <c r="G68" s="106">
        <v>158.6</v>
      </c>
      <c r="H68" s="107">
        <v>16.350114893617018</v>
      </c>
      <c r="I68" s="123">
        <v>29.5</v>
      </c>
      <c r="J68" s="96"/>
      <c r="K68" s="96">
        <v>10</v>
      </c>
    </row>
    <row r="69" spans="1:11" ht="18" x14ac:dyDescent="0.25">
      <c r="A69" s="103" t="s">
        <v>199</v>
      </c>
      <c r="B69" s="104" t="s">
        <v>198</v>
      </c>
      <c r="C69" s="105" t="s">
        <v>201</v>
      </c>
      <c r="D69" s="106">
        <v>1.3</v>
      </c>
      <c r="E69" s="106">
        <v>3.11</v>
      </c>
      <c r="F69" s="106">
        <v>11.074999999999999</v>
      </c>
      <c r="G69" s="106">
        <v>77.45</v>
      </c>
      <c r="H69" s="107">
        <v>2.8063978723404248</v>
      </c>
      <c r="I69" s="123">
        <v>3.5</v>
      </c>
      <c r="J69" s="96"/>
      <c r="K69" s="96">
        <v>14</v>
      </c>
    </row>
    <row r="70" spans="1:11" ht="36" x14ac:dyDescent="0.25">
      <c r="A70" s="103" t="s">
        <v>317</v>
      </c>
      <c r="B70" s="104" t="s">
        <v>198</v>
      </c>
      <c r="C70" s="105" t="s">
        <v>228</v>
      </c>
      <c r="D70" s="106">
        <v>0.7</v>
      </c>
      <c r="E70" s="106">
        <v>2.5499999999999998</v>
      </c>
      <c r="F70" s="106">
        <v>4.45</v>
      </c>
      <c r="G70" s="106">
        <v>44</v>
      </c>
      <c r="H70" s="107">
        <v>1.4190978723404255</v>
      </c>
      <c r="I70" s="123">
        <v>3</v>
      </c>
      <c r="J70" s="96"/>
      <c r="K70" s="122">
        <v>4</v>
      </c>
    </row>
    <row r="71" spans="1:11" ht="18" x14ac:dyDescent="0.25">
      <c r="A71" s="103" t="s">
        <v>296</v>
      </c>
      <c r="B71" s="104" t="s">
        <v>198</v>
      </c>
      <c r="C71" s="105" t="s">
        <v>297</v>
      </c>
      <c r="D71" s="106">
        <v>0.92500000000000016</v>
      </c>
      <c r="E71" s="106">
        <v>4.2249999999999996</v>
      </c>
      <c r="F71" s="106">
        <v>7.7500000000000009</v>
      </c>
      <c r="G71" s="106">
        <v>63.875000000000007</v>
      </c>
      <c r="H71" s="107">
        <v>2.5046978723404254</v>
      </c>
      <c r="I71" s="123">
        <v>4</v>
      </c>
      <c r="J71" s="96"/>
      <c r="K71" s="96">
        <v>19</v>
      </c>
    </row>
    <row r="72" spans="1:11" ht="18" x14ac:dyDescent="0.25">
      <c r="A72" s="103" t="s">
        <v>298</v>
      </c>
      <c r="B72" s="104" t="s">
        <v>198</v>
      </c>
      <c r="C72" s="105">
        <v>0</v>
      </c>
      <c r="D72" s="106">
        <v>3.8</v>
      </c>
      <c r="E72" s="106">
        <v>3.1</v>
      </c>
      <c r="F72" s="106">
        <v>28.2</v>
      </c>
      <c r="G72" s="106">
        <v>157</v>
      </c>
      <c r="H72" s="107">
        <v>7</v>
      </c>
      <c r="I72" s="123">
        <v>9</v>
      </c>
      <c r="J72" s="96"/>
      <c r="K72" s="122">
        <v>8</v>
      </c>
    </row>
    <row r="73" spans="1:11" ht="18" x14ac:dyDescent="0.25">
      <c r="A73" s="103" t="s">
        <v>298</v>
      </c>
      <c r="B73" s="104" t="s">
        <v>198</v>
      </c>
      <c r="C73" s="105">
        <v>0</v>
      </c>
      <c r="D73" s="106">
        <v>3.8</v>
      </c>
      <c r="E73" s="106">
        <v>3.1</v>
      </c>
      <c r="F73" s="106">
        <v>28.2</v>
      </c>
      <c r="G73" s="106">
        <v>157</v>
      </c>
      <c r="H73" s="107">
        <v>7</v>
      </c>
      <c r="I73" s="123">
        <v>9</v>
      </c>
      <c r="J73" s="96"/>
      <c r="K73" s="96">
        <v>18</v>
      </c>
    </row>
    <row r="74" spans="1:11" ht="18" x14ac:dyDescent="0.25">
      <c r="A74" s="103" t="s">
        <v>307</v>
      </c>
      <c r="B74" s="104" t="s">
        <v>197</v>
      </c>
      <c r="C74" s="105" t="s">
        <v>308</v>
      </c>
      <c r="D74" s="106">
        <v>9.1999999999999993</v>
      </c>
      <c r="E74" s="106">
        <v>9.1</v>
      </c>
      <c r="F74" s="106">
        <v>25.3</v>
      </c>
      <c r="G74" s="106">
        <v>203</v>
      </c>
      <c r="H74" s="107">
        <v>7.4861191489361705</v>
      </c>
      <c r="I74" s="123">
        <v>9.5</v>
      </c>
      <c r="J74" s="96"/>
      <c r="K74" s="96">
        <v>17</v>
      </c>
    </row>
    <row r="75" spans="1:11" ht="18" x14ac:dyDescent="0.25">
      <c r="A75" s="103" t="s">
        <v>288</v>
      </c>
      <c r="B75" s="104" t="s">
        <v>188</v>
      </c>
      <c r="C75" s="105" t="s">
        <v>289</v>
      </c>
      <c r="D75" s="106">
        <v>8.3666666666666671</v>
      </c>
      <c r="E75" s="106">
        <v>17.316666666666666</v>
      </c>
      <c r="F75" s="106">
        <v>10.058333333333334</v>
      </c>
      <c r="G75" s="106">
        <v>230.49166666666667</v>
      </c>
      <c r="H75" s="107">
        <v>25.5366</v>
      </c>
      <c r="I75" s="123">
        <v>36</v>
      </c>
      <c r="J75" s="96"/>
      <c r="K75" s="96">
        <v>18</v>
      </c>
    </row>
    <row r="76" spans="1:11" ht="18" x14ac:dyDescent="0.25">
      <c r="A76" s="103" t="s">
        <v>287</v>
      </c>
      <c r="B76" s="104" t="s">
        <v>339</v>
      </c>
      <c r="C76" s="105" t="s">
        <v>202</v>
      </c>
      <c r="D76" s="106">
        <v>6.1050000000000004</v>
      </c>
      <c r="E76" s="106">
        <v>13.145</v>
      </c>
      <c r="F76" s="106">
        <v>0.88</v>
      </c>
      <c r="G76" s="106">
        <v>146.30000000000001</v>
      </c>
      <c r="H76" s="107">
        <v>16.829999999999998</v>
      </c>
      <c r="I76" s="123">
        <v>27</v>
      </c>
      <c r="J76" s="96"/>
      <c r="K76" s="122">
        <v>3</v>
      </c>
    </row>
    <row r="77" spans="1:11" ht="18" x14ac:dyDescent="0.25">
      <c r="A77" s="103" t="s">
        <v>287</v>
      </c>
      <c r="B77" s="104" t="s">
        <v>339</v>
      </c>
      <c r="C77" s="105" t="s">
        <v>202</v>
      </c>
      <c r="D77" s="106">
        <v>6.1050000000000004</v>
      </c>
      <c r="E77" s="106">
        <v>13.145</v>
      </c>
      <c r="F77" s="106">
        <v>0.88</v>
      </c>
      <c r="G77" s="106">
        <v>146.30000000000001</v>
      </c>
      <c r="H77" s="107">
        <v>16.829999999999998</v>
      </c>
      <c r="I77" s="123">
        <v>27</v>
      </c>
      <c r="J77" s="96"/>
      <c r="K77" s="96">
        <v>13</v>
      </c>
    </row>
    <row r="78" spans="1:11" ht="18" x14ac:dyDescent="0.25">
      <c r="A78" s="103" t="s">
        <v>263</v>
      </c>
      <c r="B78" s="104" t="s">
        <v>211</v>
      </c>
      <c r="C78" s="105" t="s">
        <v>212</v>
      </c>
      <c r="D78" s="106">
        <v>6.2</v>
      </c>
      <c r="E78" s="106">
        <v>5.6</v>
      </c>
      <c r="F78" s="106">
        <v>22.3</v>
      </c>
      <c r="G78" s="106">
        <v>167</v>
      </c>
      <c r="H78" s="107">
        <v>3.008770212765957</v>
      </c>
      <c r="I78" s="123">
        <v>13</v>
      </c>
      <c r="J78" s="96"/>
      <c r="K78" s="96">
        <v>13</v>
      </c>
    </row>
    <row r="79" spans="1:11" ht="18" x14ac:dyDescent="0.25">
      <c r="A79" s="103" t="s">
        <v>321</v>
      </c>
      <c r="B79" s="104" t="s">
        <v>322</v>
      </c>
      <c r="C79" s="105" t="s">
        <v>323</v>
      </c>
      <c r="D79" s="106">
        <v>8.3666666666666671</v>
      </c>
      <c r="E79" s="106">
        <v>8.85</v>
      </c>
      <c r="F79" s="106">
        <v>18.580000000000002</v>
      </c>
      <c r="G79" s="106">
        <v>191.18</v>
      </c>
      <c r="H79" s="107">
        <v>13.26834</v>
      </c>
      <c r="I79" s="123">
        <v>31</v>
      </c>
      <c r="J79" s="96"/>
      <c r="K79" s="122">
        <v>8</v>
      </c>
    </row>
    <row r="80" spans="1:11" ht="18" x14ac:dyDescent="0.25">
      <c r="A80" s="103" t="s">
        <v>184</v>
      </c>
      <c r="B80" s="104" t="s">
        <v>285</v>
      </c>
      <c r="C80" s="105" t="s">
        <v>195</v>
      </c>
      <c r="D80" s="106">
        <v>3.8</v>
      </c>
      <c r="E80" s="106">
        <v>3.8</v>
      </c>
      <c r="F80" s="106">
        <v>4.8499999999999996</v>
      </c>
      <c r="G80" s="106">
        <v>60</v>
      </c>
      <c r="H80" s="107">
        <v>4.95</v>
      </c>
      <c r="I80" s="123">
        <v>6.5</v>
      </c>
      <c r="J80" s="96"/>
      <c r="K80" s="122">
        <v>8</v>
      </c>
    </row>
    <row r="81" spans="1:11" ht="18" x14ac:dyDescent="0.25">
      <c r="A81" s="103" t="s">
        <v>184</v>
      </c>
      <c r="B81" s="104" t="s">
        <v>285</v>
      </c>
      <c r="C81" s="105" t="s">
        <v>195</v>
      </c>
      <c r="D81" s="106">
        <v>3.8</v>
      </c>
      <c r="E81" s="106">
        <v>3.8</v>
      </c>
      <c r="F81" s="106">
        <v>4.8499999999999996</v>
      </c>
      <c r="G81" s="106">
        <v>60</v>
      </c>
      <c r="H81" s="107">
        <v>4.95</v>
      </c>
      <c r="I81" s="123">
        <v>6.5</v>
      </c>
      <c r="J81" s="96"/>
      <c r="K81" s="96">
        <v>16</v>
      </c>
    </row>
    <row r="82" spans="1:11" ht="18" x14ac:dyDescent="0.25">
      <c r="A82" s="103" t="s">
        <v>184</v>
      </c>
      <c r="B82" s="104" t="s">
        <v>285</v>
      </c>
      <c r="C82" s="105" t="s">
        <v>195</v>
      </c>
      <c r="D82" s="106">
        <v>3.8</v>
      </c>
      <c r="E82" s="106">
        <v>3.8</v>
      </c>
      <c r="F82" s="106">
        <v>4.8499999999999996</v>
      </c>
      <c r="G82" s="106">
        <v>60</v>
      </c>
      <c r="H82" s="107">
        <v>4.95</v>
      </c>
      <c r="I82" s="123">
        <v>6.5</v>
      </c>
      <c r="J82" s="96"/>
      <c r="K82" s="96">
        <v>18</v>
      </c>
    </row>
    <row r="83" spans="1:11" ht="18" x14ac:dyDescent="0.25">
      <c r="A83" s="103" t="s">
        <v>318</v>
      </c>
      <c r="B83" s="104" t="s">
        <v>265</v>
      </c>
      <c r="C83" s="105" t="s">
        <v>253</v>
      </c>
      <c r="D83" s="106">
        <v>9.56</v>
      </c>
      <c r="E83" s="106">
        <v>14.58</v>
      </c>
      <c r="F83" s="106">
        <v>10.73</v>
      </c>
      <c r="G83" s="106">
        <v>214.43</v>
      </c>
      <c r="H83" s="107">
        <v>19.446886170212764</v>
      </c>
      <c r="I83" s="123">
        <v>34.5</v>
      </c>
      <c r="J83" s="96"/>
      <c r="K83" s="122">
        <v>4</v>
      </c>
    </row>
    <row r="84" spans="1:11" ht="18" x14ac:dyDescent="0.25">
      <c r="A84" s="103" t="s">
        <v>74</v>
      </c>
      <c r="B84" s="104">
        <v>42</v>
      </c>
      <c r="C84" s="105">
        <v>0</v>
      </c>
      <c r="D84" s="106">
        <v>2</v>
      </c>
      <c r="E84" s="106">
        <v>0.75</v>
      </c>
      <c r="F84" s="106">
        <v>13</v>
      </c>
      <c r="G84" s="106">
        <v>67.5</v>
      </c>
      <c r="H84" s="107">
        <v>1.1000000000000001</v>
      </c>
      <c r="I84" s="124">
        <v>2.5</v>
      </c>
      <c r="J84" s="96"/>
      <c r="K84" s="122">
        <v>1</v>
      </c>
    </row>
    <row r="85" spans="1:11" ht="18" x14ac:dyDescent="0.25">
      <c r="A85" s="103" t="s">
        <v>74</v>
      </c>
      <c r="B85" s="104" t="s">
        <v>198</v>
      </c>
      <c r="C85" s="105">
        <v>0</v>
      </c>
      <c r="D85" s="106">
        <v>4</v>
      </c>
      <c r="E85" s="106">
        <v>1.5</v>
      </c>
      <c r="F85" s="106">
        <v>26</v>
      </c>
      <c r="G85" s="106">
        <v>135</v>
      </c>
      <c r="H85" s="107">
        <v>2.2000000000000002</v>
      </c>
      <c r="I85" s="124">
        <v>4</v>
      </c>
      <c r="J85" s="96"/>
      <c r="K85" s="122">
        <v>1</v>
      </c>
    </row>
    <row r="86" spans="1:11" ht="18" x14ac:dyDescent="0.25">
      <c r="A86" s="103" t="s">
        <v>74</v>
      </c>
      <c r="B86" s="104" t="s">
        <v>226</v>
      </c>
      <c r="C86" s="105">
        <v>0</v>
      </c>
      <c r="D86" s="106">
        <v>2</v>
      </c>
      <c r="E86" s="106">
        <v>0.75</v>
      </c>
      <c r="F86" s="106">
        <v>13</v>
      </c>
      <c r="G86" s="106">
        <v>67.5</v>
      </c>
      <c r="H86" s="107">
        <v>1.1000000000000001</v>
      </c>
      <c r="I86" s="123">
        <v>1.5</v>
      </c>
      <c r="J86" s="96"/>
      <c r="K86" s="122">
        <v>2</v>
      </c>
    </row>
    <row r="87" spans="1:11" ht="18" x14ac:dyDescent="0.25">
      <c r="A87" s="103" t="s">
        <v>74</v>
      </c>
      <c r="B87" s="104" t="s">
        <v>198</v>
      </c>
      <c r="C87" s="105">
        <v>0</v>
      </c>
      <c r="D87" s="106">
        <v>4</v>
      </c>
      <c r="E87" s="106">
        <v>1.5</v>
      </c>
      <c r="F87" s="106">
        <v>26</v>
      </c>
      <c r="G87" s="106">
        <v>135</v>
      </c>
      <c r="H87" s="107">
        <v>2.2000000000000002</v>
      </c>
      <c r="I87" s="123">
        <v>3</v>
      </c>
      <c r="J87" s="96"/>
      <c r="K87" s="122">
        <v>2</v>
      </c>
    </row>
    <row r="88" spans="1:11" ht="18" x14ac:dyDescent="0.25">
      <c r="A88" s="103" t="s">
        <v>74</v>
      </c>
      <c r="B88" s="104">
        <v>42</v>
      </c>
      <c r="C88" s="105">
        <v>0</v>
      </c>
      <c r="D88" s="106">
        <v>2</v>
      </c>
      <c r="E88" s="106">
        <v>0.75</v>
      </c>
      <c r="F88" s="106">
        <v>13</v>
      </c>
      <c r="G88" s="106">
        <v>67.5</v>
      </c>
      <c r="H88" s="107">
        <v>1.1000000000000001</v>
      </c>
      <c r="I88" s="124">
        <v>2.5</v>
      </c>
      <c r="J88" s="96"/>
      <c r="K88" s="122">
        <v>3</v>
      </c>
    </row>
    <row r="89" spans="1:11" ht="18" x14ac:dyDescent="0.25">
      <c r="A89" s="103" t="s">
        <v>74</v>
      </c>
      <c r="B89" s="104" t="s">
        <v>198</v>
      </c>
      <c r="C89" s="105">
        <v>0</v>
      </c>
      <c r="D89" s="106">
        <v>4</v>
      </c>
      <c r="E89" s="106">
        <v>1.5</v>
      </c>
      <c r="F89" s="106">
        <v>26</v>
      </c>
      <c r="G89" s="106">
        <v>135</v>
      </c>
      <c r="H89" s="107">
        <v>2.2000000000000002</v>
      </c>
      <c r="I89" s="123">
        <v>3</v>
      </c>
      <c r="J89" s="96"/>
      <c r="K89" s="122">
        <v>3</v>
      </c>
    </row>
    <row r="90" spans="1:11" ht="18" x14ac:dyDescent="0.25">
      <c r="A90" s="103" t="s">
        <v>74</v>
      </c>
      <c r="B90" s="104" t="s">
        <v>198</v>
      </c>
      <c r="C90" s="105">
        <v>0</v>
      </c>
      <c r="D90" s="106">
        <v>4</v>
      </c>
      <c r="E90" s="106">
        <v>1.5</v>
      </c>
      <c r="F90" s="106">
        <v>26</v>
      </c>
      <c r="G90" s="106">
        <v>135</v>
      </c>
      <c r="H90" s="107">
        <v>2.2000000000000002</v>
      </c>
      <c r="I90" s="123">
        <v>3</v>
      </c>
      <c r="J90" s="96"/>
      <c r="K90" s="122">
        <v>4</v>
      </c>
    </row>
    <row r="91" spans="1:11" ht="18" x14ac:dyDescent="0.25">
      <c r="A91" s="103" t="s">
        <v>74</v>
      </c>
      <c r="B91" s="104" t="s">
        <v>226</v>
      </c>
      <c r="C91" s="105">
        <v>0</v>
      </c>
      <c r="D91" s="106">
        <v>2</v>
      </c>
      <c r="E91" s="106">
        <v>0.75</v>
      </c>
      <c r="F91" s="106">
        <v>13</v>
      </c>
      <c r="G91" s="106">
        <v>67.5</v>
      </c>
      <c r="H91" s="107">
        <v>1.1000000000000001</v>
      </c>
      <c r="I91" s="123">
        <v>1.5</v>
      </c>
      <c r="J91" s="96"/>
      <c r="K91" s="122">
        <v>5</v>
      </c>
    </row>
    <row r="92" spans="1:11" ht="18" x14ac:dyDescent="0.25">
      <c r="A92" s="103" t="s">
        <v>74</v>
      </c>
      <c r="B92" s="104">
        <v>35</v>
      </c>
      <c r="C92" s="105">
        <v>0</v>
      </c>
      <c r="D92" s="106">
        <v>4</v>
      </c>
      <c r="E92" s="106">
        <v>1.5</v>
      </c>
      <c r="F92" s="106">
        <v>26</v>
      </c>
      <c r="G92" s="106">
        <v>135</v>
      </c>
      <c r="H92" s="107">
        <v>2.2000000000000002</v>
      </c>
      <c r="I92" s="124">
        <v>2</v>
      </c>
      <c r="J92" s="96"/>
      <c r="K92" s="122">
        <v>5</v>
      </c>
    </row>
    <row r="93" spans="1:11" ht="18" x14ac:dyDescent="0.25">
      <c r="A93" s="103" t="s">
        <v>74</v>
      </c>
      <c r="B93" s="104" t="s">
        <v>226</v>
      </c>
      <c r="C93" s="105">
        <v>0</v>
      </c>
      <c r="D93" s="106">
        <v>2</v>
      </c>
      <c r="E93" s="106">
        <v>0.75</v>
      </c>
      <c r="F93" s="106">
        <v>13</v>
      </c>
      <c r="G93" s="106">
        <v>67.5</v>
      </c>
      <c r="H93" s="107">
        <v>1.1000000000000001</v>
      </c>
      <c r="I93" s="123">
        <v>1.5</v>
      </c>
      <c r="J93" s="96"/>
      <c r="K93" s="122">
        <v>6</v>
      </c>
    </row>
    <row r="94" spans="1:11" ht="18" x14ac:dyDescent="0.25">
      <c r="A94" s="103" t="s">
        <v>74</v>
      </c>
      <c r="B94" s="104" t="s">
        <v>198</v>
      </c>
      <c r="C94" s="105">
        <v>0</v>
      </c>
      <c r="D94" s="106">
        <v>4</v>
      </c>
      <c r="E94" s="106">
        <v>1.5</v>
      </c>
      <c r="F94" s="106">
        <v>26</v>
      </c>
      <c r="G94" s="106">
        <v>135</v>
      </c>
      <c r="H94" s="107">
        <v>2.2000000000000002</v>
      </c>
      <c r="I94" s="123">
        <v>3</v>
      </c>
      <c r="J94" s="96"/>
      <c r="K94" s="122">
        <v>6</v>
      </c>
    </row>
    <row r="95" spans="1:11" ht="18" x14ac:dyDescent="0.25">
      <c r="A95" s="103" t="s">
        <v>74</v>
      </c>
      <c r="B95" s="104" t="s">
        <v>226</v>
      </c>
      <c r="C95" s="105">
        <v>0</v>
      </c>
      <c r="D95" s="106">
        <v>2</v>
      </c>
      <c r="E95" s="106">
        <v>0.75</v>
      </c>
      <c r="F95" s="106">
        <v>13</v>
      </c>
      <c r="G95" s="106">
        <v>67.5</v>
      </c>
      <c r="H95" s="107">
        <v>1.1000000000000001</v>
      </c>
      <c r="I95" s="123">
        <v>1.5</v>
      </c>
      <c r="J95" s="96"/>
      <c r="K95" s="122">
        <v>7</v>
      </c>
    </row>
    <row r="96" spans="1:11" ht="18" x14ac:dyDescent="0.25">
      <c r="A96" s="103" t="s">
        <v>74</v>
      </c>
      <c r="B96" s="104" t="s">
        <v>198</v>
      </c>
      <c r="C96" s="105">
        <v>0</v>
      </c>
      <c r="D96" s="106">
        <v>4</v>
      </c>
      <c r="E96" s="106">
        <v>1.5</v>
      </c>
      <c r="F96" s="106">
        <v>26</v>
      </c>
      <c r="G96" s="106">
        <v>135</v>
      </c>
      <c r="H96" s="107">
        <v>2.2000000000000002</v>
      </c>
      <c r="I96" s="123">
        <v>3</v>
      </c>
      <c r="J96" s="96"/>
      <c r="K96" s="122">
        <v>7</v>
      </c>
    </row>
    <row r="97" spans="1:11" ht="18" x14ac:dyDescent="0.25">
      <c r="A97" s="103" t="s">
        <v>74</v>
      </c>
      <c r="B97" s="104" t="s">
        <v>226</v>
      </c>
      <c r="C97" s="105">
        <v>0</v>
      </c>
      <c r="D97" s="106">
        <v>2</v>
      </c>
      <c r="E97" s="106">
        <v>0.75</v>
      </c>
      <c r="F97" s="106">
        <v>13</v>
      </c>
      <c r="G97" s="106">
        <v>67.5</v>
      </c>
      <c r="H97" s="107">
        <v>1.1000000000000001</v>
      </c>
      <c r="I97" s="123">
        <v>1.5</v>
      </c>
      <c r="J97" s="96"/>
      <c r="K97" s="122">
        <v>8</v>
      </c>
    </row>
    <row r="98" spans="1:11" ht="18" x14ac:dyDescent="0.25">
      <c r="A98" s="103" t="s">
        <v>74</v>
      </c>
      <c r="B98" s="104" t="s">
        <v>198</v>
      </c>
      <c r="C98" s="105">
        <v>0</v>
      </c>
      <c r="D98" s="106">
        <v>4</v>
      </c>
      <c r="E98" s="106">
        <v>1.5</v>
      </c>
      <c r="F98" s="106">
        <v>26</v>
      </c>
      <c r="G98" s="106">
        <v>135</v>
      </c>
      <c r="H98" s="107">
        <v>2.2000000000000002</v>
      </c>
      <c r="I98" s="123">
        <v>3</v>
      </c>
      <c r="J98" s="96"/>
      <c r="K98" s="122">
        <v>8</v>
      </c>
    </row>
    <row r="99" spans="1:11" ht="18" x14ac:dyDescent="0.25">
      <c r="A99" s="103" t="s">
        <v>74</v>
      </c>
      <c r="B99" s="104" t="s">
        <v>198</v>
      </c>
      <c r="C99" s="105">
        <v>0</v>
      </c>
      <c r="D99" s="106">
        <v>4</v>
      </c>
      <c r="E99" s="106">
        <v>1.5</v>
      </c>
      <c r="F99" s="106">
        <v>26</v>
      </c>
      <c r="G99" s="106">
        <v>135</v>
      </c>
      <c r="H99" s="107">
        <v>2.2000000000000002</v>
      </c>
      <c r="I99" s="123">
        <v>3</v>
      </c>
      <c r="J99" s="96"/>
      <c r="K99" s="96">
        <v>9</v>
      </c>
    </row>
    <row r="100" spans="1:11" ht="18" x14ac:dyDescent="0.25">
      <c r="A100" s="103" t="s">
        <v>74</v>
      </c>
      <c r="B100" s="104" t="s">
        <v>226</v>
      </c>
      <c r="C100" s="105">
        <v>0</v>
      </c>
      <c r="D100" s="106">
        <v>2</v>
      </c>
      <c r="E100" s="106">
        <v>0.75</v>
      </c>
      <c r="F100" s="106">
        <v>13</v>
      </c>
      <c r="G100" s="106">
        <v>67.5</v>
      </c>
      <c r="H100" s="107">
        <v>1.1000000000000001</v>
      </c>
      <c r="I100" s="123">
        <v>1.5</v>
      </c>
      <c r="J100" s="96"/>
      <c r="K100" s="96">
        <v>10</v>
      </c>
    </row>
    <row r="101" spans="1:11" ht="18" x14ac:dyDescent="0.25">
      <c r="A101" s="103" t="s">
        <v>74</v>
      </c>
      <c r="B101" s="104" t="s">
        <v>198</v>
      </c>
      <c r="C101" s="105">
        <v>0</v>
      </c>
      <c r="D101" s="106">
        <v>4</v>
      </c>
      <c r="E101" s="106">
        <v>1.5</v>
      </c>
      <c r="F101" s="106">
        <v>26</v>
      </c>
      <c r="G101" s="106">
        <v>135</v>
      </c>
      <c r="H101" s="107">
        <v>2.2000000000000002</v>
      </c>
      <c r="I101" s="123">
        <v>3</v>
      </c>
      <c r="J101" s="96"/>
      <c r="K101" s="96">
        <v>10</v>
      </c>
    </row>
    <row r="102" spans="1:11" ht="18" x14ac:dyDescent="0.25">
      <c r="A102" s="103" t="s">
        <v>74</v>
      </c>
      <c r="B102" s="104">
        <v>42</v>
      </c>
      <c r="C102" s="105">
        <v>0</v>
      </c>
      <c r="D102" s="106">
        <v>2</v>
      </c>
      <c r="E102" s="106">
        <v>0.75</v>
      </c>
      <c r="F102" s="106">
        <v>13</v>
      </c>
      <c r="G102" s="106">
        <v>67.5</v>
      </c>
      <c r="H102" s="107">
        <v>1.1000000000000001</v>
      </c>
      <c r="I102" s="124">
        <v>2.5</v>
      </c>
      <c r="J102" s="96"/>
      <c r="K102" s="96">
        <v>11</v>
      </c>
    </row>
    <row r="103" spans="1:11" ht="18" x14ac:dyDescent="0.25">
      <c r="A103" s="103" t="s">
        <v>74</v>
      </c>
      <c r="B103" s="104">
        <v>35</v>
      </c>
      <c r="C103" s="105">
        <v>0</v>
      </c>
      <c r="D103" s="106">
        <v>4</v>
      </c>
      <c r="E103" s="106">
        <v>1.5</v>
      </c>
      <c r="F103" s="106">
        <v>26</v>
      </c>
      <c r="G103" s="106">
        <v>135</v>
      </c>
      <c r="H103" s="107">
        <v>2.2000000000000002</v>
      </c>
      <c r="I103" s="124">
        <v>2</v>
      </c>
      <c r="J103" s="96"/>
      <c r="K103" s="96">
        <v>11</v>
      </c>
    </row>
    <row r="104" spans="1:11" ht="18" x14ac:dyDescent="0.25">
      <c r="A104" s="103" t="s">
        <v>74</v>
      </c>
      <c r="B104" s="104" t="s">
        <v>226</v>
      </c>
      <c r="C104" s="105">
        <v>0</v>
      </c>
      <c r="D104" s="106">
        <v>2</v>
      </c>
      <c r="E104" s="106">
        <v>0.75</v>
      </c>
      <c r="F104" s="106">
        <v>13</v>
      </c>
      <c r="G104" s="106">
        <v>67.5</v>
      </c>
      <c r="H104" s="107">
        <v>1.1000000000000001</v>
      </c>
      <c r="I104" s="123">
        <v>1.5</v>
      </c>
      <c r="J104" s="96"/>
      <c r="K104" s="96">
        <v>12</v>
      </c>
    </row>
    <row r="105" spans="1:11" ht="18" x14ac:dyDescent="0.25">
      <c r="A105" s="103" t="s">
        <v>74</v>
      </c>
      <c r="B105" s="104" t="s">
        <v>198</v>
      </c>
      <c r="C105" s="105">
        <v>0</v>
      </c>
      <c r="D105" s="106">
        <v>4</v>
      </c>
      <c r="E105" s="106">
        <v>1.5</v>
      </c>
      <c r="F105" s="106">
        <v>26</v>
      </c>
      <c r="G105" s="106">
        <v>135</v>
      </c>
      <c r="H105" s="107">
        <v>2.2000000000000002</v>
      </c>
      <c r="I105" s="123">
        <v>3</v>
      </c>
      <c r="J105" s="96"/>
      <c r="K105" s="96">
        <v>12</v>
      </c>
    </row>
    <row r="106" spans="1:11" ht="18" x14ac:dyDescent="0.25">
      <c r="A106" s="103" t="s">
        <v>74</v>
      </c>
      <c r="B106" s="104">
        <v>42</v>
      </c>
      <c r="C106" s="105">
        <v>0</v>
      </c>
      <c r="D106" s="106">
        <v>2</v>
      </c>
      <c r="E106" s="106">
        <v>0.75</v>
      </c>
      <c r="F106" s="106">
        <v>13</v>
      </c>
      <c r="G106" s="106">
        <v>67.5</v>
      </c>
      <c r="H106" s="107">
        <v>1.1000000000000001</v>
      </c>
      <c r="I106" s="124">
        <v>2.5</v>
      </c>
      <c r="J106" s="96"/>
      <c r="K106" s="96">
        <v>13</v>
      </c>
    </row>
    <row r="107" spans="1:11" ht="18" x14ac:dyDescent="0.25">
      <c r="A107" s="103" t="s">
        <v>74</v>
      </c>
      <c r="B107" s="104" t="s">
        <v>198</v>
      </c>
      <c r="C107" s="105">
        <v>0</v>
      </c>
      <c r="D107" s="106">
        <v>4</v>
      </c>
      <c r="E107" s="106">
        <v>1.5</v>
      </c>
      <c r="F107" s="106">
        <v>26</v>
      </c>
      <c r="G107" s="106">
        <v>135</v>
      </c>
      <c r="H107" s="107">
        <v>2.2000000000000002</v>
      </c>
      <c r="I107" s="123">
        <v>3</v>
      </c>
      <c r="J107" s="96"/>
      <c r="K107" s="96">
        <v>13</v>
      </c>
    </row>
    <row r="108" spans="1:11" ht="18" x14ac:dyDescent="0.25">
      <c r="A108" s="103" t="s">
        <v>74</v>
      </c>
      <c r="B108" s="104">
        <v>25</v>
      </c>
      <c r="C108" s="105">
        <v>0</v>
      </c>
      <c r="D108" s="106">
        <v>4</v>
      </c>
      <c r="E108" s="106">
        <v>1.5</v>
      </c>
      <c r="F108" s="106">
        <v>26</v>
      </c>
      <c r="G108" s="106">
        <v>135</v>
      </c>
      <c r="H108" s="107">
        <v>2.2000000000000002</v>
      </c>
      <c r="I108" s="124">
        <v>1.5</v>
      </c>
      <c r="J108" s="96"/>
      <c r="K108" s="96">
        <v>14</v>
      </c>
    </row>
    <row r="109" spans="1:11" ht="18" x14ac:dyDescent="0.25">
      <c r="A109" s="103" t="s">
        <v>74</v>
      </c>
      <c r="B109" s="104" t="s">
        <v>226</v>
      </c>
      <c r="C109" s="105">
        <v>0</v>
      </c>
      <c r="D109" s="106">
        <v>2</v>
      </c>
      <c r="E109" s="106">
        <v>0.75</v>
      </c>
      <c r="F109" s="106">
        <v>13</v>
      </c>
      <c r="G109" s="106">
        <v>67.5</v>
      </c>
      <c r="H109" s="107">
        <v>1.1000000000000001</v>
      </c>
      <c r="I109" s="123">
        <v>1.5</v>
      </c>
      <c r="J109" s="96"/>
      <c r="K109" s="96">
        <v>15</v>
      </c>
    </row>
    <row r="110" spans="1:11" ht="18" x14ac:dyDescent="0.25">
      <c r="A110" s="103" t="s">
        <v>74</v>
      </c>
      <c r="B110" s="104" t="s">
        <v>198</v>
      </c>
      <c r="C110" s="105">
        <v>0</v>
      </c>
      <c r="D110" s="106">
        <v>4</v>
      </c>
      <c r="E110" s="106">
        <v>1.5</v>
      </c>
      <c r="F110" s="106">
        <v>26</v>
      </c>
      <c r="G110" s="106">
        <v>135</v>
      </c>
      <c r="H110" s="107">
        <v>2.2000000000000002</v>
      </c>
      <c r="I110" s="123">
        <v>3</v>
      </c>
      <c r="J110" s="96"/>
      <c r="K110" s="96">
        <v>15</v>
      </c>
    </row>
    <row r="111" spans="1:11" ht="18" x14ac:dyDescent="0.25">
      <c r="A111" s="103" t="s">
        <v>74</v>
      </c>
      <c r="B111" s="104">
        <v>17</v>
      </c>
      <c r="C111" s="105">
        <v>0</v>
      </c>
      <c r="D111" s="106">
        <v>2</v>
      </c>
      <c r="E111" s="106">
        <v>0.75</v>
      </c>
      <c r="F111" s="106">
        <v>13</v>
      </c>
      <c r="G111" s="106">
        <v>67.5</v>
      </c>
      <c r="H111" s="107">
        <v>1.1000000000000001</v>
      </c>
      <c r="I111" s="124">
        <v>1</v>
      </c>
      <c r="J111" s="96"/>
      <c r="K111" s="96">
        <v>16</v>
      </c>
    </row>
    <row r="112" spans="1:11" ht="18" x14ac:dyDescent="0.25">
      <c r="A112" s="103" t="s">
        <v>74</v>
      </c>
      <c r="B112" s="104">
        <v>65</v>
      </c>
      <c r="C112" s="105">
        <v>0</v>
      </c>
      <c r="D112" s="106">
        <v>4</v>
      </c>
      <c r="E112" s="106">
        <v>1.5</v>
      </c>
      <c r="F112" s="106">
        <v>26</v>
      </c>
      <c r="G112" s="106">
        <v>135</v>
      </c>
      <c r="H112" s="107">
        <v>2.2000000000000002</v>
      </c>
      <c r="I112" s="124">
        <v>4</v>
      </c>
      <c r="J112" s="96"/>
      <c r="K112" s="96">
        <v>16</v>
      </c>
    </row>
    <row r="113" spans="1:11" ht="18" x14ac:dyDescent="0.25">
      <c r="A113" s="103" t="s">
        <v>74</v>
      </c>
      <c r="B113" s="104" t="s">
        <v>226</v>
      </c>
      <c r="C113" s="105">
        <v>0</v>
      </c>
      <c r="D113" s="106">
        <v>2</v>
      </c>
      <c r="E113" s="106">
        <v>0.75</v>
      </c>
      <c r="F113" s="106">
        <v>13</v>
      </c>
      <c r="G113" s="106">
        <v>67.5</v>
      </c>
      <c r="H113" s="107">
        <v>1.1000000000000001</v>
      </c>
      <c r="I113" s="123">
        <v>1.5</v>
      </c>
      <c r="J113" s="96"/>
      <c r="K113" s="96">
        <v>17</v>
      </c>
    </row>
    <row r="114" spans="1:11" ht="18" x14ac:dyDescent="0.25">
      <c r="A114" s="103" t="s">
        <v>74</v>
      </c>
      <c r="B114" s="104">
        <v>25</v>
      </c>
      <c r="C114" s="105">
        <v>0</v>
      </c>
      <c r="D114" s="106">
        <v>4</v>
      </c>
      <c r="E114" s="106">
        <v>1.5</v>
      </c>
      <c r="F114" s="106">
        <v>26</v>
      </c>
      <c r="G114" s="106">
        <v>135</v>
      </c>
      <c r="H114" s="107">
        <v>2.2000000000000002</v>
      </c>
      <c r="I114" s="124">
        <v>1.5</v>
      </c>
      <c r="J114" s="96"/>
      <c r="K114" s="96">
        <v>17</v>
      </c>
    </row>
    <row r="115" spans="1:11" ht="18" x14ac:dyDescent="0.25">
      <c r="A115" s="103" t="s">
        <v>74</v>
      </c>
      <c r="B115" s="104" t="s">
        <v>226</v>
      </c>
      <c r="C115" s="105">
        <v>0</v>
      </c>
      <c r="D115" s="106">
        <v>2</v>
      </c>
      <c r="E115" s="106">
        <v>0.75</v>
      </c>
      <c r="F115" s="106">
        <v>13</v>
      </c>
      <c r="G115" s="106">
        <v>67.5</v>
      </c>
      <c r="H115" s="107">
        <v>1.1000000000000001</v>
      </c>
      <c r="I115" s="123">
        <v>1.5</v>
      </c>
      <c r="J115" s="96"/>
      <c r="K115" s="96">
        <v>18</v>
      </c>
    </row>
    <row r="116" spans="1:11" ht="18" x14ac:dyDescent="0.25">
      <c r="A116" s="103" t="s">
        <v>74</v>
      </c>
      <c r="B116" s="104" t="s">
        <v>198</v>
      </c>
      <c r="C116" s="105">
        <v>0</v>
      </c>
      <c r="D116" s="106">
        <v>4</v>
      </c>
      <c r="E116" s="106">
        <v>1.5</v>
      </c>
      <c r="F116" s="106">
        <v>26</v>
      </c>
      <c r="G116" s="106">
        <v>135</v>
      </c>
      <c r="H116" s="107">
        <v>2.2000000000000002</v>
      </c>
      <c r="I116" s="123">
        <v>3</v>
      </c>
      <c r="J116" s="96"/>
      <c r="K116" s="96">
        <v>18</v>
      </c>
    </row>
    <row r="117" spans="1:11" ht="18" x14ac:dyDescent="0.25">
      <c r="A117" s="103" t="s">
        <v>74</v>
      </c>
      <c r="B117" s="104" t="s">
        <v>198</v>
      </c>
      <c r="C117" s="105">
        <v>0</v>
      </c>
      <c r="D117" s="106">
        <v>4</v>
      </c>
      <c r="E117" s="106">
        <v>1.5</v>
      </c>
      <c r="F117" s="106">
        <v>26</v>
      </c>
      <c r="G117" s="106">
        <v>135</v>
      </c>
      <c r="H117" s="107">
        <v>2.2000000000000002</v>
      </c>
      <c r="I117" s="123">
        <v>3</v>
      </c>
      <c r="J117" s="96"/>
      <c r="K117" s="96">
        <v>19</v>
      </c>
    </row>
    <row r="118" spans="1:11" ht="18" x14ac:dyDescent="0.25">
      <c r="A118" s="103" t="s">
        <v>74</v>
      </c>
      <c r="B118" s="104" t="s">
        <v>226</v>
      </c>
      <c r="C118" s="105">
        <v>0</v>
      </c>
      <c r="D118" s="106">
        <v>2</v>
      </c>
      <c r="E118" s="106">
        <v>0.75</v>
      </c>
      <c r="F118" s="106">
        <v>13</v>
      </c>
      <c r="G118" s="106">
        <v>67.5</v>
      </c>
      <c r="H118" s="107">
        <v>1.1000000000000001</v>
      </c>
      <c r="I118" s="123">
        <v>1.5</v>
      </c>
      <c r="J118" s="96"/>
      <c r="K118" s="96">
        <v>20</v>
      </c>
    </row>
    <row r="119" spans="1:11" ht="18" x14ac:dyDescent="0.25">
      <c r="A119" s="103" t="s">
        <v>74</v>
      </c>
      <c r="B119" s="104" t="s">
        <v>198</v>
      </c>
      <c r="C119" s="105">
        <v>0</v>
      </c>
      <c r="D119" s="106">
        <v>4</v>
      </c>
      <c r="E119" s="106">
        <v>1.5</v>
      </c>
      <c r="F119" s="106">
        <v>26</v>
      </c>
      <c r="G119" s="106">
        <v>135</v>
      </c>
      <c r="H119" s="107">
        <v>2.2000000000000002</v>
      </c>
      <c r="I119" s="123">
        <v>3</v>
      </c>
      <c r="J119" s="96"/>
      <c r="K119" s="96">
        <v>20</v>
      </c>
    </row>
    <row r="120" spans="1:11" ht="18" x14ac:dyDescent="0.25">
      <c r="A120" s="103" t="s">
        <v>257</v>
      </c>
      <c r="B120" s="104" t="s">
        <v>197</v>
      </c>
      <c r="C120" s="105" t="s">
        <v>258</v>
      </c>
      <c r="D120" s="106">
        <v>0.2</v>
      </c>
      <c r="E120" s="106">
        <v>0</v>
      </c>
      <c r="F120" s="106">
        <v>15</v>
      </c>
      <c r="G120" s="106">
        <v>58</v>
      </c>
      <c r="H120" s="107">
        <v>0.91200000000000003</v>
      </c>
      <c r="I120" s="123">
        <v>2</v>
      </c>
      <c r="J120" s="96"/>
      <c r="K120" s="122">
        <v>2</v>
      </c>
    </row>
    <row r="121" spans="1:11" ht="18" x14ac:dyDescent="0.25">
      <c r="A121" s="103" t="s">
        <v>257</v>
      </c>
      <c r="B121" s="104" t="s">
        <v>197</v>
      </c>
      <c r="C121" s="105" t="s">
        <v>258</v>
      </c>
      <c r="D121" s="106">
        <v>0.2</v>
      </c>
      <c r="E121" s="106">
        <v>0</v>
      </c>
      <c r="F121" s="106">
        <v>15</v>
      </c>
      <c r="G121" s="106">
        <v>58</v>
      </c>
      <c r="H121" s="107">
        <v>0.91200000000000003</v>
      </c>
      <c r="I121" s="123">
        <v>2</v>
      </c>
      <c r="J121" s="96"/>
      <c r="K121" s="122">
        <v>4</v>
      </c>
    </row>
    <row r="122" spans="1:11" ht="18" x14ac:dyDescent="0.25">
      <c r="A122" s="103" t="s">
        <v>257</v>
      </c>
      <c r="B122" s="104" t="s">
        <v>197</v>
      </c>
      <c r="C122" s="105" t="s">
        <v>258</v>
      </c>
      <c r="D122" s="106">
        <v>0.2</v>
      </c>
      <c r="E122" s="106">
        <v>0</v>
      </c>
      <c r="F122" s="106">
        <v>15</v>
      </c>
      <c r="G122" s="106">
        <v>58</v>
      </c>
      <c r="H122" s="107">
        <v>0.91200000000000003</v>
      </c>
      <c r="I122" s="123">
        <v>2</v>
      </c>
      <c r="J122" s="96"/>
      <c r="K122" s="122">
        <v>6</v>
      </c>
    </row>
    <row r="123" spans="1:11" ht="18" x14ac:dyDescent="0.25">
      <c r="A123" s="103" t="s">
        <v>257</v>
      </c>
      <c r="B123" s="104" t="s">
        <v>197</v>
      </c>
      <c r="C123" s="105" t="s">
        <v>258</v>
      </c>
      <c r="D123" s="106">
        <v>0.2</v>
      </c>
      <c r="E123" s="106">
        <v>0</v>
      </c>
      <c r="F123" s="106">
        <v>15</v>
      </c>
      <c r="G123" s="106">
        <v>58</v>
      </c>
      <c r="H123" s="107">
        <v>0.91200000000000003</v>
      </c>
      <c r="I123" s="123">
        <v>2</v>
      </c>
      <c r="J123" s="96"/>
      <c r="K123" s="96">
        <v>9</v>
      </c>
    </row>
    <row r="124" spans="1:11" ht="18" x14ac:dyDescent="0.25">
      <c r="A124" s="103" t="s">
        <v>257</v>
      </c>
      <c r="B124" s="104" t="s">
        <v>197</v>
      </c>
      <c r="C124" s="105" t="s">
        <v>258</v>
      </c>
      <c r="D124" s="106">
        <v>0.2</v>
      </c>
      <c r="E124" s="106">
        <v>0</v>
      </c>
      <c r="F124" s="106">
        <v>15</v>
      </c>
      <c r="G124" s="106">
        <v>58</v>
      </c>
      <c r="H124" s="107">
        <v>0.91200000000000003</v>
      </c>
      <c r="I124" s="123">
        <v>2</v>
      </c>
      <c r="J124" s="96"/>
      <c r="K124" s="96">
        <v>11</v>
      </c>
    </row>
    <row r="125" spans="1:11" ht="18" x14ac:dyDescent="0.25">
      <c r="A125" s="103" t="s">
        <v>257</v>
      </c>
      <c r="B125" s="104" t="s">
        <v>197</v>
      </c>
      <c r="C125" s="105" t="s">
        <v>258</v>
      </c>
      <c r="D125" s="106">
        <v>0.2</v>
      </c>
      <c r="E125" s="106">
        <v>0</v>
      </c>
      <c r="F125" s="106">
        <v>15</v>
      </c>
      <c r="G125" s="106">
        <v>58</v>
      </c>
      <c r="H125" s="107">
        <v>0.91200000000000003</v>
      </c>
      <c r="I125" s="123">
        <v>2</v>
      </c>
      <c r="J125" s="96"/>
      <c r="K125" s="96">
        <v>14</v>
      </c>
    </row>
    <row r="126" spans="1:11" ht="18" x14ac:dyDescent="0.25">
      <c r="A126" s="103" t="s">
        <v>257</v>
      </c>
      <c r="B126" s="104" t="s">
        <v>197</v>
      </c>
      <c r="C126" s="105" t="s">
        <v>258</v>
      </c>
      <c r="D126" s="106">
        <v>0.2</v>
      </c>
      <c r="E126" s="106">
        <v>0</v>
      </c>
      <c r="F126" s="106">
        <v>15</v>
      </c>
      <c r="G126" s="106">
        <v>58</v>
      </c>
      <c r="H126" s="107">
        <v>0.91200000000000003</v>
      </c>
      <c r="I126" s="123">
        <v>2</v>
      </c>
      <c r="J126" s="96"/>
      <c r="K126" s="96">
        <v>17</v>
      </c>
    </row>
    <row r="127" spans="1:11" ht="18" x14ac:dyDescent="0.25">
      <c r="A127" s="103" t="s">
        <v>257</v>
      </c>
      <c r="B127" s="104" t="s">
        <v>197</v>
      </c>
      <c r="C127" s="105" t="s">
        <v>258</v>
      </c>
      <c r="D127" s="106">
        <v>0.2</v>
      </c>
      <c r="E127" s="106">
        <v>0</v>
      </c>
      <c r="F127" s="106">
        <v>15</v>
      </c>
      <c r="G127" s="106">
        <v>58</v>
      </c>
      <c r="H127" s="107">
        <v>0.91200000000000003</v>
      </c>
      <c r="I127" s="123">
        <v>2</v>
      </c>
      <c r="J127" s="96"/>
      <c r="K127" s="96">
        <v>18</v>
      </c>
    </row>
    <row r="128" spans="1:11" ht="18" x14ac:dyDescent="0.25">
      <c r="A128" s="103" t="s">
        <v>247</v>
      </c>
      <c r="B128" s="104" t="s">
        <v>248</v>
      </c>
      <c r="C128" s="105" t="s">
        <v>249</v>
      </c>
      <c r="D128" s="106">
        <v>0.3</v>
      </c>
      <c r="E128" s="106">
        <v>0</v>
      </c>
      <c r="F128" s="106">
        <v>15.2</v>
      </c>
      <c r="G128" s="106">
        <v>60</v>
      </c>
      <c r="H128" s="107">
        <v>1.7919999999999998</v>
      </c>
      <c r="I128" s="123">
        <v>3</v>
      </c>
      <c r="J128" s="96"/>
      <c r="K128" s="122">
        <v>1</v>
      </c>
    </row>
    <row r="129" spans="1:11" ht="18" x14ac:dyDescent="0.25">
      <c r="A129" s="103" t="s">
        <v>247</v>
      </c>
      <c r="B129" s="104" t="s">
        <v>248</v>
      </c>
      <c r="C129" s="105" t="s">
        <v>249</v>
      </c>
      <c r="D129" s="106">
        <v>0.3</v>
      </c>
      <c r="E129" s="106">
        <v>0</v>
      </c>
      <c r="F129" s="106">
        <v>15.2</v>
      </c>
      <c r="G129" s="106">
        <v>60</v>
      </c>
      <c r="H129" s="107">
        <v>1.7919999999999998</v>
      </c>
      <c r="I129" s="123">
        <v>3</v>
      </c>
      <c r="J129" s="96"/>
      <c r="K129" s="122">
        <v>7</v>
      </c>
    </row>
    <row r="130" spans="1:11" ht="18" x14ac:dyDescent="0.25">
      <c r="A130" s="103" t="s">
        <v>247</v>
      </c>
      <c r="B130" s="104" t="s">
        <v>248</v>
      </c>
      <c r="C130" s="105" t="s">
        <v>249</v>
      </c>
      <c r="D130" s="106">
        <v>0.3</v>
      </c>
      <c r="E130" s="106">
        <v>0</v>
      </c>
      <c r="F130" s="106">
        <v>15.2</v>
      </c>
      <c r="G130" s="106">
        <v>60</v>
      </c>
      <c r="H130" s="107">
        <v>1.7919999999999998</v>
      </c>
      <c r="I130" s="123">
        <v>3</v>
      </c>
      <c r="J130" s="96"/>
      <c r="K130" s="96">
        <v>12</v>
      </c>
    </row>
    <row r="131" spans="1:11" ht="18" x14ac:dyDescent="0.25">
      <c r="A131" s="103" t="s">
        <v>247</v>
      </c>
      <c r="B131" s="104" t="s">
        <v>248</v>
      </c>
      <c r="C131" s="105" t="s">
        <v>249</v>
      </c>
      <c r="D131" s="106">
        <v>0.3</v>
      </c>
      <c r="E131" s="106">
        <v>0</v>
      </c>
      <c r="F131" s="106">
        <v>15.2</v>
      </c>
      <c r="G131" s="106">
        <v>60</v>
      </c>
      <c r="H131" s="107">
        <v>1.7919999999999998</v>
      </c>
      <c r="I131" s="123">
        <v>3</v>
      </c>
      <c r="J131" s="96"/>
      <c r="K131" s="96">
        <v>16</v>
      </c>
    </row>
    <row r="132" spans="1:11" ht="18" x14ac:dyDescent="0.25">
      <c r="A132" s="103" t="s">
        <v>247</v>
      </c>
      <c r="B132" s="104" t="s">
        <v>248</v>
      </c>
      <c r="C132" s="105" t="s">
        <v>249</v>
      </c>
      <c r="D132" s="106">
        <v>0.3</v>
      </c>
      <c r="E132" s="106">
        <v>0</v>
      </c>
      <c r="F132" s="106">
        <v>15.2</v>
      </c>
      <c r="G132" s="106">
        <v>60</v>
      </c>
      <c r="H132" s="107">
        <v>1.7919999999999998</v>
      </c>
      <c r="I132" s="123">
        <v>3</v>
      </c>
      <c r="J132" s="96"/>
      <c r="K132" s="96">
        <v>19</v>
      </c>
    </row>
    <row r="133" spans="1:11" ht="18" x14ac:dyDescent="0.25">
      <c r="A133" s="103" t="s">
        <v>254</v>
      </c>
      <c r="B133" s="104" t="s">
        <v>197</v>
      </c>
      <c r="C133" s="105" t="s">
        <v>255</v>
      </c>
      <c r="D133" s="106">
        <v>3.08</v>
      </c>
      <c r="E133" s="106">
        <v>3.3</v>
      </c>
      <c r="F133" s="106">
        <v>19.78</v>
      </c>
      <c r="G133" s="106">
        <v>117.75</v>
      </c>
      <c r="H133" s="107">
        <v>3.3620000000000001</v>
      </c>
      <c r="I133" s="123">
        <v>5</v>
      </c>
      <c r="J133" s="96"/>
      <c r="K133" s="122">
        <v>3</v>
      </c>
    </row>
    <row r="134" spans="1:11" ht="18" x14ac:dyDescent="0.25">
      <c r="A134" s="103" t="s">
        <v>254</v>
      </c>
      <c r="B134" s="104" t="s">
        <v>197</v>
      </c>
      <c r="C134" s="105" t="s">
        <v>255</v>
      </c>
      <c r="D134" s="106">
        <v>3.08</v>
      </c>
      <c r="E134" s="106">
        <v>3.3</v>
      </c>
      <c r="F134" s="106">
        <v>19.78</v>
      </c>
      <c r="G134" s="106">
        <v>117.75</v>
      </c>
      <c r="H134" s="107">
        <v>3.3620000000000001</v>
      </c>
      <c r="I134" s="123">
        <v>5</v>
      </c>
      <c r="J134" s="96"/>
      <c r="K134" s="122">
        <v>5</v>
      </c>
    </row>
    <row r="135" spans="1:11" ht="18" x14ac:dyDescent="0.25">
      <c r="A135" s="103" t="s">
        <v>254</v>
      </c>
      <c r="B135" s="104" t="s">
        <v>197</v>
      </c>
      <c r="C135" s="105" t="s">
        <v>255</v>
      </c>
      <c r="D135" s="106">
        <v>3.08</v>
      </c>
      <c r="E135" s="106">
        <v>3.3</v>
      </c>
      <c r="F135" s="106">
        <v>19.78</v>
      </c>
      <c r="G135" s="106">
        <v>117.75</v>
      </c>
      <c r="H135" s="107">
        <v>3.3620000000000001</v>
      </c>
      <c r="I135" s="123">
        <v>5</v>
      </c>
      <c r="J135" s="96"/>
      <c r="K135" s="122">
        <v>8</v>
      </c>
    </row>
    <row r="136" spans="1:11" ht="18" x14ac:dyDescent="0.25">
      <c r="A136" s="103" t="s">
        <v>254</v>
      </c>
      <c r="B136" s="104" t="s">
        <v>197</v>
      </c>
      <c r="C136" s="105" t="s">
        <v>255</v>
      </c>
      <c r="D136" s="106">
        <v>3.08</v>
      </c>
      <c r="E136" s="106">
        <v>3.3</v>
      </c>
      <c r="F136" s="106">
        <v>19.78</v>
      </c>
      <c r="G136" s="106">
        <v>117.75</v>
      </c>
      <c r="H136" s="107">
        <v>3.3620000000000001</v>
      </c>
      <c r="I136" s="123">
        <v>5</v>
      </c>
      <c r="J136" s="96"/>
      <c r="K136" s="96">
        <v>10</v>
      </c>
    </row>
    <row r="137" spans="1:11" ht="18" x14ac:dyDescent="0.25">
      <c r="A137" s="103" t="s">
        <v>254</v>
      </c>
      <c r="B137" s="104" t="s">
        <v>197</v>
      </c>
      <c r="C137" s="105" t="s">
        <v>255</v>
      </c>
      <c r="D137" s="106">
        <v>3.08</v>
      </c>
      <c r="E137" s="106">
        <v>3.3</v>
      </c>
      <c r="F137" s="106">
        <v>19.78</v>
      </c>
      <c r="G137" s="106">
        <v>117.75</v>
      </c>
      <c r="H137" s="107">
        <v>3.3620000000000001</v>
      </c>
      <c r="I137" s="123">
        <v>5</v>
      </c>
      <c r="J137" s="96"/>
      <c r="K137" s="96">
        <v>13</v>
      </c>
    </row>
    <row r="138" spans="1:11" ht="18" x14ac:dyDescent="0.25">
      <c r="A138" s="103" t="s">
        <v>254</v>
      </c>
      <c r="B138" s="104" t="s">
        <v>197</v>
      </c>
      <c r="C138" s="105" t="s">
        <v>255</v>
      </c>
      <c r="D138" s="106">
        <v>3.08</v>
      </c>
      <c r="E138" s="106">
        <v>3.3</v>
      </c>
      <c r="F138" s="106">
        <v>19.78</v>
      </c>
      <c r="G138" s="106">
        <v>117.75</v>
      </c>
      <c r="H138" s="107">
        <v>3.3620000000000001</v>
      </c>
      <c r="I138" s="123">
        <v>5</v>
      </c>
      <c r="J138" s="96"/>
      <c r="K138" s="96">
        <v>15</v>
      </c>
    </row>
    <row r="139" spans="1:11" ht="18" x14ac:dyDescent="0.25">
      <c r="A139" s="103" t="s">
        <v>254</v>
      </c>
      <c r="B139" s="104" t="s">
        <v>197</v>
      </c>
      <c r="C139" s="105" t="s">
        <v>255</v>
      </c>
      <c r="D139" s="106">
        <v>3.08</v>
      </c>
      <c r="E139" s="106">
        <v>3.3</v>
      </c>
      <c r="F139" s="106">
        <v>19.78</v>
      </c>
      <c r="G139" s="106">
        <v>117.75</v>
      </c>
      <c r="H139" s="107">
        <v>3.3620000000000001</v>
      </c>
      <c r="I139" s="123">
        <v>5</v>
      </c>
      <c r="J139" s="96"/>
      <c r="K139" s="96">
        <v>18</v>
      </c>
    </row>
    <row r="140" spans="1:11" ht="18" x14ac:dyDescent="0.25">
      <c r="A140" s="103" t="s">
        <v>254</v>
      </c>
      <c r="B140" s="104" t="s">
        <v>197</v>
      </c>
      <c r="C140" s="105" t="s">
        <v>255</v>
      </c>
      <c r="D140" s="106">
        <v>3.08</v>
      </c>
      <c r="E140" s="106">
        <v>3.3</v>
      </c>
      <c r="F140" s="106">
        <v>19.78</v>
      </c>
      <c r="G140" s="106">
        <v>117.75</v>
      </c>
      <c r="H140" s="107">
        <v>3.3620000000000001</v>
      </c>
      <c r="I140" s="123">
        <v>5</v>
      </c>
      <c r="J140" s="96"/>
      <c r="K140" s="96">
        <v>20</v>
      </c>
    </row>
    <row r="141" spans="1:11" ht="18" x14ac:dyDescent="0.25">
      <c r="A141" s="103" t="s">
        <v>306</v>
      </c>
      <c r="B141" s="104" t="s">
        <v>265</v>
      </c>
      <c r="C141" s="105" t="s">
        <v>256</v>
      </c>
      <c r="D141" s="106">
        <v>7.93</v>
      </c>
      <c r="E141" s="106">
        <v>9.2200000000000006</v>
      </c>
      <c r="F141" s="106">
        <v>9.86</v>
      </c>
      <c r="G141" s="106">
        <v>161.76</v>
      </c>
      <c r="H141" s="107">
        <v>17.01805638297872</v>
      </c>
      <c r="I141" s="123">
        <v>30.5</v>
      </c>
      <c r="J141" s="96"/>
      <c r="K141" s="122">
        <v>7</v>
      </c>
    </row>
    <row r="142" spans="1:11" hidden="1" x14ac:dyDescent="0.25">
      <c r="A142" s="122"/>
      <c r="B142" s="96"/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1:11" hidden="1" x14ac:dyDescent="0.25">
      <c r="A143" s="122"/>
      <c r="B143" s="96"/>
      <c r="C143" s="96"/>
      <c r="D143" s="96"/>
      <c r="E143" s="96"/>
      <c r="F143" s="96"/>
      <c r="G143" s="96"/>
      <c r="H143" s="96"/>
      <c r="I143" s="96"/>
      <c r="J143" s="96"/>
      <c r="K143" s="96"/>
    </row>
    <row r="144" spans="1:11" hidden="1" x14ac:dyDescent="0.25">
      <c r="A144" s="122"/>
      <c r="B144" s="96"/>
      <c r="C144" s="96"/>
      <c r="D144" s="96"/>
      <c r="E144" s="96"/>
      <c r="F144" s="96"/>
      <c r="G144" s="96"/>
      <c r="H144" s="96"/>
      <c r="I144" s="96"/>
      <c r="J144" s="96"/>
      <c r="K144" s="96"/>
    </row>
    <row r="145" spans="1:11" hidden="1" x14ac:dyDescent="0.25">
      <c r="A145" s="122"/>
      <c r="B145" s="96"/>
      <c r="C145" s="96"/>
      <c r="D145" s="96"/>
      <c r="E145" s="96"/>
      <c r="F145" s="96"/>
      <c r="G145" s="96"/>
      <c r="H145" s="96"/>
      <c r="I145" s="96"/>
      <c r="J145" s="96"/>
      <c r="K145" s="96"/>
    </row>
    <row r="146" spans="1:11" hidden="1" x14ac:dyDescent="0.25">
      <c r="A146" s="122"/>
      <c r="B146" s="96"/>
      <c r="C146" s="96"/>
      <c r="D146" s="96"/>
      <c r="E146" s="96"/>
      <c r="F146" s="96"/>
      <c r="G146" s="96"/>
      <c r="H146" s="96"/>
      <c r="I146" s="96"/>
      <c r="J146" s="96"/>
      <c r="K146" s="96"/>
    </row>
    <row r="147" spans="1:11" hidden="1" x14ac:dyDescent="0.25">
      <c r="A147" s="122"/>
      <c r="B147" s="96"/>
      <c r="C147" s="96"/>
      <c r="D147" s="96"/>
      <c r="E147" s="96"/>
      <c r="F147" s="96"/>
      <c r="G147" s="96"/>
      <c r="H147" s="96"/>
      <c r="I147" s="96"/>
      <c r="J147" s="96"/>
      <c r="K147" s="96"/>
    </row>
    <row r="148" spans="1:11" hidden="1" x14ac:dyDescent="0.25">
      <c r="A148" s="122"/>
      <c r="B148" s="96"/>
      <c r="C148" s="96"/>
      <c r="D148" s="96"/>
      <c r="E148" s="96"/>
      <c r="F148" s="96"/>
      <c r="G148" s="96"/>
      <c r="H148" s="96"/>
      <c r="I148" s="96"/>
      <c r="J148" s="96"/>
      <c r="K148" s="96"/>
    </row>
    <row r="149" spans="1:11" hidden="1" x14ac:dyDescent="0.25">
      <c r="A149" s="122"/>
      <c r="B149" s="96"/>
      <c r="C149" s="96"/>
      <c r="D149" s="96"/>
      <c r="E149" s="96"/>
      <c r="F149" s="96"/>
      <c r="G149" s="96"/>
      <c r="H149" s="96"/>
      <c r="I149" s="96"/>
      <c r="J149" s="96"/>
      <c r="K149" s="96"/>
    </row>
    <row r="150" spans="1:11" hidden="1" x14ac:dyDescent="0.25">
      <c r="A150" s="122"/>
      <c r="B150" s="96"/>
      <c r="C150" s="96"/>
      <c r="D150" s="96"/>
      <c r="E150" s="96"/>
      <c r="F150" s="96"/>
      <c r="G150" s="96"/>
      <c r="H150" s="96"/>
      <c r="I150" s="96"/>
      <c r="J150" s="96"/>
      <c r="K150" s="96"/>
    </row>
    <row r="151" spans="1:11" hidden="1" x14ac:dyDescent="0.25">
      <c r="A151" s="122"/>
      <c r="B151" s="96"/>
      <c r="C151" s="96"/>
      <c r="D151" s="96"/>
      <c r="E151" s="96"/>
      <c r="F151" s="96"/>
      <c r="G151" s="96"/>
      <c r="H151" s="96"/>
      <c r="I151" s="96"/>
      <c r="J151" s="96"/>
      <c r="K151" s="96"/>
    </row>
    <row r="152" spans="1:11" hidden="1" x14ac:dyDescent="0.25">
      <c r="A152" s="122"/>
      <c r="B152" s="96"/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1:11" hidden="1" x14ac:dyDescent="0.25">
      <c r="A153" s="122"/>
      <c r="B153" s="96"/>
      <c r="C153" s="96"/>
      <c r="D153" s="96"/>
      <c r="E153" s="96"/>
      <c r="F153" s="96"/>
      <c r="G153" s="96"/>
      <c r="H153" s="96"/>
      <c r="I153" s="96"/>
      <c r="J153" s="96"/>
      <c r="K153" s="96"/>
    </row>
    <row r="154" spans="1:11" hidden="1" x14ac:dyDescent="0.25">
      <c r="A154" s="122"/>
      <c r="B154" s="96"/>
      <c r="C154" s="96"/>
      <c r="D154" s="96"/>
      <c r="E154" s="96"/>
      <c r="F154" s="96"/>
      <c r="G154" s="96"/>
      <c r="H154" s="96"/>
      <c r="I154" s="96"/>
      <c r="J154" s="96"/>
      <c r="K154" s="96"/>
    </row>
    <row r="155" spans="1:11" hidden="1" x14ac:dyDescent="0.25">
      <c r="A155" s="122"/>
      <c r="B155" s="96"/>
      <c r="C155" s="96"/>
      <c r="D155" s="96"/>
      <c r="E155" s="96"/>
      <c r="F155" s="96"/>
      <c r="G155" s="96"/>
      <c r="H155" s="96"/>
      <c r="I155" s="96"/>
      <c r="J155" s="96"/>
      <c r="K155" s="96"/>
    </row>
    <row r="156" spans="1:11" hidden="1" x14ac:dyDescent="0.25">
      <c r="A156" s="122"/>
      <c r="B156" s="96"/>
      <c r="C156" s="96"/>
      <c r="D156" s="96"/>
      <c r="E156" s="96"/>
      <c r="F156" s="96"/>
      <c r="G156" s="96"/>
      <c r="H156" s="96"/>
      <c r="I156" s="96"/>
      <c r="J156" s="96"/>
      <c r="K156" s="96"/>
    </row>
    <row r="157" spans="1:11" hidden="1" x14ac:dyDescent="0.25">
      <c r="A157" s="122"/>
      <c r="B157" s="96"/>
      <c r="C157" s="96"/>
      <c r="D157" s="96"/>
      <c r="E157" s="96"/>
      <c r="F157" s="96"/>
      <c r="G157" s="96"/>
      <c r="H157" s="96"/>
      <c r="I157" s="96"/>
      <c r="J157" s="96"/>
      <c r="K157" s="96"/>
    </row>
    <row r="158" spans="1:11" hidden="1" x14ac:dyDescent="0.25">
      <c r="A158" s="122"/>
      <c r="B158" s="96"/>
      <c r="C158" s="96"/>
      <c r="D158" s="96"/>
      <c r="E158" s="96"/>
      <c r="F158" s="96"/>
      <c r="G158" s="96"/>
      <c r="H158" s="96"/>
      <c r="I158" s="96"/>
      <c r="J158" s="96"/>
      <c r="K158" s="96"/>
    </row>
    <row r="159" spans="1:11" hidden="1" x14ac:dyDescent="0.25">
      <c r="A159" s="122"/>
      <c r="B159" s="96"/>
      <c r="C159" s="96"/>
      <c r="D159" s="96"/>
      <c r="E159" s="96"/>
      <c r="F159" s="96"/>
      <c r="G159" s="96"/>
      <c r="H159" s="96"/>
      <c r="I159" s="96"/>
      <c r="J159" s="96"/>
      <c r="K159" s="96"/>
    </row>
    <row r="160" spans="1:11" hidden="1" x14ac:dyDescent="0.25">
      <c r="A160" s="122"/>
      <c r="B160" s="96"/>
      <c r="C160" s="96"/>
      <c r="D160" s="96"/>
      <c r="E160" s="96"/>
      <c r="F160" s="96"/>
      <c r="G160" s="96"/>
      <c r="H160" s="96"/>
      <c r="I160" s="96"/>
      <c r="J160" s="96"/>
      <c r="K160" s="96"/>
    </row>
    <row r="161" spans="1:11" hidden="1" x14ac:dyDescent="0.25">
      <c r="A161" s="122"/>
      <c r="B161" s="96"/>
      <c r="C161" s="96"/>
      <c r="D161" s="96"/>
      <c r="E161" s="96"/>
      <c r="F161" s="96"/>
      <c r="G161" s="96"/>
      <c r="H161" s="96"/>
      <c r="I161" s="96"/>
      <c r="J161" s="96"/>
      <c r="K161" s="96"/>
    </row>
    <row r="162" spans="1:11" hidden="1" x14ac:dyDescent="0.25">
      <c r="A162" s="122"/>
      <c r="B162" s="96"/>
      <c r="C162" s="96"/>
      <c r="D162" s="96"/>
      <c r="E162" s="96"/>
      <c r="F162" s="96"/>
      <c r="G162" s="96"/>
      <c r="H162" s="96"/>
      <c r="I162" s="96"/>
      <c r="J162" s="96"/>
      <c r="K162" s="96"/>
    </row>
    <row r="163" spans="1:11" hidden="1" x14ac:dyDescent="0.25">
      <c r="A163" s="122"/>
      <c r="B163" s="96"/>
      <c r="C163" s="96"/>
      <c r="D163" s="96"/>
      <c r="E163" s="96"/>
      <c r="F163" s="96"/>
      <c r="G163" s="96"/>
      <c r="H163" s="96"/>
      <c r="I163" s="96"/>
      <c r="J163" s="96"/>
      <c r="K163" s="96"/>
    </row>
    <row r="164" spans="1:11" hidden="1" x14ac:dyDescent="0.25">
      <c r="A164" s="122"/>
      <c r="B164" s="96"/>
      <c r="C164" s="96"/>
      <c r="D164" s="96"/>
      <c r="E164" s="96"/>
      <c r="F164" s="96"/>
      <c r="G164" s="96"/>
      <c r="H164" s="96"/>
      <c r="I164" s="96"/>
      <c r="J164" s="96"/>
      <c r="K164" s="96"/>
    </row>
    <row r="165" spans="1:11" hidden="1" x14ac:dyDescent="0.25">
      <c r="A165" s="122"/>
      <c r="B165" s="96"/>
      <c r="C165" s="96"/>
      <c r="D165" s="96"/>
      <c r="E165" s="96"/>
      <c r="F165" s="96"/>
      <c r="G165" s="96"/>
      <c r="H165" s="96"/>
      <c r="I165" s="96"/>
      <c r="J165" s="96"/>
      <c r="K165" s="96"/>
    </row>
    <row r="166" spans="1:11" hidden="1" x14ac:dyDescent="0.25">
      <c r="A166" s="122"/>
      <c r="B166" s="96"/>
      <c r="C166" s="96"/>
      <c r="D166" s="96"/>
      <c r="E166" s="96"/>
      <c r="F166" s="96"/>
      <c r="G166" s="96"/>
      <c r="H166" s="96"/>
      <c r="I166" s="96"/>
      <c r="J166" s="96"/>
      <c r="K166" s="96"/>
    </row>
    <row r="167" spans="1:11" hidden="1" x14ac:dyDescent="0.25">
      <c r="A167" s="122"/>
      <c r="B167" s="96"/>
      <c r="C167" s="96"/>
      <c r="D167" s="96"/>
      <c r="E167" s="96"/>
      <c r="F167" s="96"/>
      <c r="G167" s="96"/>
      <c r="H167" s="96"/>
      <c r="I167" s="96"/>
      <c r="J167" s="96"/>
      <c r="K167" s="96"/>
    </row>
    <row r="168" spans="1:11" hidden="1" x14ac:dyDescent="0.25">
      <c r="A168" s="122"/>
      <c r="B168" s="96"/>
      <c r="C168" s="96"/>
      <c r="D168" s="96"/>
      <c r="E168" s="96"/>
      <c r="F168" s="96"/>
      <c r="G168" s="96"/>
      <c r="H168" s="96"/>
      <c r="I168" s="96"/>
      <c r="J168" s="96"/>
      <c r="K168" s="96"/>
    </row>
    <row r="169" spans="1:11" hidden="1" x14ac:dyDescent="0.25">
      <c r="A169" s="122"/>
      <c r="B169" s="96"/>
      <c r="C169" s="96"/>
      <c r="D169" s="96"/>
      <c r="E169" s="96"/>
      <c r="F169" s="96"/>
      <c r="G169" s="96"/>
      <c r="H169" s="96"/>
      <c r="I169" s="96"/>
      <c r="J169" s="96"/>
      <c r="K169" s="96"/>
    </row>
    <row r="170" spans="1:11" hidden="1" x14ac:dyDescent="0.25">
      <c r="A170" s="122"/>
      <c r="B170" s="96"/>
      <c r="C170" s="96"/>
      <c r="D170" s="96"/>
      <c r="E170" s="96"/>
      <c r="F170" s="96"/>
      <c r="G170" s="96"/>
      <c r="H170" s="96"/>
      <c r="I170" s="96"/>
      <c r="J170" s="96"/>
      <c r="K170" s="96"/>
    </row>
    <row r="171" spans="1:11" hidden="1" x14ac:dyDescent="0.25">
      <c r="A171" s="122"/>
      <c r="B171" s="96"/>
      <c r="C171" s="96"/>
      <c r="D171" s="96"/>
      <c r="E171" s="96"/>
      <c r="F171" s="96"/>
      <c r="G171" s="96"/>
      <c r="H171" s="96"/>
      <c r="I171" s="96"/>
      <c r="J171" s="96"/>
      <c r="K171" s="96"/>
    </row>
    <row r="172" spans="1:11" hidden="1" x14ac:dyDescent="0.25">
      <c r="A172" s="122"/>
      <c r="B172" s="96"/>
      <c r="C172" s="96"/>
      <c r="D172" s="96"/>
      <c r="E172" s="96"/>
      <c r="F172" s="96"/>
      <c r="G172" s="96"/>
      <c r="H172" s="96"/>
      <c r="I172" s="96"/>
      <c r="J172" s="96"/>
      <c r="K172" s="96"/>
    </row>
    <row r="173" spans="1:11" hidden="1" x14ac:dyDescent="0.25">
      <c r="A173" s="122"/>
      <c r="B173" s="96"/>
      <c r="C173" s="96"/>
      <c r="D173" s="96"/>
      <c r="E173" s="96"/>
      <c r="F173" s="96"/>
      <c r="G173" s="96"/>
      <c r="H173" s="96"/>
      <c r="I173" s="96"/>
      <c r="J173" s="96"/>
      <c r="K173" s="96"/>
    </row>
    <row r="174" spans="1:11" hidden="1" x14ac:dyDescent="0.25">
      <c r="A174" s="122"/>
      <c r="B174" s="96"/>
      <c r="C174" s="96"/>
      <c r="D174" s="96"/>
      <c r="E174" s="96"/>
      <c r="F174" s="96"/>
      <c r="G174" s="96"/>
      <c r="H174" s="96"/>
      <c r="I174" s="96"/>
      <c r="J174" s="96"/>
      <c r="K174" s="96"/>
    </row>
    <row r="175" spans="1:11" hidden="1" x14ac:dyDescent="0.25">
      <c r="A175" s="122"/>
      <c r="B175" s="96"/>
      <c r="C175" s="96"/>
      <c r="D175" s="96"/>
      <c r="E175" s="96"/>
      <c r="F175" s="96"/>
      <c r="G175" s="96"/>
      <c r="H175" s="96"/>
      <c r="I175" s="96"/>
      <c r="J175" s="96"/>
      <c r="K175" s="96"/>
    </row>
    <row r="176" spans="1:11" hidden="1" x14ac:dyDescent="0.25">
      <c r="A176" s="122"/>
      <c r="B176" s="96"/>
      <c r="C176" s="96"/>
      <c r="D176" s="96"/>
      <c r="E176" s="96"/>
      <c r="F176" s="96"/>
      <c r="G176" s="96"/>
      <c r="H176" s="96"/>
      <c r="I176" s="96"/>
      <c r="J176" s="96"/>
      <c r="K176" s="96"/>
    </row>
    <row r="177" spans="1:11" hidden="1" x14ac:dyDescent="0.25">
      <c r="A177" s="122"/>
      <c r="B177" s="96"/>
      <c r="C177" s="96"/>
      <c r="D177" s="96"/>
      <c r="E177" s="96"/>
      <c r="F177" s="96"/>
      <c r="G177" s="96"/>
      <c r="H177" s="96"/>
      <c r="I177" s="96"/>
      <c r="J177" s="96"/>
      <c r="K177" s="96"/>
    </row>
    <row r="178" spans="1:11" hidden="1" x14ac:dyDescent="0.25">
      <c r="A178" s="122"/>
      <c r="B178" s="96"/>
      <c r="C178" s="96"/>
      <c r="D178" s="96"/>
      <c r="E178" s="96"/>
      <c r="F178" s="96"/>
      <c r="G178" s="96"/>
      <c r="H178" s="96"/>
      <c r="I178" s="96"/>
      <c r="J178" s="96"/>
      <c r="K178" s="96"/>
    </row>
    <row r="179" spans="1:11" hidden="1" x14ac:dyDescent="0.25">
      <c r="A179" s="122"/>
      <c r="B179" s="96"/>
      <c r="C179" s="96"/>
      <c r="D179" s="96"/>
      <c r="E179" s="96"/>
      <c r="F179" s="96"/>
      <c r="G179" s="96"/>
      <c r="H179" s="96"/>
      <c r="I179" s="96"/>
      <c r="J179" s="96"/>
      <c r="K179" s="96"/>
    </row>
    <row r="180" spans="1:11" hidden="1" x14ac:dyDescent="0.25">
      <c r="A180" s="122"/>
      <c r="B180" s="96"/>
      <c r="C180" s="96"/>
      <c r="D180" s="96"/>
      <c r="E180" s="96"/>
      <c r="F180" s="96"/>
      <c r="G180" s="96"/>
      <c r="H180" s="96"/>
      <c r="I180" s="96"/>
      <c r="J180" s="96"/>
      <c r="K180" s="96"/>
    </row>
    <row r="181" spans="1:11" hidden="1" x14ac:dyDescent="0.25">
      <c r="A181" s="122"/>
      <c r="B181" s="96"/>
      <c r="C181" s="96"/>
      <c r="D181" s="96"/>
      <c r="E181" s="96"/>
      <c r="F181" s="96"/>
      <c r="G181" s="96"/>
      <c r="H181" s="96"/>
      <c r="I181" s="96"/>
      <c r="J181" s="96"/>
      <c r="K181" s="96"/>
    </row>
    <row r="182" spans="1:11" hidden="1" x14ac:dyDescent="0.25">
      <c r="A182" s="122"/>
      <c r="B182" s="96"/>
      <c r="C182" s="96"/>
      <c r="D182" s="96"/>
      <c r="E182" s="96"/>
      <c r="F182" s="96"/>
      <c r="G182" s="96"/>
      <c r="H182" s="96"/>
      <c r="I182" s="96"/>
      <c r="J182" s="96"/>
      <c r="K182" s="96"/>
    </row>
    <row r="183" spans="1:11" hidden="1" x14ac:dyDescent="0.25">
      <c r="A183" s="122"/>
      <c r="B183" s="96"/>
      <c r="C183" s="96"/>
      <c r="D183" s="96"/>
      <c r="E183" s="96"/>
      <c r="F183" s="96"/>
      <c r="G183" s="96"/>
      <c r="H183" s="96"/>
      <c r="I183" s="96"/>
      <c r="J183" s="96"/>
      <c r="K183" s="96"/>
    </row>
    <row r="184" spans="1:11" hidden="1" x14ac:dyDescent="0.25">
      <c r="A184" s="122"/>
      <c r="B184" s="96"/>
      <c r="C184" s="96"/>
      <c r="D184" s="96"/>
      <c r="E184" s="96"/>
      <c r="F184" s="96"/>
      <c r="G184" s="96"/>
      <c r="H184" s="96"/>
      <c r="I184" s="96"/>
      <c r="J184" s="96"/>
      <c r="K184" s="96"/>
    </row>
    <row r="185" spans="1:11" hidden="1" x14ac:dyDescent="0.25">
      <c r="A185" s="122"/>
      <c r="B185" s="96"/>
      <c r="C185" s="96"/>
      <c r="D185" s="96"/>
      <c r="E185" s="96"/>
      <c r="F185" s="96"/>
      <c r="G185" s="96"/>
      <c r="H185" s="96"/>
      <c r="I185" s="96"/>
      <c r="J185" s="96"/>
      <c r="K185" s="96"/>
    </row>
    <row r="186" spans="1:11" hidden="1" x14ac:dyDescent="0.25">
      <c r="A186" s="122"/>
      <c r="B186" s="96"/>
      <c r="C186" s="96"/>
      <c r="D186" s="96"/>
      <c r="E186" s="96"/>
      <c r="F186" s="96"/>
      <c r="G186" s="96"/>
      <c r="H186" s="96"/>
      <c r="I186" s="96"/>
      <c r="J186" s="96"/>
      <c r="K186" s="96"/>
    </row>
    <row r="187" spans="1:11" hidden="1" x14ac:dyDescent="0.25">
      <c r="A187" s="122"/>
      <c r="B187" s="96"/>
      <c r="C187" s="96"/>
      <c r="D187" s="96"/>
      <c r="E187" s="96"/>
      <c r="F187" s="96"/>
      <c r="G187" s="96"/>
      <c r="H187" s="96"/>
      <c r="I187" s="96"/>
      <c r="J187" s="96"/>
      <c r="K187" s="96"/>
    </row>
    <row r="188" spans="1:11" hidden="1" x14ac:dyDescent="0.25">
      <c r="A188" s="122"/>
      <c r="B188" s="96"/>
      <c r="C188" s="96"/>
      <c r="D188" s="96"/>
      <c r="E188" s="96"/>
      <c r="F188" s="96"/>
      <c r="G188" s="96"/>
      <c r="H188" s="96"/>
      <c r="I188" s="96"/>
      <c r="J188" s="96"/>
      <c r="K188" s="96"/>
    </row>
    <row r="189" spans="1:11" hidden="1" x14ac:dyDescent="0.25">
      <c r="A189" s="122"/>
      <c r="B189" s="96"/>
      <c r="C189" s="96"/>
      <c r="D189" s="96"/>
      <c r="E189" s="96"/>
      <c r="F189" s="96"/>
      <c r="G189" s="96"/>
      <c r="H189" s="96"/>
      <c r="I189" s="96"/>
      <c r="J189" s="96"/>
      <c r="K189" s="96"/>
    </row>
    <row r="190" spans="1:11" hidden="1" x14ac:dyDescent="0.25">
      <c r="A190" s="122"/>
      <c r="B190" s="96"/>
      <c r="C190" s="96"/>
      <c r="D190" s="96"/>
      <c r="E190" s="96"/>
      <c r="F190" s="96"/>
      <c r="G190" s="96"/>
      <c r="H190" s="96"/>
      <c r="I190" s="96"/>
      <c r="J190" s="96"/>
      <c r="K190" s="96"/>
    </row>
    <row r="191" spans="1:11" hidden="1" x14ac:dyDescent="0.25">
      <c r="A191" s="122"/>
      <c r="B191" s="96"/>
      <c r="C191" s="96"/>
      <c r="D191" s="96"/>
      <c r="E191" s="96"/>
      <c r="F191" s="96"/>
      <c r="G191" s="96"/>
      <c r="H191" s="96"/>
      <c r="I191" s="96"/>
      <c r="J191" s="96"/>
      <c r="K191" s="96"/>
    </row>
  </sheetData>
  <autoFilter ref="A2:K191">
    <filterColumn colId="0">
      <customFilters>
        <customFilter operator="notEqual" val=" "/>
      </customFilters>
    </filterColumn>
  </autoFilter>
  <sortState ref="A3:K141">
    <sortCondition ref="A3"/>
  </sortState>
  <conditionalFormatting sqref="A17:B17 A3:I16 A18:I53">
    <cfRule type="cellIs" dxfId="8773" priority="3938" operator="equal">
      <formula>0</formula>
    </cfRule>
  </conditionalFormatting>
  <conditionalFormatting sqref="A7:I10 A13:I14 A17:B17 A19:I20 A3:I4 A26:I26 A29:I31 A33:I38 A41:I41 A43:I43 A46:I47 A51:I53">
    <cfRule type="expression" dxfId="8772" priority="3937" stopIfTrue="1">
      <formula>$IZ4&lt;$IY$2</formula>
    </cfRule>
  </conditionalFormatting>
  <conditionalFormatting sqref="A3:I3 A7:I10 A13:I14 A19:I20 A26:I26 A29:I31 A33:I38 A41:I41 A43:I43 A46:I47 A51:I53">
    <cfRule type="expression" dxfId="8771" priority="3936" stopIfTrue="1">
      <formula>$JC4&lt;$JB$2</formula>
    </cfRule>
  </conditionalFormatting>
  <conditionalFormatting sqref="A4:I4">
    <cfRule type="expression" dxfId="8770" priority="3935" stopIfTrue="1">
      <formula>$JC5&lt;$JB$2</formula>
    </cfRule>
  </conditionalFormatting>
  <conditionalFormatting sqref="A3">
    <cfRule type="expression" dxfId="8769" priority="3934" stopIfTrue="1">
      <formula>$IZ4&lt;$IY$2</formula>
    </cfRule>
  </conditionalFormatting>
  <conditionalFormatting sqref="A3">
    <cfRule type="expression" dxfId="8768" priority="3933" stopIfTrue="1">
      <formula>$IZ4&lt;$IY$2</formula>
    </cfRule>
  </conditionalFormatting>
  <conditionalFormatting sqref="A3">
    <cfRule type="expression" dxfId="8767" priority="3932" stopIfTrue="1">
      <formula>$IZ4&lt;$IY$2</formula>
    </cfRule>
  </conditionalFormatting>
  <conditionalFormatting sqref="A3">
    <cfRule type="expression" dxfId="8766" priority="3931" stopIfTrue="1">
      <formula>$IZ4&lt;$IY$2</formula>
    </cfRule>
  </conditionalFormatting>
  <conditionalFormatting sqref="A3">
    <cfRule type="expression" dxfId="8765" priority="3930" stopIfTrue="1">
      <formula>$IZ4&lt;$IY$2</formula>
    </cfRule>
  </conditionalFormatting>
  <conditionalFormatting sqref="A3">
    <cfRule type="expression" dxfId="8764" priority="3929" stopIfTrue="1">
      <formula>$IZ4&lt;$IY$2</formula>
    </cfRule>
  </conditionalFormatting>
  <conditionalFormatting sqref="A4:I4">
    <cfRule type="expression" dxfId="8763" priority="3928" stopIfTrue="1">
      <formula>$JC5&lt;$JB$2</formula>
    </cfRule>
  </conditionalFormatting>
  <conditionalFormatting sqref="A3:I3">
    <cfRule type="expression" dxfId="8762" priority="3927" stopIfTrue="1">
      <formula>$JC4&lt;$JB$2</formula>
    </cfRule>
  </conditionalFormatting>
  <conditionalFormatting sqref="A4:I4">
    <cfRule type="expression" dxfId="8761" priority="3926" stopIfTrue="1">
      <formula>$JC5&lt;$JB$2</formula>
    </cfRule>
  </conditionalFormatting>
  <conditionalFormatting sqref="A53:I53">
    <cfRule type="cellIs" dxfId="8760" priority="3925" stopIfTrue="1" operator="equal">
      <formula>0</formula>
    </cfRule>
  </conditionalFormatting>
  <conditionalFormatting sqref="A51:I51">
    <cfRule type="cellIs" dxfId="8759" priority="3924" stopIfTrue="1" operator="equal">
      <formula>0</formula>
    </cfRule>
  </conditionalFormatting>
  <conditionalFormatting sqref="A52:I52">
    <cfRule type="cellIs" dxfId="8758" priority="3923" stopIfTrue="1" operator="equal">
      <formula>0</formula>
    </cfRule>
  </conditionalFormatting>
  <conditionalFormatting sqref="A50:I50 A48:I48 A44:I45 A42:I42 A39:I40 A32:I32 A27:I28 A21:I25 A18:I18 A15:I16 A11:I12 A5:I6">
    <cfRule type="expression" dxfId="8757" priority="3922" stopIfTrue="1">
      <formula>#REF!&lt;$IY$2</formula>
    </cfRule>
  </conditionalFormatting>
  <conditionalFormatting sqref="A50:I50 A48:I48 A44:I45 A42:I42 A39:I40 A32:I32 A27:I28 A21:I25 A18:I18 A16:I16 A11:I12 A5:I6">
    <cfRule type="expression" dxfId="8756" priority="3921" stopIfTrue="1">
      <formula>#REF!&lt;$JB$2</formula>
    </cfRule>
  </conditionalFormatting>
  <conditionalFormatting sqref="A49:I49">
    <cfRule type="expression" dxfId="8755" priority="3920" stopIfTrue="1">
      <formula>#REF!&lt;$IY$2</formula>
    </cfRule>
  </conditionalFormatting>
  <conditionalFormatting sqref="A49:I49">
    <cfRule type="expression" dxfId="8754" priority="3919" stopIfTrue="1">
      <formula>#REF!&lt;$JB$2</formula>
    </cfRule>
  </conditionalFormatting>
  <conditionalFormatting sqref="A3:I5">
    <cfRule type="cellIs" dxfId="8753" priority="3918" operator="equal">
      <formula>0</formula>
    </cfRule>
  </conditionalFormatting>
  <conditionalFormatting sqref="A3:H5">
    <cfRule type="expression" dxfId="8752" priority="3917" stopIfTrue="1">
      <formula>$IT4&lt;$IS$2</formula>
    </cfRule>
  </conditionalFormatting>
  <conditionalFormatting sqref="A3:H5">
    <cfRule type="expression" dxfId="8751" priority="3916" stopIfTrue="1">
      <formula>$IT4&lt;$IS$2</formula>
    </cfRule>
  </conditionalFormatting>
  <conditionalFormatting sqref="A3:G5">
    <cfRule type="expression" dxfId="8750" priority="3915" stopIfTrue="1">
      <formula>$IT4&lt;$IS$2</formula>
    </cfRule>
  </conditionalFormatting>
  <conditionalFormatting sqref="A3:G5">
    <cfRule type="expression" dxfId="8749" priority="3914" stopIfTrue="1">
      <formula>$IT4&lt;$IS$2</formula>
    </cfRule>
  </conditionalFormatting>
  <conditionalFormatting sqref="H3:H5">
    <cfRule type="expression" dxfId="8748" priority="3913" stopIfTrue="1">
      <formula>$IT4&lt;$IS$2</formula>
    </cfRule>
  </conditionalFormatting>
  <conditionalFormatting sqref="H3:H5">
    <cfRule type="expression" dxfId="8747" priority="3912" stopIfTrue="1">
      <formula>$IT4&lt;$IS$2</formula>
    </cfRule>
  </conditionalFormatting>
  <conditionalFormatting sqref="A3:G5">
    <cfRule type="expression" dxfId="8746" priority="3911" stopIfTrue="1">
      <formula>$IT4&lt;$IS$2</formula>
    </cfRule>
  </conditionalFormatting>
  <conditionalFormatting sqref="A3:H5">
    <cfRule type="expression" dxfId="8745" priority="3910" stopIfTrue="1">
      <formula>$IT4&lt;$IS$2</formula>
    </cfRule>
  </conditionalFormatting>
  <conditionalFormatting sqref="A3">
    <cfRule type="expression" dxfId="8744" priority="3909" stopIfTrue="1">
      <formula>$IT4&lt;$IS$2</formula>
    </cfRule>
  </conditionalFormatting>
  <conditionalFormatting sqref="A3">
    <cfRule type="expression" dxfId="8743" priority="3908" stopIfTrue="1">
      <formula>$IT4&lt;$IS$2</formula>
    </cfRule>
  </conditionalFormatting>
  <conditionalFormatting sqref="A3">
    <cfRule type="expression" dxfId="8742" priority="3907" stopIfTrue="1">
      <formula>$IT4&lt;$IS$2</formula>
    </cfRule>
  </conditionalFormatting>
  <conditionalFormatting sqref="A3">
    <cfRule type="expression" dxfId="8741" priority="3906" stopIfTrue="1">
      <formula>$IT4&lt;$IS$2</formula>
    </cfRule>
  </conditionalFormatting>
  <conditionalFormatting sqref="A3">
    <cfRule type="expression" dxfId="8740" priority="3905" stopIfTrue="1">
      <formula>$IT4&lt;$IS$2</formula>
    </cfRule>
  </conditionalFormatting>
  <conditionalFormatting sqref="A3">
    <cfRule type="expression" dxfId="8739" priority="3904" stopIfTrue="1">
      <formula>$IT4&lt;$IS$2</formula>
    </cfRule>
  </conditionalFormatting>
  <conditionalFormatting sqref="A3:H5">
    <cfRule type="expression" dxfId="8738" priority="3903" stopIfTrue="1">
      <formula>$IT4&lt;$IS$2</formula>
    </cfRule>
  </conditionalFormatting>
  <conditionalFormatting sqref="A3:H5">
    <cfRule type="expression" dxfId="8737" priority="3902" stopIfTrue="1">
      <formula>$IT4&lt;$IS$2</formula>
    </cfRule>
  </conditionalFormatting>
  <conditionalFormatting sqref="A3:H5">
    <cfRule type="expression" dxfId="8736" priority="3901" stopIfTrue="1">
      <formula>$IT4&lt;$IS$2</formula>
    </cfRule>
  </conditionalFormatting>
  <conditionalFormatting sqref="A3:H5">
    <cfRule type="expression" dxfId="8735" priority="3900" stopIfTrue="1">
      <formula>$IT4&lt;$IS$2</formula>
    </cfRule>
  </conditionalFormatting>
  <conditionalFormatting sqref="A3:H5">
    <cfRule type="expression" dxfId="8734" priority="3899" stopIfTrue="1">
      <formula>$IT4&lt;$IS$2</formula>
    </cfRule>
  </conditionalFormatting>
  <conditionalFormatting sqref="A3:H5">
    <cfRule type="expression" dxfId="8733" priority="3898" stopIfTrue="1">
      <formula>$IT4&lt;$IS$2</formula>
    </cfRule>
  </conditionalFormatting>
  <conditionalFormatting sqref="A3:H5">
    <cfRule type="expression" dxfId="8732" priority="3897" stopIfTrue="1">
      <formula>$IT4&lt;$IS$2</formula>
    </cfRule>
  </conditionalFormatting>
  <conditionalFormatting sqref="A3:H5">
    <cfRule type="expression" dxfId="8731" priority="3896" stopIfTrue="1">
      <formula>$IT4&lt;$IS$2</formula>
    </cfRule>
  </conditionalFormatting>
  <conditionalFormatting sqref="A3:H5">
    <cfRule type="expression" dxfId="8730" priority="3895" stopIfTrue="1">
      <formula>$IT4&lt;$IS$2</formula>
    </cfRule>
  </conditionalFormatting>
  <conditionalFormatting sqref="A3:H5">
    <cfRule type="expression" dxfId="8729" priority="3894" stopIfTrue="1">
      <formula>$IT4&lt;$IS$2</formula>
    </cfRule>
  </conditionalFormatting>
  <conditionalFormatting sqref="A5:H5">
    <cfRule type="expression" dxfId="8728" priority="3893" stopIfTrue="1">
      <formula>$IW6&lt;$IV$2</formula>
    </cfRule>
  </conditionalFormatting>
  <conditionalFormatting sqref="A4:H4">
    <cfRule type="expression" dxfId="8727" priority="3892" stopIfTrue="1">
      <formula>$IW5&lt;$IV$2</formula>
    </cfRule>
  </conditionalFormatting>
  <conditionalFormatting sqref="A3:H3">
    <cfRule type="expression" dxfId="8726" priority="3891" stopIfTrue="1">
      <formula>$IW4&lt;$IV$2</formula>
    </cfRule>
  </conditionalFormatting>
  <conditionalFormatting sqref="A4:H4">
    <cfRule type="expression" dxfId="8725" priority="3890" stopIfTrue="1">
      <formula>$IW5&lt;$IV$2</formula>
    </cfRule>
  </conditionalFormatting>
  <conditionalFormatting sqref="A3:H5">
    <cfRule type="cellIs" dxfId="8724" priority="3889" stopIfTrue="1" operator="equal">
      <formula>0</formula>
    </cfRule>
  </conditionalFormatting>
  <conditionalFormatting sqref="A3:H5">
    <cfRule type="expression" dxfId="8723" priority="3888" stopIfTrue="1">
      <formula>$IT4&lt;$IS$2</formula>
    </cfRule>
  </conditionalFormatting>
  <conditionalFormatting sqref="A3:H5">
    <cfRule type="cellIs" dxfId="8722" priority="3887" stopIfTrue="1" operator="equal">
      <formula>0</formula>
    </cfRule>
  </conditionalFormatting>
  <conditionalFormatting sqref="A3:H5">
    <cfRule type="expression" dxfId="8721" priority="3886" stopIfTrue="1">
      <formula>$IT4&lt;$IS$2</formula>
    </cfRule>
  </conditionalFormatting>
  <conditionalFormatting sqref="A6:I8">
    <cfRule type="cellIs" dxfId="8720" priority="3885" operator="equal">
      <formula>0</formula>
    </cfRule>
  </conditionalFormatting>
  <conditionalFormatting sqref="A6:H8">
    <cfRule type="expression" dxfId="8719" priority="3884" stopIfTrue="1">
      <formula>$IT7&lt;$IS$2</formula>
    </cfRule>
  </conditionalFormatting>
  <conditionalFormatting sqref="A6:H8">
    <cfRule type="expression" dxfId="8718" priority="3883" stopIfTrue="1">
      <formula>$IT7&lt;$IS$2</formula>
    </cfRule>
  </conditionalFormatting>
  <conditionalFormatting sqref="A6:G6">
    <cfRule type="expression" dxfId="8717" priority="3882" stopIfTrue="1">
      <formula>$IT7&lt;$IS$2</formula>
    </cfRule>
  </conditionalFormatting>
  <conditionalFormatting sqref="A6:G8">
    <cfRule type="expression" dxfId="8716" priority="3881" stopIfTrue="1">
      <formula>$IT7&lt;$IS$2</formula>
    </cfRule>
  </conditionalFormatting>
  <conditionalFormatting sqref="H6:H8">
    <cfRule type="expression" dxfId="8715" priority="3880" stopIfTrue="1">
      <formula>$IT7&lt;$IS$2</formula>
    </cfRule>
  </conditionalFormatting>
  <conditionalFormatting sqref="H6:H8">
    <cfRule type="expression" dxfId="8714" priority="3879" stopIfTrue="1">
      <formula>$IT7&lt;$IS$2</formula>
    </cfRule>
  </conditionalFormatting>
  <conditionalFormatting sqref="A6:G8">
    <cfRule type="expression" dxfId="8713" priority="3878" stopIfTrue="1">
      <formula>$IT7&lt;$IS$2</formula>
    </cfRule>
  </conditionalFormatting>
  <conditionalFormatting sqref="A6:H8">
    <cfRule type="expression" dxfId="8712" priority="3877" stopIfTrue="1">
      <formula>$IT7&lt;$IS$2</formula>
    </cfRule>
  </conditionalFormatting>
  <conditionalFormatting sqref="A6:H8">
    <cfRule type="expression" dxfId="8711" priority="3876" stopIfTrue="1">
      <formula>$IT7&lt;$IS$2</formula>
    </cfRule>
  </conditionalFormatting>
  <conditionalFormatting sqref="A6:H8">
    <cfRule type="expression" dxfId="8710" priority="3875" stopIfTrue="1">
      <formula>$IT7&lt;$IS$2</formula>
    </cfRule>
  </conditionalFormatting>
  <conditionalFormatting sqref="A6:H8">
    <cfRule type="expression" dxfId="8709" priority="3874" stopIfTrue="1">
      <formula>$IT7&lt;$IS$2</formula>
    </cfRule>
  </conditionalFormatting>
  <conditionalFormatting sqref="A6:H8">
    <cfRule type="expression" dxfId="8708" priority="3873" stopIfTrue="1">
      <formula>$IT7&lt;$IS$2</formula>
    </cfRule>
  </conditionalFormatting>
  <conditionalFormatting sqref="A6:H8">
    <cfRule type="expression" dxfId="8707" priority="3872" stopIfTrue="1">
      <formula>$IT7&lt;$IS$2</formula>
    </cfRule>
  </conditionalFormatting>
  <conditionalFormatting sqref="A6:H8">
    <cfRule type="expression" dxfId="8706" priority="3871" stopIfTrue="1">
      <formula>$IT7&lt;$IS$2</formula>
    </cfRule>
  </conditionalFormatting>
  <conditionalFormatting sqref="A6:H8">
    <cfRule type="expression" dxfId="8705" priority="3870" stopIfTrue="1">
      <formula>$IT7&lt;$IS$2</formula>
    </cfRule>
  </conditionalFormatting>
  <conditionalFormatting sqref="A6:H8">
    <cfRule type="expression" dxfId="8704" priority="3869" stopIfTrue="1">
      <formula>$IT7&lt;$IS$2</formula>
    </cfRule>
  </conditionalFormatting>
  <conditionalFormatting sqref="A6:H8">
    <cfRule type="expression" dxfId="8703" priority="3868" stopIfTrue="1">
      <formula>$IT7&lt;$IS$2</formula>
    </cfRule>
  </conditionalFormatting>
  <conditionalFormatting sqref="A6:H8">
    <cfRule type="expression" dxfId="8702" priority="3867" stopIfTrue="1">
      <formula>$IT7&lt;$IS$2</formula>
    </cfRule>
  </conditionalFormatting>
  <conditionalFormatting sqref="A6:H6">
    <cfRule type="expression" dxfId="8701" priority="3866" stopIfTrue="1">
      <formula>$IW7&lt;$IV$2</formula>
    </cfRule>
  </conditionalFormatting>
  <conditionalFormatting sqref="A6:H8">
    <cfRule type="cellIs" dxfId="8700" priority="3865" stopIfTrue="1" operator="equal">
      <formula>0</formula>
    </cfRule>
  </conditionalFormatting>
  <conditionalFormatting sqref="A6:H8">
    <cfRule type="expression" dxfId="8699" priority="3864" stopIfTrue="1">
      <formula>$IT7&lt;$IS$2</formula>
    </cfRule>
  </conditionalFormatting>
  <conditionalFormatting sqref="A6:H8">
    <cfRule type="cellIs" dxfId="8698" priority="3863" stopIfTrue="1" operator="equal">
      <formula>0</formula>
    </cfRule>
  </conditionalFormatting>
  <conditionalFormatting sqref="A6:H8">
    <cfRule type="expression" dxfId="8697" priority="3862" stopIfTrue="1">
      <formula>$IT7&lt;$IS$2</formula>
    </cfRule>
  </conditionalFormatting>
  <conditionalFormatting sqref="A8:H8">
    <cfRule type="expression" dxfId="8696" priority="3861" stopIfTrue="1">
      <formula>$IW9&lt;$IV$2</formula>
    </cfRule>
  </conditionalFormatting>
  <conditionalFormatting sqref="A7:H7">
    <cfRule type="expression" dxfId="8695" priority="3860" stopIfTrue="1">
      <formula>$IW8&lt;$IV$2</formula>
    </cfRule>
  </conditionalFormatting>
  <conditionalFormatting sqref="A9:I11">
    <cfRule type="cellIs" dxfId="8694" priority="3859" operator="equal">
      <formula>0</formula>
    </cfRule>
  </conditionalFormatting>
  <conditionalFormatting sqref="A9:H11">
    <cfRule type="cellIs" dxfId="8693" priority="3858" stopIfTrue="1" operator="equal">
      <formula>0</formula>
    </cfRule>
  </conditionalFormatting>
  <conditionalFormatting sqref="A9:H11">
    <cfRule type="expression" dxfId="8692" priority="3857" stopIfTrue="1">
      <formula>$IT10&lt;$IS$2</formula>
    </cfRule>
  </conditionalFormatting>
  <conditionalFormatting sqref="A9:H11">
    <cfRule type="cellIs" dxfId="8691" priority="3856" stopIfTrue="1" operator="equal">
      <formula>0</formula>
    </cfRule>
  </conditionalFormatting>
  <conditionalFormatting sqref="A9:H11">
    <cfRule type="expression" dxfId="8690" priority="3855" stopIfTrue="1">
      <formula>$IT10&lt;$IS$2</formula>
    </cfRule>
  </conditionalFormatting>
  <conditionalFormatting sqref="A9:G11">
    <cfRule type="cellIs" dxfId="8689" priority="3854" stopIfTrue="1" operator="equal">
      <formula>0</formula>
    </cfRule>
  </conditionalFormatting>
  <conditionalFormatting sqref="A9:G11">
    <cfRule type="expression" dxfId="8688" priority="3853" stopIfTrue="1">
      <formula>$IT10&lt;$IS$2</formula>
    </cfRule>
  </conditionalFormatting>
  <conditionalFormatting sqref="H9:H11">
    <cfRule type="cellIs" dxfId="8687" priority="3852" stopIfTrue="1" operator="equal">
      <formula>0</formula>
    </cfRule>
  </conditionalFormatting>
  <conditionalFormatting sqref="H9:H11">
    <cfRule type="expression" dxfId="8686" priority="3851" stopIfTrue="1">
      <formula>$IT10&lt;$IS$2</formula>
    </cfRule>
  </conditionalFormatting>
  <conditionalFormatting sqref="A9:G11">
    <cfRule type="cellIs" dxfId="8685" priority="3850" stopIfTrue="1" operator="equal">
      <formula>0</formula>
    </cfRule>
  </conditionalFormatting>
  <conditionalFormatting sqref="A9:G11">
    <cfRule type="expression" dxfId="8684" priority="3849" stopIfTrue="1">
      <formula>$IT10&lt;$IS$2</formula>
    </cfRule>
  </conditionalFormatting>
  <conditionalFormatting sqref="A9:H11">
    <cfRule type="cellIs" dxfId="8683" priority="3848" operator="equal">
      <formula>0</formula>
    </cfRule>
  </conditionalFormatting>
  <conditionalFormatting sqref="A9:H11">
    <cfRule type="cellIs" dxfId="8682" priority="3847" operator="equal">
      <formula>0</formula>
    </cfRule>
  </conditionalFormatting>
  <conditionalFormatting sqref="A9:H11">
    <cfRule type="cellIs" dxfId="8681" priority="3846" stopIfTrue="1" operator="equal">
      <formula>0</formula>
    </cfRule>
  </conditionalFormatting>
  <conditionalFormatting sqref="A9:H11">
    <cfRule type="expression" dxfId="8680" priority="3845" stopIfTrue="1">
      <formula>$IT10&lt;$IS$2</formula>
    </cfRule>
  </conditionalFormatting>
  <conditionalFormatting sqref="A9:H11">
    <cfRule type="cellIs" dxfId="8679" priority="3844" stopIfTrue="1" operator="equal">
      <formula>0</formula>
    </cfRule>
  </conditionalFormatting>
  <conditionalFormatting sqref="A9:H11">
    <cfRule type="expression" dxfId="8678" priority="3843" stopIfTrue="1">
      <formula>$IT10&lt;$IS$2</formula>
    </cfRule>
  </conditionalFormatting>
  <conditionalFormatting sqref="A9:G11">
    <cfRule type="cellIs" dxfId="8677" priority="3842" stopIfTrue="1" operator="equal">
      <formula>0</formula>
    </cfRule>
  </conditionalFormatting>
  <conditionalFormatting sqref="A9:G11">
    <cfRule type="expression" dxfId="8676" priority="3841" stopIfTrue="1">
      <formula>$IT10&lt;$IS$2</formula>
    </cfRule>
  </conditionalFormatting>
  <conditionalFormatting sqref="A9:G11">
    <cfRule type="cellIs" dxfId="8675" priority="3840" stopIfTrue="1" operator="equal">
      <formula>0</formula>
    </cfRule>
  </conditionalFormatting>
  <conditionalFormatting sqref="A9:G11">
    <cfRule type="expression" dxfId="8674" priority="3839" stopIfTrue="1">
      <formula>$IT10&lt;$IS$2</formula>
    </cfRule>
  </conditionalFormatting>
  <conditionalFormatting sqref="H9:H11">
    <cfRule type="cellIs" dxfId="8673" priority="3838" stopIfTrue="1" operator="equal">
      <formula>0</formula>
    </cfRule>
  </conditionalFormatting>
  <conditionalFormatting sqref="H9:H11">
    <cfRule type="expression" dxfId="8672" priority="3837" stopIfTrue="1">
      <formula>$IT10&lt;$IS$2</formula>
    </cfRule>
  </conditionalFormatting>
  <conditionalFormatting sqref="H9:H11">
    <cfRule type="cellIs" dxfId="8671" priority="3836" stopIfTrue="1" operator="equal">
      <formula>0</formula>
    </cfRule>
  </conditionalFormatting>
  <conditionalFormatting sqref="H9:H11">
    <cfRule type="expression" dxfId="8670" priority="3835" stopIfTrue="1">
      <formula>$IT10&lt;$IS$2</formula>
    </cfRule>
  </conditionalFormatting>
  <conditionalFormatting sqref="A9:G11">
    <cfRule type="cellIs" dxfId="8669" priority="3834" stopIfTrue="1" operator="equal">
      <formula>0</formula>
    </cfRule>
  </conditionalFormatting>
  <conditionalFormatting sqref="A9:G11">
    <cfRule type="expression" dxfId="8668" priority="3833" stopIfTrue="1">
      <formula>$IT10&lt;$IS$2</formula>
    </cfRule>
  </conditionalFormatting>
  <conditionalFormatting sqref="A9:H11">
    <cfRule type="cellIs" dxfId="8667" priority="3832" operator="equal">
      <formula>0</formula>
    </cfRule>
  </conditionalFormatting>
  <conditionalFormatting sqref="A9:H11">
    <cfRule type="cellIs" dxfId="8666" priority="3831" stopIfTrue="1" operator="equal">
      <formula>0</formula>
    </cfRule>
  </conditionalFormatting>
  <conditionalFormatting sqref="A9:H11">
    <cfRule type="expression" dxfId="8665" priority="3830" stopIfTrue="1">
      <formula>$IT10&lt;$IS$2</formula>
    </cfRule>
  </conditionalFormatting>
  <conditionalFormatting sqref="A9:H11">
    <cfRule type="cellIs" dxfId="8664" priority="3829" stopIfTrue="1" operator="equal">
      <formula>0</formula>
    </cfRule>
  </conditionalFormatting>
  <conditionalFormatting sqref="A9:H11">
    <cfRule type="expression" dxfId="8663" priority="3828" stopIfTrue="1">
      <formula>$IT10&lt;$IS$2</formula>
    </cfRule>
  </conditionalFormatting>
  <conditionalFormatting sqref="A9:H11">
    <cfRule type="cellIs" dxfId="8662" priority="3827" stopIfTrue="1" operator="equal">
      <formula>0</formula>
    </cfRule>
  </conditionalFormatting>
  <conditionalFormatting sqref="A9:H11">
    <cfRule type="expression" dxfId="8661" priority="3826" stopIfTrue="1">
      <formula>$IT10&lt;$IS$2</formula>
    </cfRule>
  </conditionalFormatting>
  <conditionalFormatting sqref="A9:H11">
    <cfRule type="cellIs" dxfId="8660" priority="3825" stopIfTrue="1" operator="equal">
      <formula>0</formula>
    </cfRule>
  </conditionalFormatting>
  <conditionalFormatting sqref="A9:H11">
    <cfRule type="expression" dxfId="8659" priority="3824" stopIfTrue="1">
      <formula>$IT10&lt;$IS$2</formula>
    </cfRule>
  </conditionalFormatting>
  <conditionalFormatting sqref="A9:H11">
    <cfRule type="cellIs" dxfId="8658" priority="3823" stopIfTrue="1" operator="equal">
      <formula>0</formula>
    </cfRule>
  </conditionalFormatting>
  <conditionalFormatting sqref="A9:H11">
    <cfRule type="expression" dxfId="8657" priority="3822" stopIfTrue="1">
      <formula>$IT10&lt;$IS$2</formula>
    </cfRule>
  </conditionalFormatting>
  <conditionalFormatting sqref="A9:H11">
    <cfRule type="cellIs" dxfId="8656" priority="3821" stopIfTrue="1" operator="equal">
      <formula>0</formula>
    </cfRule>
  </conditionalFormatting>
  <conditionalFormatting sqref="A9:H11">
    <cfRule type="expression" dxfId="8655" priority="3820" stopIfTrue="1">
      <formula>$IT10&lt;$IS$2</formula>
    </cfRule>
  </conditionalFormatting>
  <conditionalFormatting sqref="A9:H11">
    <cfRule type="cellIs" dxfId="8654" priority="3819" stopIfTrue="1" operator="equal">
      <formula>0</formula>
    </cfRule>
  </conditionalFormatting>
  <conditionalFormatting sqref="A9:H11">
    <cfRule type="expression" dxfId="8653" priority="3818" stopIfTrue="1">
      <formula>$IT10&lt;$IS$2</formula>
    </cfRule>
  </conditionalFormatting>
  <conditionalFormatting sqref="D11">
    <cfRule type="cellIs" dxfId="8652" priority="3817" operator="equal">
      <formula>0</formula>
    </cfRule>
  </conditionalFormatting>
  <conditionalFormatting sqref="D11">
    <cfRule type="cellIs" dxfId="8651" priority="3816" stopIfTrue="1" operator="equal">
      <formula>0</formula>
    </cfRule>
  </conditionalFormatting>
  <conditionalFormatting sqref="D11">
    <cfRule type="expression" dxfId="8650" priority="3815" stopIfTrue="1">
      <formula>$IT12&lt;$IS$2</formula>
    </cfRule>
  </conditionalFormatting>
  <conditionalFormatting sqref="D11">
    <cfRule type="cellIs" dxfId="8649" priority="3814" stopIfTrue="1" operator="equal">
      <formula>0</formula>
    </cfRule>
  </conditionalFormatting>
  <conditionalFormatting sqref="D11">
    <cfRule type="expression" dxfId="8648" priority="3813" stopIfTrue="1">
      <formula>$IT12&lt;$IS$2</formula>
    </cfRule>
  </conditionalFormatting>
  <conditionalFormatting sqref="D11">
    <cfRule type="cellIs" dxfId="8647" priority="3812" stopIfTrue="1" operator="equal">
      <formula>0</formula>
    </cfRule>
  </conditionalFormatting>
  <conditionalFormatting sqref="D11">
    <cfRule type="expression" dxfId="8646" priority="3811" stopIfTrue="1">
      <formula>$IT12&lt;$IS$2</formula>
    </cfRule>
  </conditionalFormatting>
  <conditionalFormatting sqref="D11">
    <cfRule type="cellIs" dxfId="8645" priority="3810" stopIfTrue="1" operator="equal">
      <formula>0</formula>
    </cfRule>
  </conditionalFormatting>
  <conditionalFormatting sqref="D11">
    <cfRule type="expression" dxfId="8644" priority="3809" stopIfTrue="1">
      <formula>$IT12&lt;$IS$2</formula>
    </cfRule>
  </conditionalFormatting>
  <conditionalFormatting sqref="D11">
    <cfRule type="cellIs" dxfId="8643" priority="3808" stopIfTrue="1" operator="equal">
      <formula>0</formula>
    </cfRule>
  </conditionalFormatting>
  <conditionalFormatting sqref="D11">
    <cfRule type="expression" dxfId="8642" priority="3807" stopIfTrue="1">
      <formula>$IT12&lt;$IS$2</formula>
    </cfRule>
  </conditionalFormatting>
  <conditionalFormatting sqref="D11">
    <cfRule type="cellIs" dxfId="8641" priority="3806" operator="equal">
      <formula>0</formula>
    </cfRule>
  </conditionalFormatting>
  <conditionalFormatting sqref="D11">
    <cfRule type="cellIs" dxfId="8640" priority="3805" stopIfTrue="1" operator="equal">
      <formula>0</formula>
    </cfRule>
  </conditionalFormatting>
  <conditionalFormatting sqref="D11">
    <cfRule type="expression" dxfId="8639" priority="3804" stopIfTrue="1">
      <formula>$IT12&lt;$IS$2</formula>
    </cfRule>
  </conditionalFormatting>
  <conditionalFormatting sqref="D11">
    <cfRule type="cellIs" dxfId="8638" priority="3803" stopIfTrue="1" operator="equal">
      <formula>0</formula>
    </cfRule>
  </conditionalFormatting>
  <conditionalFormatting sqref="D11">
    <cfRule type="expression" dxfId="8637" priority="3802" stopIfTrue="1">
      <formula>$IT12&lt;$IS$2</formula>
    </cfRule>
  </conditionalFormatting>
  <conditionalFormatting sqref="D11">
    <cfRule type="cellIs" dxfId="8636" priority="3801" stopIfTrue="1" operator="equal">
      <formula>0</formula>
    </cfRule>
  </conditionalFormatting>
  <conditionalFormatting sqref="D11">
    <cfRule type="expression" dxfId="8635" priority="3800" stopIfTrue="1">
      <formula>$IT12&lt;$IS$2</formula>
    </cfRule>
  </conditionalFormatting>
  <conditionalFormatting sqref="D11">
    <cfRule type="cellIs" dxfId="8634" priority="3799" stopIfTrue="1" operator="equal">
      <formula>0</formula>
    </cfRule>
  </conditionalFormatting>
  <conditionalFormatting sqref="D11">
    <cfRule type="expression" dxfId="8633" priority="3798" stopIfTrue="1">
      <formula>$IT12&lt;$IS$2</formula>
    </cfRule>
  </conditionalFormatting>
  <conditionalFormatting sqref="D11">
    <cfRule type="cellIs" dxfId="8632" priority="3797" stopIfTrue="1" operator="equal">
      <formula>0</formula>
    </cfRule>
  </conditionalFormatting>
  <conditionalFormatting sqref="D11">
    <cfRule type="expression" dxfId="8631" priority="3796" stopIfTrue="1">
      <formula>$IT12&lt;$IS$2</formula>
    </cfRule>
  </conditionalFormatting>
  <conditionalFormatting sqref="D11">
    <cfRule type="cellIs" dxfId="8630" priority="3795" stopIfTrue="1" operator="equal">
      <formula>0</formula>
    </cfRule>
  </conditionalFormatting>
  <conditionalFormatting sqref="D11">
    <cfRule type="expression" dxfId="8629" priority="3794" stopIfTrue="1">
      <formula>$IT12&lt;$IS$2</formula>
    </cfRule>
  </conditionalFormatting>
  <conditionalFormatting sqref="D11">
    <cfRule type="cellIs" dxfId="8628" priority="3793" stopIfTrue="1" operator="equal">
      <formula>0</formula>
    </cfRule>
  </conditionalFormatting>
  <conditionalFormatting sqref="D11">
    <cfRule type="expression" dxfId="8627" priority="3792" stopIfTrue="1">
      <formula>$IT12&lt;$IS$2</formula>
    </cfRule>
  </conditionalFormatting>
  <conditionalFormatting sqref="A9:H11">
    <cfRule type="cellIs" dxfId="8626" priority="3791" stopIfTrue="1" operator="equal">
      <formula>0</formula>
    </cfRule>
  </conditionalFormatting>
  <conditionalFormatting sqref="A9:H11">
    <cfRule type="expression" dxfId="8625" priority="3790" stopIfTrue="1">
      <formula>$IT10&lt;$IS$2</formula>
    </cfRule>
  </conditionalFormatting>
  <conditionalFormatting sqref="A9:H11">
    <cfRule type="cellIs" dxfId="8624" priority="3789" stopIfTrue="1" operator="equal">
      <formula>0</formula>
    </cfRule>
  </conditionalFormatting>
  <conditionalFormatting sqref="A9:H11">
    <cfRule type="expression" dxfId="8623" priority="3788" stopIfTrue="1">
      <formula>$IT10&lt;$IS$2</formula>
    </cfRule>
  </conditionalFormatting>
  <conditionalFormatting sqref="A9:H11">
    <cfRule type="cellIs" dxfId="8622" priority="3787" stopIfTrue="1" operator="equal">
      <formula>0</formula>
    </cfRule>
  </conditionalFormatting>
  <conditionalFormatting sqref="A9:H11">
    <cfRule type="expression" dxfId="8621" priority="3786" stopIfTrue="1">
      <formula>$IT10&lt;$IS$2</formula>
    </cfRule>
  </conditionalFormatting>
  <conditionalFormatting sqref="A9:H11">
    <cfRule type="cellIs" dxfId="8620" priority="3785" stopIfTrue="1" operator="equal">
      <formula>0</formula>
    </cfRule>
  </conditionalFormatting>
  <conditionalFormatting sqref="A9:H11">
    <cfRule type="expression" dxfId="8619" priority="3784" stopIfTrue="1">
      <formula>$IT10&lt;$IS$2</formula>
    </cfRule>
  </conditionalFormatting>
  <conditionalFormatting sqref="A10:H10">
    <cfRule type="cellIs" dxfId="8618" priority="3783" stopIfTrue="1" operator="equal">
      <formula>0</formula>
    </cfRule>
  </conditionalFormatting>
  <conditionalFormatting sqref="A10:H10">
    <cfRule type="expression" dxfId="8617" priority="3782" stopIfTrue="1">
      <formula>$IW11&lt;$IV$2</formula>
    </cfRule>
  </conditionalFormatting>
  <conditionalFormatting sqref="A10:H10">
    <cfRule type="cellIs" dxfId="8616" priority="3781" stopIfTrue="1" operator="equal">
      <formula>0</formula>
    </cfRule>
  </conditionalFormatting>
  <conditionalFormatting sqref="A10:H10">
    <cfRule type="expression" dxfId="8615" priority="3780" stopIfTrue="1">
      <formula>$IW11&lt;$IV$2</formula>
    </cfRule>
  </conditionalFormatting>
  <conditionalFormatting sqref="A9:H11">
    <cfRule type="cellIs" dxfId="8614" priority="3779" stopIfTrue="1" operator="equal">
      <formula>0</formula>
    </cfRule>
  </conditionalFormatting>
  <conditionalFormatting sqref="A9:H11">
    <cfRule type="expression" dxfId="8613" priority="3778" stopIfTrue="1">
      <formula>$IT10&lt;$IS$2</formula>
    </cfRule>
  </conditionalFormatting>
  <conditionalFormatting sqref="A9:H11">
    <cfRule type="cellIs" dxfId="8612" priority="3777" stopIfTrue="1" operator="equal">
      <formula>0</formula>
    </cfRule>
  </conditionalFormatting>
  <conditionalFormatting sqref="A9:H11">
    <cfRule type="expression" dxfId="8611" priority="3776" stopIfTrue="1">
      <formula>$IT10&lt;$IS$2</formula>
    </cfRule>
  </conditionalFormatting>
  <conditionalFormatting sqref="I11">
    <cfRule type="cellIs" dxfId="8610" priority="3775" operator="equal">
      <formula>0</formula>
    </cfRule>
  </conditionalFormatting>
  <conditionalFormatting sqref="A12:I15">
    <cfRule type="cellIs" dxfId="8609" priority="3774" operator="equal">
      <formula>0</formula>
    </cfRule>
  </conditionalFormatting>
  <conditionalFormatting sqref="A12:H15">
    <cfRule type="cellIs" dxfId="8608" priority="3773" stopIfTrue="1" operator="equal">
      <formula>0</formula>
    </cfRule>
  </conditionalFormatting>
  <conditionalFormatting sqref="A12:H15">
    <cfRule type="expression" dxfId="8607" priority="3772" stopIfTrue="1">
      <formula>$IT13&lt;$IS$2</formula>
    </cfRule>
  </conditionalFormatting>
  <conditionalFormatting sqref="A12:H15">
    <cfRule type="cellIs" dxfId="8606" priority="3771" stopIfTrue="1" operator="equal">
      <formula>0</formula>
    </cfRule>
  </conditionalFormatting>
  <conditionalFormatting sqref="A12:H15">
    <cfRule type="expression" dxfId="8605" priority="3770" stopIfTrue="1">
      <formula>$IT13&lt;$IS$2</formula>
    </cfRule>
  </conditionalFormatting>
  <conditionalFormatting sqref="A12:G15">
    <cfRule type="cellIs" dxfId="8604" priority="3769" stopIfTrue="1" operator="equal">
      <formula>0</formula>
    </cfRule>
  </conditionalFormatting>
  <conditionalFormatting sqref="A12:G15">
    <cfRule type="expression" dxfId="8603" priority="3768" stopIfTrue="1">
      <formula>$IT13&lt;$IS$2</formula>
    </cfRule>
  </conditionalFormatting>
  <conditionalFormatting sqref="H12:H15">
    <cfRule type="cellIs" dxfId="8602" priority="3767" stopIfTrue="1" operator="equal">
      <formula>0</formula>
    </cfRule>
  </conditionalFormatting>
  <conditionalFormatting sqref="H12:H15">
    <cfRule type="expression" dxfId="8601" priority="3766" stopIfTrue="1">
      <formula>$IT13&lt;$IS$2</formula>
    </cfRule>
  </conditionalFormatting>
  <conditionalFormatting sqref="A12:G15">
    <cfRule type="cellIs" dxfId="8600" priority="3765" stopIfTrue="1" operator="equal">
      <formula>0</formula>
    </cfRule>
  </conditionalFormatting>
  <conditionalFormatting sqref="A12:G15">
    <cfRule type="expression" dxfId="8599" priority="3764" stopIfTrue="1">
      <formula>$IT13&lt;$IS$2</formula>
    </cfRule>
  </conditionalFormatting>
  <conditionalFormatting sqref="A12:H15">
    <cfRule type="cellIs" dxfId="8598" priority="3763" operator="equal">
      <formula>0</formula>
    </cfRule>
  </conditionalFormatting>
  <conditionalFormatting sqref="A12:H15">
    <cfRule type="cellIs" dxfId="8597" priority="3762" operator="equal">
      <formula>0</formula>
    </cfRule>
  </conditionalFormatting>
  <conditionalFormatting sqref="A12:H15">
    <cfRule type="cellIs" dxfId="8596" priority="3761" stopIfTrue="1" operator="equal">
      <formula>0</formula>
    </cfRule>
  </conditionalFormatting>
  <conditionalFormatting sqref="A12:H15">
    <cfRule type="expression" dxfId="8595" priority="3760" stopIfTrue="1">
      <formula>$IT13&lt;$IS$2</formula>
    </cfRule>
  </conditionalFormatting>
  <conditionalFormatting sqref="A12:H15">
    <cfRule type="cellIs" dxfId="8594" priority="3759" stopIfTrue="1" operator="equal">
      <formula>0</formula>
    </cfRule>
  </conditionalFormatting>
  <conditionalFormatting sqref="A12:H15">
    <cfRule type="expression" dxfId="8593" priority="3758" stopIfTrue="1">
      <formula>$IT13&lt;$IS$2</formula>
    </cfRule>
  </conditionalFormatting>
  <conditionalFormatting sqref="A12:G13">
    <cfRule type="expression" dxfId="8592" priority="3757" stopIfTrue="1">
      <formula>$IT13&lt;$IS$2</formula>
    </cfRule>
  </conditionalFormatting>
  <conditionalFormatting sqref="A12:G15">
    <cfRule type="cellIs" dxfId="8591" priority="3756" stopIfTrue="1" operator="equal">
      <formula>0</formula>
    </cfRule>
  </conditionalFormatting>
  <conditionalFormatting sqref="A12:G15">
    <cfRule type="expression" dxfId="8590" priority="3755" stopIfTrue="1">
      <formula>$IT13&lt;$IS$2</formula>
    </cfRule>
  </conditionalFormatting>
  <conditionalFormatting sqref="H12:H15">
    <cfRule type="cellIs" dxfId="8589" priority="3754" stopIfTrue="1" operator="equal">
      <formula>0</formula>
    </cfRule>
  </conditionalFormatting>
  <conditionalFormatting sqref="H12:H15">
    <cfRule type="expression" dxfId="8588" priority="3753" stopIfTrue="1">
      <formula>$IT13&lt;$IS$2</formula>
    </cfRule>
  </conditionalFormatting>
  <conditionalFormatting sqref="H12:H15">
    <cfRule type="cellIs" dxfId="8587" priority="3752" stopIfTrue="1" operator="equal">
      <formula>0</formula>
    </cfRule>
  </conditionalFormatting>
  <conditionalFormatting sqref="H12:H15">
    <cfRule type="expression" dxfId="8586" priority="3751" stopIfTrue="1">
      <formula>$IT13&lt;$IS$2</formula>
    </cfRule>
  </conditionalFormatting>
  <conditionalFormatting sqref="A12:G15">
    <cfRule type="cellIs" dxfId="8585" priority="3750" stopIfTrue="1" operator="equal">
      <formula>0</formula>
    </cfRule>
  </conditionalFormatting>
  <conditionalFormatting sqref="A12:G15">
    <cfRule type="expression" dxfId="8584" priority="3749" stopIfTrue="1">
      <formula>$IT13&lt;$IS$2</formula>
    </cfRule>
  </conditionalFormatting>
  <conditionalFormatting sqref="A12:H15">
    <cfRule type="cellIs" dxfId="8583" priority="3748" operator="equal">
      <formula>0</formula>
    </cfRule>
  </conditionalFormatting>
  <conditionalFormatting sqref="A12:H15">
    <cfRule type="cellIs" dxfId="8582" priority="3747" stopIfTrue="1" operator="equal">
      <formula>0</formula>
    </cfRule>
  </conditionalFormatting>
  <conditionalFormatting sqref="A12:H15">
    <cfRule type="expression" dxfId="8581" priority="3746" stopIfTrue="1">
      <formula>$IT13&lt;$IS$2</formula>
    </cfRule>
  </conditionalFormatting>
  <conditionalFormatting sqref="A12:H15">
    <cfRule type="cellIs" dxfId="8580" priority="3745" stopIfTrue="1" operator="equal">
      <formula>0</formula>
    </cfRule>
  </conditionalFormatting>
  <conditionalFormatting sqref="A12:H15">
    <cfRule type="expression" dxfId="8579" priority="3744" stopIfTrue="1">
      <formula>$IT13&lt;$IS$2</formula>
    </cfRule>
  </conditionalFormatting>
  <conditionalFormatting sqref="A12:H15">
    <cfRule type="cellIs" dxfId="8578" priority="3743" stopIfTrue="1" operator="equal">
      <formula>0</formula>
    </cfRule>
  </conditionalFormatting>
  <conditionalFormatting sqref="A12:H15">
    <cfRule type="expression" dxfId="8577" priority="3742" stopIfTrue="1">
      <formula>$IT13&lt;$IS$2</formula>
    </cfRule>
  </conditionalFormatting>
  <conditionalFormatting sqref="A12:H15">
    <cfRule type="cellIs" dxfId="8576" priority="3741" stopIfTrue="1" operator="equal">
      <formula>0</formula>
    </cfRule>
  </conditionalFormatting>
  <conditionalFormatting sqref="A12:H15">
    <cfRule type="expression" dxfId="8575" priority="3740" stopIfTrue="1">
      <formula>$IT13&lt;$IS$2</formula>
    </cfRule>
  </conditionalFormatting>
  <conditionalFormatting sqref="A12:H15">
    <cfRule type="cellIs" dxfId="8574" priority="3739" stopIfTrue="1" operator="equal">
      <formula>0</formula>
    </cfRule>
  </conditionalFormatting>
  <conditionalFormatting sqref="A12:H15">
    <cfRule type="expression" dxfId="8573" priority="3738" stopIfTrue="1">
      <formula>$IT13&lt;$IS$2</formula>
    </cfRule>
  </conditionalFormatting>
  <conditionalFormatting sqref="A12:H15">
    <cfRule type="cellIs" dxfId="8572" priority="3737" stopIfTrue="1" operator="equal">
      <formula>0</formula>
    </cfRule>
  </conditionalFormatting>
  <conditionalFormatting sqref="A12:H15">
    <cfRule type="expression" dxfId="8571" priority="3736" stopIfTrue="1">
      <formula>$IT13&lt;$IS$2</formula>
    </cfRule>
  </conditionalFormatting>
  <conditionalFormatting sqref="A12:H15">
    <cfRule type="cellIs" dxfId="8570" priority="3735" stopIfTrue="1" operator="equal">
      <formula>0</formula>
    </cfRule>
  </conditionalFormatting>
  <conditionalFormatting sqref="A12:H15">
    <cfRule type="expression" dxfId="8569" priority="3734" stopIfTrue="1">
      <formula>$IT13&lt;$IS$2</formula>
    </cfRule>
  </conditionalFormatting>
  <conditionalFormatting sqref="D15">
    <cfRule type="cellIs" dxfId="8568" priority="3733" operator="equal">
      <formula>0</formula>
    </cfRule>
  </conditionalFormatting>
  <conditionalFormatting sqref="D15">
    <cfRule type="cellIs" dxfId="8567" priority="3732" operator="equal">
      <formula>0</formula>
    </cfRule>
  </conditionalFormatting>
  <conditionalFormatting sqref="D15">
    <cfRule type="cellIs" dxfId="8566" priority="3731" stopIfTrue="1" operator="equal">
      <formula>0</formula>
    </cfRule>
  </conditionalFormatting>
  <conditionalFormatting sqref="D15">
    <cfRule type="expression" dxfId="8565" priority="3730" stopIfTrue="1">
      <formula>$IT16&lt;$IS$2</formula>
    </cfRule>
  </conditionalFormatting>
  <conditionalFormatting sqref="D15">
    <cfRule type="cellIs" dxfId="8564" priority="3729" stopIfTrue="1" operator="equal">
      <formula>0</formula>
    </cfRule>
  </conditionalFormatting>
  <conditionalFormatting sqref="D15">
    <cfRule type="expression" dxfId="8563" priority="3728" stopIfTrue="1">
      <formula>$IT16&lt;$IS$2</formula>
    </cfRule>
  </conditionalFormatting>
  <conditionalFormatting sqref="D15">
    <cfRule type="cellIs" dxfId="8562" priority="3727" stopIfTrue="1" operator="equal">
      <formula>0</formula>
    </cfRule>
  </conditionalFormatting>
  <conditionalFormatting sqref="D15">
    <cfRule type="expression" dxfId="8561" priority="3726" stopIfTrue="1">
      <formula>$IT16&lt;$IS$2</formula>
    </cfRule>
  </conditionalFormatting>
  <conditionalFormatting sqref="D15">
    <cfRule type="cellIs" dxfId="8560" priority="3725" stopIfTrue="1" operator="equal">
      <formula>0</formula>
    </cfRule>
  </conditionalFormatting>
  <conditionalFormatting sqref="D15">
    <cfRule type="expression" dxfId="8559" priority="3724" stopIfTrue="1">
      <formula>$IT16&lt;$IS$2</formula>
    </cfRule>
  </conditionalFormatting>
  <conditionalFormatting sqref="D15">
    <cfRule type="cellIs" dxfId="8558" priority="3723" operator="equal">
      <formula>0</formula>
    </cfRule>
  </conditionalFormatting>
  <conditionalFormatting sqref="D15">
    <cfRule type="cellIs" dxfId="8557" priority="3722" stopIfTrue="1" operator="equal">
      <formula>0</formula>
    </cfRule>
  </conditionalFormatting>
  <conditionalFormatting sqref="D15">
    <cfRule type="expression" dxfId="8556" priority="3721" stopIfTrue="1">
      <formula>$IT16&lt;$IS$2</formula>
    </cfRule>
  </conditionalFormatting>
  <conditionalFormatting sqref="D15">
    <cfRule type="cellIs" dxfId="8555" priority="3720" stopIfTrue="1" operator="equal">
      <formula>0</formula>
    </cfRule>
  </conditionalFormatting>
  <conditionalFormatting sqref="D15">
    <cfRule type="expression" dxfId="8554" priority="3719" stopIfTrue="1">
      <formula>$IT16&lt;$IS$2</formula>
    </cfRule>
  </conditionalFormatting>
  <conditionalFormatting sqref="D15">
    <cfRule type="cellIs" dxfId="8553" priority="3718" stopIfTrue="1" operator="equal">
      <formula>0</formula>
    </cfRule>
  </conditionalFormatting>
  <conditionalFormatting sqref="D15">
    <cfRule type="expression" dxfId="8552" priority="3717" stopIfTrue="1">
      <formula>$IT16&lt;$IS$2</formula>
    </cfRule>
  </conditionalFormatting>
  <conditionalFormatting sqref="A12:H15">
    <cfRule type="cellIs" dxfId="8551" priority="3716" stopIfTrue="1" operator="equal">
      <formula>0</formula>
    </cfRule>
  </conditionalFormatting>
  <conditionalFormatting sqref="A12:H15">
    <cfRule type="expression" dxfId="8550" priority="3715" stopIfTrue="1">
      <formula>$IT13&lt;$IS$2</formula>
    </cfRule>
  </conditionalFormatting>
  <conditionalFormatting sqref="A12:H15">
    <cfRule type="cellIs" dxfId="8549" priority="3714" stopIfTrue="1" operator="equal">
      <formula>0</formula>
    </cfRule>
  </conditionalFormatting>
  <conditionalFormatting sqref="A12:H15">
    <cfRule type="expression" dxfId="8548" priority="3713" stopIfTrue="1">
      <formula>$IT13&lt;$IS$2</formula>
    </cfRule>
  </conditionalFormatting>
  <conditionalFormatting sqref="A12:H15">
    <cfRule type="cellIs" dxfId="8547" priority="3712" stopIfTrue="1" operator="equal">
      <formula>0</formula>
    </cfRule>
  </conditionalFormatting>
  <conditionalFormatting sqref="A12:H15">
    <cfRule type="expression" dxfId="8546" priority="3711" stopIfTrue="1">
      <formula>$IT13&lt;$IS$2</formula>
    </cfRule>
  </conditionalFormatting>
  <conditionalFormatting sqref="A12:H15">
    <cfRule type="cellIs" dxfId="8545" priority="3710" stopIfTrue="1" operator="equal">
      <formula>0</formula>
    </cfRule>
  </conditionalFormatting>
  <conditionalFormatting sqref="A12:H15">
    <cfRule type="expression" dxfId="8544" priority="3709" stopIfTrue="1">
      <formula>$IT13&lt;$IS$2</formula>
    </cfRule>
  </conditionalFormatting>
  <conditionalFormatting sqref="A15:H15">
    <cfRule type="cellIs" dxfId="8543" priority="3708" stopIfTrue="1" operator="equal">
      <formula>0</formula>
    </cfRule>
  </conditionalFormatting>
  <conditionalFormatting sqref="A15:H15">
    <cfRule type="expression" dxfId="8542" priority="3707" stopIfTrue="1">
      <formula>$IW16&lt;$IV$2</formula>
    </cfRule>
  </conditionalFormatting>
  <conditionalFormatting sqref="A13:H13">
    <cfRule type="cellIs" dxfId="8541" priority="3706" stopIfTrue="1" operator="equal">
      <formula>0</formula>
    </cfRule>
  </conditionalFormatting>
  <conditionalFormatting sqref="A13:H13">
    <cfRule type="expression" dxfId="8540" priority="3705" stopIfTrue="1">
      <formula>$IW14&lt;$IV$2</formula>
    </cfRule>
  </conditionalFormatting>
  <conditionalFormatting sqref="A12:H12">
    <cfRule type="cellIs" dxfId="8539" priority="3704" stopIfTrue="1" operator="equal">
      <formula>0</formula>
    </cfRule>
  </conditionalFormatting>
  <conditionalFormatting sqref="A12:H12">
    <cfRule type="expression" dxfId="8538" priority="3703" stopIfTrue="1">
      <formula>$IW13&lt;$IV$2</formula>
    </cfRule>
  </conditionalFormatting>
  <conditionalFormatting sqref="A12:H12">
    <cfRule type="cellIs" dxfId="8537" priority="3702" stopIfTrue="1" operator="equal">
      <formula>0</formula>
    </cfRule>
  </conditionalFormatting>
  <conditionalFormatting sqref="A12:H12">
    <cfRule type="expression" dxfId="8536" priority="3701" stopIfTrue="1">
      <formula>$IW13&lt;$IV$2</formula>
    </cfRule>
  </conditionalFormatting>
  <conditionalFormatting sqref="A14:H14">
    <cfRule type="cellIs" dxfId="8535" priority="3700" stopIfTrue="1" operator="equal">
      <formula>0</formula>
    </cfRule>
  </conditionalFormatting>
  <conditionalFormatting sqref="A14:H14">
    <cfRule type="expression" dxfId="8534" priority="3699" stopIfTrue="1">
      <formula>$IW15&lt;$IV$2</formula>
    </cfRule>
  </conditionalFormatting>
  <conditionalFormatting sqref="A12:H15">
    <cfRule type="cellIs" dxfId="8533" priority="3698" stopIfTrue="1" operator="equal">
      <formula>0</formula>
    </cfRule>
  </conditionalFormatting>
  <conditionalFormatting sqref="A12:H15">
    <cfRule type="expression" dxfId="8532" priority="3697" stopIfTrue="1">
      <formula>$IT13&lt;$IS$2</formula>
    </cfRule>
  </conditionalFormatting>
  <conditionalFormatting sqref="A12:H15">
    <cfRule type="cellIs" dxfId="8531" priority="3696" stopIfTrue="1" operator="equal">
      <formula>0</formula>
    </cfRule>
  </conditionalFormatting>
  <conditionalFormatting sqref="A12:H15">
    <cfRule type="expression" dxfId="8530" priority="3695" stopIfTrue="1">
      <formula>$IT13&lt;$IS$2</formula>
    </cfRule>
  </conditionalFormatting>
  <conditionalFormatting sqref="A16:I19">
    <cfRule type="cellIs" dxfId="8529" priority="3694" operator="equal">
      <formula>0</formula>
    </cfRule>
  </conditionalFormatting>
  <conditionalFormatting sqref="A16:H19">
    <cfRule type="cellIs" dxfId="8528" priority="3693" stopIfTrue="1" operator="equal">
      <formula>0</formula>
    </cfRule>
  </conditionalFormatting>
  <conditionalFormatting sqref="A16:H19">
    <cfRule type="expression" dxfId="8527" priority="3692" stopIfTrue="1">
      <formula>$IT17&lt;$IS$2</formula>
    </cfRule>
  </conditionalFormatting>
  <conditionalFormatting sqref="A16:H19">
    <cfRule type="cellIs" dxfId="8526" priority="3691" stopIfTrue="1" operator="equal">
      <formula>0</formula>
    </cfRule>
  </conditionalFormatting>
  <conditionalFormatting sqref="A16:H19">
    <cfRule type="expression" dxfId="8525" priority="3690" stopIfTrue="1">
      <formula>$IT17&lt;$IS$2</formula>
    </cfRule>
  </conditionalFormatting>
  <conditionalFormatting sqref="A16:G19">
    <cfRule type="cellIs" dxfId="8524" priority="3689" stopIfTrue="1" operator="equal">
      <formula>0</formula>
    </cfRule>
  </conditionalFormatting>
  <conditionalFormatting sqref="A16:G19">
    <cfRule type="expression" dxfId="8523" priority="3688" stopIfTrue="1">
      <formula>$IT17&lt;$IS$2</formula>
    </cfRule>
  </conditionalFormatting>
  <conditionalFormatting sqref="H16:H19">
    <cfRule type="cellIs" dxfId="8522" priority="3687" stopIfTrue="1" operator="equal">
      <formula>0</formula>
    </cfRule>
  </conditionalFormatting>
  <conditionalFormatting sqref="H16:H19">
    <cfRule type="expression" dxfId="8521" priority="3686" stopIfTrue="1">
      <formula>$IT17&lt;$IS$2</formula>
    </cfRule>
  </conditionalFormatting>
  <conditionalFormatting sqref="A16:G19">
    <cfRule type="cellIs" dxfId="8520" priority="3685" stopIfTrue="1" operator="equal">
      <formula>0</formula>
    </cfRule>
  </conditionalFormatting>
  <conditionalFormatting sqref="A16:G19">
    <cfRule type="expression" dxfId="8519" priority="3684" stopIfTrue="1">
      <formula>$IT17&lt;$IS$2</formula>
    </cfRule>
  </conditionalFormatting>
  <conditionalFormatting sqref="A16:H19">
    <cfRule type="cellIs" dxfId="8518" priority="3683" operator="equal">
      <formula>0</formula>
    </cfRule>
  </conditionalFormatting>
  <conditionalFormatting sqref="A16:H19">
    <cfRule type="cellIs" dxfId="8517" priority="3682" operator="equal">
      <formula>0</formula>
    </cfRule>
  </conditionalFormatting>
  <conditionalFormatting sqref="A16:H19">
    <cfRule type="cellIs" dxfId="8516" priority="3681" stopIfTrue="1" operator="equal">
      <formula>0</formula>
    </cfRule>
  </conditionalFormatting>
  <conditionalFormatting sqref="A16:H19">
    <cfRule type="expression" dxfId="8515" priority="3680" stopIfTrue="1">
      <formula>$IT17&lt;$IS$2</formula>
    </cfRule>
  </conditionalFormatting>
  <conditionalFormatting sqref="A16:H19">
    <cfRule type="cellIs" dxfId="8514" priority="3679" stopIfTrue="1" operator="equal">
      <formula>0</formula>
    </cfRule>
  </conditionalFormatting>
  <conditionalFormatting sqref="A16:H19">
    <cfRule type="expression" dxfId="8513" priority="3678" stopIfTrue="1">
      <formula>$IT17&lt;$IS$2</formula>
    </cfRule>
  </conditionalFormatting>
  <conditionalFormatting sqref="A16:G19">
    <cfRule type="cellIs" dxfId="8512" priority="3677" stopIfTrue="1" operator="equal">
      <formula>0</formula>
    </cfRule>
  </conditionalFormatting>
  <conditionalFormatting sqref="A16:G19">
    <cfRule type="expression" dxfId="8511" priority="3676" stopIfTrue="1">
      <formula>$IT17&lt;$IS$2</formula>
    </cfRule>
  </conditionalFormatting>
  <conditionalFormatting sqref="A19:G19">
    <cfRule type="cellIs" dxfId="8510" priority="3675" stopIfTrue="1" operator="equal">
      <formula>0</formula>
    </cfRule>
  </conditionalFormatting>
  <conditionalFormatting sqref="A19:G19">
    <cfRule type="cellIs" dxfId="8509" priority="3674" stopIfTrue="1" operator="equal">
      <formula>0</formula>
    </cfRule>
  </conditionalFormatting>
  <conditionalFormatting sqref="A16:G19">
    <cfRule type="cellIs" dxfId="8508" priority="3673" stopIfTrue="1" operator="equal">
      <formula>0</formula>
    </cfRule>
  </conditionalFormatting>
  <conditionalFormatting sqref="A16:G19">
    <cfRule type="expression" dxfId="8507" priority="3672" stopIfTrue="1">
      <formula>$IT17&lt;$IS$2</formula>
    </cfRule>
  </conditionalFormatting>
  <conditionalFormatting sqref="H16:H19">
    <cfRule type="cellIs" dxfId="8506" priority="3671" stopIfTrue="1" operator="equal">
      <formula>0</formula>
    </cfRule>
  </conditionalFormatting>
  <conditionalFormatting sqref="H16:H19">
    <cfRule type="expression" dxfId="8505" priority="3670" stopIfTrue="1">
      <formula>$IT17&lt;$IS$2</formula>
    </cfRule>
  </conditionalFormatting>
  <conditionalFormatting sqref="H16:H19">
    <cfRule type="cellIs" dxfId="8504" priority="3669" stopIfTrue="1" operator="equal">
      <formula>0</formula>
    </cfRule>
  </conditionalFormatting>
  <conditionalFormatting sqref="H16:H19">
    <cfRule type="expression" dxfId="8503" priority="3668" stopIfTrue="1">
      <formula>$IT17&lt;$IS$2</formula>
    </cfRule>
  </conditionalFormatting>
  <conditionalFormatting sqref="A16:G19">
    <cfRule type="cellIs" dxfId="8502" priority="3667" stopIfTrue="1" operator="equal">
      <formula>0</formula>
    </cfRule>
  </conditionalFormatting>
  <conditionalFormatting sqref="A16:G19">
    <cfRule type="expression" dxfId="8501" priority="3666" stopIfTrue="1">
      <formula>$IT17&lt;$IS$2</formula>
    </cfRule>
  </conditionalFormatting>
  <conditionalFormatting sqref="A16:H19">
    <cfRule type="cellIs" dxfId="8500" priority="3665" operator="equal">
      <formula>0</formula>
    </cfRule>
  </conditionalFormatting>
  <conditionalFormatting sqref="A16:H19">
    <cfRule type="cellIs" dxfId="8499" priority="3664" stopIfTrue="1" operator="equal">
      <formula>0</formula>
    </cfRule>
  </conditionalFormatting>
  <conditionalFormatting sqref="A16:H19">
    <cfRule type="expression" dxfId="8498" priority="3663" stopIfTrue="1">
      <formula>$IT17&lt;$IS$2</formula>
    </cfRule>
  </conditionalFormatting>
  <conditionalFormatting sqref="A16">
    <cfRule type="cellIs" dxfId="8497" priority="3662" operator="equal">
      <formula>0</formula>
    </cfRule>
  </conditionalFormatting>
  <conditionalFormatting sqref="A16">
    <cfRule type="cellIs" dxfId="8496" priority="3661" stopIfTrue="1" operator="equal">
      <formula>0</formula>
    </cfRule>
  </conditionalFormatting>
  <conditionalFormatting sqref="A16">
    <cfRule type="expression" dxfId="8495" priority="3660" stopIfTrue="1">
      <formula>$IT17&lt;$IS$2</formula>
    </cfRule>
  </conditionalFormatting>
  <conditionalFormatting sqref="A16">
    <cfRule type="cellIs" dxfId="8494" priority="3659" stopIfTrue="1" operator="equal">
      <formula>0</formula>
    </cfRule>
  </conditionalFormatting>
  <conditionalFormatting sqref="A16">
    <cfRule type="expression" dxfId="8493" priority="3658" stopIfTrue="1">
      <formula>$IT17&lt;$IS$2</formula>
    </cfRule>
  </conditionalFormatting>
  <conditionalFormatting sqref="A16">
    <cfRule type="cellIs" dxfId="8492" priority="3657" stopIfTrue="1" operator="equal">
      <formula>0</formula>
    </cfRule>
  </conditionalFormatting>
  <conditionalFormatting sqref="A16">
    <cfRule type="expression" dxfId="8491" priority="3656" stopIfTrue="1">
      <formula>$IT17&lt;$IS$2</formula>
    </cfRule>
  </conditionalFormatting>
  <conditionalFormatting sqref="A16">
    <cfRule type="cellIs" dxfId="8490" priority="3655" stopIfTrue="1" operator="equal">
      <formula>0</formula>
    </cfRule>
  </conditionalFormatting>
  <conditionalFormatting sqref="A16">
    <cfRule type="expression" dxfId="8489" priority="3654" stopIfTrue="1">
      <formula>$IT17&lt;$IS$2</formula>
    </cfRule>
  </conditionalFormatting>
  <conditionalFormatting sqref="A16">
    <cfRule type="cellIs" dxfId="8488" priority="3653" operator="equal">
      <formula>0</formula>
    </cfRule>
  </conditionalFormatting>
  <conditionalFormatting sqref="A16">
    <cfRule type="cellIs" dxfId="8487" priority="3652" operator="equal">
      <formula>0</formula>
    </cfRule>
  </conditionalFormatting>
  <conditionalFormatting sqref="A16">
    <cfRule type="cellIs" dxfId="8486" priority="3651" stopIfTrue="1" operator="equal">
      <formula>0</formula>
    </cfRule>
  </conditionalFormatting>
  <conditionalFormatting sqref="A16">
    <cfRule type="expression" dxfId="8485" priority="3650" stopIfTrue="1">
      <formula>$IT17&lt;$IS$2</formula>
    </cfRule>
  </conditionalFormatting>
  <conditionalFormatting sqref="A16">
    <cfRule type="cellIs" dxfId="8484" priority="3649" stopIfTrue="1" operator="equal">
      <formula>0</formula>
    </cfRule>
  </conditionalFormatting>
  <conditionalFormatting sqref="A16">
    <cfRule type="expression" dxfId="8483" priority="3648" stopIfTrue="1">
      <formula>$IT17&lt;$IS$2</formula>
    </cfRule>
  </conditionalFormatting>
  <conditionalFormatting sqref="A16">
    <cfRule type="cellIs" dxfId="8482" priority="3647" stopIfTrue="1" operator="equal">
      <formula>0</formula>
    </cfRule>
  </conditionalFormatting>
  <conditionalFormatting sqref="A16">
    <cfRule type="expression" dxfId="8481" priority="3646" stopIfTrue="1">
      <formula>$IT17&lt;$IS$2</formula>
    </cfRule>
  </conditionalFormatting>
  <conditionalFormatting sqref="A16">
    <cfRule type="cellIs" dxfId="8480" priority="3645" stopIfTrue="1" operator="equal">
      <formula>0</formula>
    </cfRule>
  </conditionalFormatting>
  <conditionalFormatting sqref="A16">
    <cfRule type="expression" dxfId="8479" priority="3644" stopIfTrue="1">
      <formula>$IT17&lt;$IS$2</formula>
    </cfRule>
  </conditionalFormatting>
  <conditionalFormatting sqref="A16">
    <cfRule type="cellIs" dxfId="8478" priority="3643" stopIfTrue="1" operator="equal">
      <formula>0</formula>
    </cfRule>
  </conditionalFormatting>
  <conditionalFormatting sqref="A16">
    <cfRule type="expression" dxfId="8477" priority="3642" stopIfTrue="1">
      <formula>$IT17&lt;$IS$2</formula>
    </cfRule>
  </conditionalFormatting>
  <conditionalFormatting sqref="A16">
    <cfRule type="cellIs" dxfId="8476" priority="3641" operator="equal">
      <formula>0</formula>
    </cfRule>
  </conditionalFormatting>
  <conditionalFormatting sqref="A16">
    <cfRule type="cellIs" dxfId="8475" priority="3640" stopIfTrue="1" operator="equal">
      <formula>0</formula>
    </cfRule>
  </conditionalFormatting>
  <conditionalFormatting sqref="A16">
    <cfRule type="expression" dxfId="8474" priority="3639" stopIfTrue="1">
      <formula>$IT17&lt;$IS$2</formula>
    </cfRule>
  </conditionalFormatting>
  <conditionalFormatting sqref="A16:C16">
    <cfRule type="cellIs" dxfId="8473" priority="3638" operator="equal">
      <formula>0</formula>
    </cfRule>
  </conditionalFormatting>
  <conditionalFormatting sqref="A16:C16">
    <cfRule type="cellIs" dxfId="8472" priority="3637" stopIfTrue="1" operator="equal">
      <formula>0</formula>
    </cfRule>
  </conditionalFormatting>
  <conditionalFormatting sqref="A16:C16">
    <cfRule type="expression" dxfId="8471" priority="3636" stopIfTrue="1">
      <formula>$IT17&lt;$IS$2</formula>
    </cfRule>
  </conditionalFormatting>
  <conditionalFormatting sqref="A16:C16">
    <cfRule type="cellIs" dxfId="8470" priority="3635" stopIfTrue="1" operator="equal">
      <formula>0</formula>
    </cfRule>
  </conditionalFormatting>
  <conditionalFormatting sqref="A16:C16">
    <cfRule type="expression" dxfId="8469" priority="3634" stopIfTrue="1">
      <formula>$IT17&lt;$IS$2</formula>
    </cfRule>
  </conditionalFormatting>
  <conditionalFormatting sqref="A16:C16">
    <cfRule type="cellIs" dxfId="8468" priority="3633" stopIfTrue="1" operator="equal">
      <formula>0</formula>
    </cfRule>
  </conditionalFormatting>
  <conditionalFormatting sqref="A16:C16">
    <cfRule type="expression" dxfId="8467" priority="3632" stopIfTrue="1">
      <formula>$IT17&lt;$IS$2</formula>
    </cfRule>
  </conditionalFormatting>
  <conditionalFormatting sqref="A16:C16">
    <cfRule type="cellIs" dxfId="8466" priority="3631" stopIfTrue="1" operator="equal">
      <formula>0</formula>
    </cfRule>
  </conditionalFormatting>
  <conditionalFormatting sqref="A16:C16">
    <cfRule type="expression" dxfId="8465" priority="3630" stopIfTrue="1">
      <formula>$IT17&lt;$IS$2</formula>
    </cfRule>
  </conditionalFormatting>
  <conditionalFormatting sqref="A16:C16">
    <cfRule type="cellIs" dxfId="8464" priority="3629" operator="equal">
      <formula>0</formula>
    </cfRule>
  </conditionalFormatting>
  <conditionalFormatting sqref="A16:C16">
    <cfRule type="cellIs" dxfId="8463" priority="3628" operator="equal">
      <formula>0</formula>
    </cfRule>
  </conditionalFormatting>
  <conditionalFormatting sqref="A16:C16">
    <cfRule type="cellIs" dxfId="8462" priority="3627" stopIfTrue="1" operator="equal">
      <formula>0</formula>
    </cfRule>
  </conditionalFormatting>
  <conditionalFormatting sqref="A16:C16">
    <cfRule type="expression" dxfId="8461" priority="3626" stopIfTrue="1">
      <formula>$IT17&lt;$IS$2</formula>
    </cfRule>
  </conditionalFormatting>
  <conditionalFormatting sqref="A16:C16">
    <cfRule type="cellIs" dxfId="8460" priority="3625" stopIfTrue="1" operator="equal">
      <formula>0</formula>
    </cfRule>
  </conditionalFormatting>
  <conditionalFormatting sqref="A16:C16">
    <cfRule type="expression" dxfId="8459" priority="3624" stopIfTrue="1">
      <formula>$IT17&lt;$IS$2</formula>
    </cfRule>
  </conditionalFormatting>
  <conditionalFormatting sqref="A16:C16">
    <cfRule type="cellIs" dxfId="8458" priority="3623" stopIfTrue="1" operator="equal">
      <formula>0</formula>
    </cfRule>
  </conditionalFormatting>
  <conditionalFormatting sqref="A16:C16">
    <cfRule type="expression" dxfId="8457" priority="3622" stopIfTrue="1">
      <formula>$IT17&lt;$IS$2</formula>
    </cfRule>
  </conditionalFormatting>
  <conditionalFormatting sqref="A16:C16">
    <cfRule type="cellIs" dxfId="8456" priority="3621" stopIfTrue="1" operator="equal">
      <formula>0</formula>
    </cfRule>
  </conditionalFormatting>
  <conditionalFormatting sqref="A16:C16">
    <cfRule type="expression" dxfId="8455" priority="3620" stopIfTrue="1">
      <formula>$IT17&lt;$IS$2</formula>
    </cfRule>
  </conditionalFormatting>
  <conditionalFormatting sqref="A16:C16">
    <cfRule type="cellIs" dxfId="8454" priority="3619" stopIfTrue="1" operator="equal">
      <formula>0</formula>
    </cfRule>
  </conditionalFormatting>
  <conditionalFormatting sqref="A16:C16">
    <cfRule type="expression" dxfId="8453" priority="3618" stopIfTrue="1">
      <formula>$IT17&lt;$IS$2</formula>
    </cfRule>
  </conditionalFormatting>
  <conditionalFormatting sqref="A16:C16">
    <cfRule type="cellIs" dxfId="8452" priority="3617" operator="equal">
      <formula>0</formula>
    </cfRule>
  </conditionalFormatting>
  <conditionalFormatting sqref="A16:C16">
    <cfRule type="cellIs" dxfId="8451" priority="3616" stopIfTrue="1" operator="equal">
      <formula>0</formula>
    </cfRule>
  </conditionalFormatting>
  <conditionalFormatting sqref="A16:C16">
    <cfRule type="expression" dxfId="8450" priority="3615" stopIfTrue="1">
      <formula>$IT17&lt;$IS$2</formula>
    </cfRule>
  </conditionalFormatting>
  <conditionalFormatting sqref="A16:H19">
    <cfRule type="cellIs" dxfId="8449" priority="3614" stopIfTrue="1" operator="equal">
      <formula>0</formula>
    </cfRule>
  </conditionalFormatting>
  <conditionalFormatting sqref="A16:H19">
    <cfRule type="expression" dxfId="8448" priority="3613" stopIfTrue="1">
      <formula>$IT17&lt;$IS$2</formula>
    </cfRule>
  </conditionalFormatting>
  <conditionalFormatting sqref="A16:H19">
    <cfRule type="cellIs" dxfId="8447" priority="3612" stopIfTrue="1" operator="equal">
      <formula>0</formula>
    </cfRule>
  </conditionalFormatting>
  <conditionalFormatting sqref="A16:H19">
    <cfRule type="expression" dxfId="8446" priority="3611" stopIfTrue="1">
      <formula>$IT17&lt;$IS$2</formula>
    </cfRule>
  </conditionalFormatting>
  <conditionalFormatting sqref="A16:H19">
    <cfRule type="cellIs" dxfId="8445" priority="3610" stopIfTrue="1" operator="equal">
      <formula>0</formula>
    </cfRule>
  </conditionalFormatting>
  <conditionalFormatting sqref="A16:H19">
    <cfRule type="expression" dxfId="8444" priority="3609" stopIfTrue="1">
      <formula>$IT17&lt;$IS$2</formula>
    </cfRule>
  </conditionalFormatting>
  <conditionalFormatting sqref="A16:H19">
    <cfRule type="cellIs" dxfId="8443" priority="3608" stopIfTrue="1" operator="equal">
      <formula>0</formula>
    </cfRule>
  </conditionalFormatting>
  <conditionalFormatting sqref="A16:H19">
    <cfRule type="expression" dxfId="8442" priority="3607" stopIfTrue="1">
      <formula>$IT17&lt;$IS$2</formula>
    </cfRule>
  </conditionalFormatting>
  <conditionalFormatting sqref="A16:H19">
    <cfRule type="cellIs" dxfId="8441" priority="3606" stopIfTrue="1" operator="equal">
      <formula>0</formula>
    </cfRule>
  </conditionalFormatting>
  <conditionalFormatting sqref="A16:H19">
    <cfRule type="expression" dxfId="8440" priority="3605" stopIfTrue="1">
      <formula>$IT17&lt;$IS$2</formula>
    </cfRule>
  </conditionalFormatting>
  <conditionalFormatting sqref="A16:H19">
    <cfRule type="cellIs" dxfId="8439" priority="3604" stopIfTrue="1" operator="equal">
      <formula>0</formula>
    </cfRule>
  </conditionalFormatting>
  <conditionalFormatting sqref="A16:H19">
    <cfRule type="expression" dxfId="8438" priority="3603" stopIfTrue="1">
      <formula>$IT17&lt;$IS$2</formula>
    </cfRule>
  </conditionalFormatting>
  <conditionalFormatting sqref="D18">
    <cfRule type="cellIs" dxfId="8437" priority="3602" operator="equal">
      <formula>0</formula>
    </cfRule>
  </conditionalFormatting>
  <conditionalFormatting sqref="D18">
    <cfRule type="cellIs" dxfId="8436" priority="3601" stopIfTrue="1" operator="equal">
      <formula>0</formula>
    </cfRule>
  </conditionalFormatting>
  <conditionalFormatting sqref="D18">
    <cfRule type="expression" dxfId="8435" priority="3600" stopIfTrue="1">
      <formula>$IT19&lt;$IS$2</formula>
    </cfRule>
  </conditionalFormatting>
  <conditionalFormatting sqref="D18">
    <cfRule type="cellIs" dxfId="8434" priority="3599" stopIfTrue="1" operator="equal">
      <formula>0</formula>
    </cfRule>
  </conditionalFormatting>
  <conditionalFormatting sqref="D18">
    <cfRule type="expression" dxfId="8433" priority="3598" stopIfTrue="1">
      <formula>$IT19&lt;$IS$2</formula>
    </cfRule>
  </conditionalFormatting>
  <conditionalFormatting sqref="D18">
    <cfRule type="cellIs" dxfId="8432" priority="3597" stopIfTrue="1" operator="equal">
      <formula>0</formula>
    </cfRule>
  </conditionalFormatting>
  <conditionalFormatting sqref="D18">
    <cfRule type="expression" dxfId="8431" priority="3596" stopIfTrue="1">
      <formula>$IT19&lt;$IS$2</formula>
    </cfRule>
  </conditionalFormatting>
  <conditionalFormatting sqref="D18">
    <cfRule type="cellIs" dxfId="8430" priority="3595" stopIfTrue="1" operator="equal">
      <formula>0</formula>
    </cfRule>
  </conditionalFormatting>
  <conditionalFormatting sqref="D18">
    <cfRule type="expression" dxfId="8429" priority="3594" stopIfTrue="1">
      <formula>$IT19&lt;$IS$2</formula>
    </cfRule>
  </conditionalFormatting>
  <conditionalFormatting sqref="D18">
    <cfRule type="cellIs" dxfId="8428" priority="3593" stopIfTrue="1" operator="equal">
      <formula>0</formula>
    </cfRule>
  </conditionalFormatting>
  <conditionalFormatting sqref="D18">
    <cfRule type="expression" dxfId="8427" priority="3592" stopIfTrue="1">
      <formula>$IT19&lt;$IS$2</formula>
    </cfRule>
  </conditionalFormatting>
  <conditionalFormatting sqref="D18">
    <cfRule type="cellIs" dxfId="8426" priority="3591" operator="equal">
      <formula>0</formula>
    </cfRule>
  </conditionalFormatting>
  <conditionalFormatting sqref="D18">
    <cfRule type="cellIs" dxfId="8425" priority="3590" stopIfTrue="1" operator="equal">
      <formula>0</formula>
    </cfRule>
  </conditionalFormatting>
  <conditionalFormatting sqref="D18">
    <cfRule type="expression" dxfId="8424" priority="3589" stopIfTrue="1">
      <formula>$IT19&lt;$IS$2</formula>
    </cfRule>
  </conditionalFormatting>
  <conditionalFormatting sqref="D18">
    <cfRule type="cellIs" dxfId="8423" priority="3588" stopIfTrue="1" operator="equal">
      <formula>0</formula>
    </cfRule>
  </conditionalFormatting>
  <conditionalFormatting sqref="D18">
    <cfRule type="expression" dxfId="8422" priority="3587" stopIfTrue="1">
      <formula>$IT19&lt;$IS$2</formula>
    </cfRule>
  </conditionalFormatting>
  <conditionalFormatting sqref="D18">
    <cfRule type="cellIs" dxfId="8421" priority="3586" stopIfTrue="1" operator="equal">
      <formula>0</formula>
    </cfRule>
  </conditionalFormatting>
  <conditionalFormatting sqref="D18">
    <cfRule type="expression" dxfId="8420" priority="3585" stopIfTrue="1">
      <formula>$IT19&lt;$IS$2</formula>
    </cfRule>
  </conditionalFormatting>
  <conditionalFormatting sqref="D18">
    <cfRule type="cellIs" dxfId="8419" priority="3584" stopIfTrue="1" operator="equal">
      <formula>0</formula>
    </cfRule>
  </conditionalFormatting>
  <conditionalFormatting sqref="D18">
    <cfRule type="expression" dxfId="8418" priority="3583" stopIfTrue="1">
      <formula>$IT19&lt;$IS$2</formula>
    </cfRule>
  </conditionalFormatting>
  <conditionalFormatting sqref="D18">
    <cfRule type="cellIs" dxfId="8417" priority="3582" stopIfTrue="1" operator="equal">
      <formula>0</formula>
    </cfRule>
  </conditionalFormatting>
  <conditionalFormatting sqref="D18">
    <cfRule type="expression" dxfId="8416" priority="3581" stopIfTrue="1">
      <formula>$IT19&lt;$IS$2</formula>
    </cfRule>
  </conditionalFormatting>
  <conditionalFormatting sqref="D18">
    <cfRule type="cellIs" dxfId="8415" priority="3580" stopIfTrue="1" operator="equal">
      <formula>0</formula>
    </cfRule>
  </conditionalFormatting>
  <conditionalFormatting sqref="D18">
    <cfRule type="expression" dxfId="8414" priority="3579" stopIfTrue="1">
      <formula>$IT19&lt;$IS$2</formula>
    </cfRule>
  </conditionalFormatting>
  <conditionalFormatting sqref="D18">
    <cfRule type="cellIs" dxfId="8413" priority="3578" stopIfTrue="1" operator="equal">
      <formula>0</formula>
    </cfRule>
  </conditionalFormatting>
  <conditionalFormatting sqref="D18">
    <cfRule type="expression" dxfId="8412" priority="3577" stopIfTrue="1">
      <formula>$IT19&lt;$IS$2</formula>
    </cfRule>
  </conditionalFormatting>
  <conditionalFormatting sqref="A16:H19">
    <cfRule type="cellIs" dxfId="8411" priority="3576" stopIfTrue="1" operator="equal">
      <formula>0</formula>
    </cfRule>
  </conditionalFormatting>
  <conditionalFormatting sqref="A16:H19">
    <cfRule type="expression" dxfId="8410" priority="3575" stopIfTrue="1">
      <formula>$IT17&lt;$IS$2</formula>
    </cfRule>
  </conditionalFormatting>
  <conditionalFormatting sqref="A16:H19">
    <cfRule type="cellIs" dxfId="8409" priority="3574" stopIfTrue="1" operator="equal">
      <formula>0</formula>
    </cfRule>
  </conditionalFormatting>
  <conditionalFormatting sqref="A16:H19">
    <cfRule type="expression" dxfId="8408" priority="3573" stopIfTrue="1">
      <formula>$IT17&lt;$IS$2</formula>
    </cfRule>
  </conditionalFormatting>
  <conditionalFormatting sqref="A16:H19">
    <cfRule type="cellIs" dxfId="8407" priority="3572" stopIfTrue="1" operator="equal">
      <formula>0</formula>
    </cfRule>
  </conditionalFormatting>
  <conditionalFormatting sqref="A16:H19">
    <cfRule type="expression" dxfId="8406" priority="3571" stopIfTrue="1">
      <formula>$IT17&lt;$IS$2</formula>
    </cfRule>
  </conditionalFormatting>
  <conditionalFormatting sqref="A16:H19">
    <cfRule type="cellIs" dxfId="8405" priority="3570" stopIfTrue="1" operator="equal">
      <formula>0</formula>
    </cfRule>
  </conditionalFormatting>
  <conditionalFormatting sqref="A16:H19">
    <cfRule type="expression" dxfId="8404" priority="3569" stopIfTrue="1">
      <formula>$IT17&lt;$IS$2</formula>
    </cfRule>
  </conditionalFormatting>
  <conditionalFormatting sqref="A18:H18">
    <cfRule type="cellIs" dxfId="8403" priority="3568" stopIfTrue="1" operator="equal">
      <formula>0</formula>
    </cfRule>
  </conditionalFormatting>
  <conditionalFormatting sqref="A18:H18">
    <cfRule type="expression" dxfId="8402" priority="3567" stopIfTrue="1">
      <formula>$IW19&lt;$IV$2</formula>
    </cfRule>
  </conditionalFormatting>
  <conditionalFormatting sqref="A17:H17">
    <cfRule type="cellIs" dxfId="8401" priority="3566" stopIfTrue="1" operator="equal">
      <formula>0</formula>
    </cfRule>
  </conditionalFormatting>
  <conditionalFormatting sqref="A17:H17">
    <cfRule type="expression" dxfId="8400" priority="3565" stopIfTrue="1">
      <formula>$IW18&lt;$IV$2</formula>
    </cfRule>
  </conditionalFormatting>
  <conditionalFormatting sqref="A16:H16">
    <cfRule type="cellIs" dxfId="8399" priority="3564" stopIfTrue="1" operator="equal">
      <formula>0</formula>
    </cfRule>
  </conditionalFormatting>
  <conditionalFormatting sqref="A16:H16">
    <cfRule type="expression" dxfId="8398" priority="3563" stopIfTrue="1">
      <formula>$IW17&lt;$IV$2</formula>
    </cfRule>
  </conditionalFormatting>
  <conditionalFormatting sqref="A17:H17">
    <cfRule type="cellIs" dxfId="8397" priority="3562" operator="equal">
      <formula>0</formula>
    </cfRule>
  </conditionalFormatting>
  <conditionalFormatting sqref="A17:H17">
    <cfRule type="cellIs" dxfId="8396" priority="3561" stopIfTrue="1" operator="equal">
      <formula>0</formula>
    </cfRule>
  </conditionalFormatting>
  <conditionalFormatting sqref="A17:H17">
    <cfRule type="expression" dxfId="8395" priority="3560" stopIfTrue="1">
      <formula>$IT18&lt;$IS$2</formula>
    </cfRule>
  </conditionalFormatting>
  <conditionalFormatting sqref="A17:H17">
    <cfRule type="cellIs" dxfId="8394" priority="3559" stopIfTrue="1" operator="equal">
      <formula>0</formula>
    </cfRule>
  </conditionalFormatting>
  <conditionalFormatting sqref="A17:H17">
    <cfRule type="expression" dxfId="8393" priority="3558" stopIfTrue="1">
      <formula>$IT18&lt;$IS$2</formula>
    </cfRule>
  </conditionalFormatting>
  <conditionalFormatting sqref="A17:G17">
    <cfRule type="cellIs" dxfId="8392" priority="3557" stopIfTrue="1" operator="equal">
      <formula>0</formula>
    </cfRule>
  </conditionalFormatting>
  <conditionalFormatting sqref="A17:G17">
    <cfRule type="expression" dxfId="8391" priority="3556" stopIfTrue="1">
      <formula>$IT18&lt;$IS$2</formula>
    </cfRule>
  </conditionalFormatting>
  <conditionalFormatting sqref="H17">
    <cfRule type="cellIs" dxfId="8390" priority="3555" stopIfTrue="1" operator="equal">
      <formula>0</formula>
    </cfRule>
  </conditionalFormatting>
  <conditionalFormatting sqref="H17">
    <cfRule type="expression" dxfId="8389" priority="3554" stopIfTrue="1">
      <formula>$IT18&lt;$IS$2</formula>
    </cfRule>
  </conditionalFormatting>
  <conditionalFormatting sqref="A17:G17">
    <cfRule type="cellIs" dxfId="8388" priority="3553" stopIfTrue="1" operator="equal">
      <formula>0</formula>
    </cfRule>
  </conditionalFormatting>
  <conditionalFormatting sqref="A17:G17">
    <cfRule type="expression" dxfId="8387" priority="3552" stopIfTrue="1">
      <formula>$IT18&lt;$IS$2</formula>
    </cfRule>
  </conditionalFormatting>
  <conditionalFormatting sqref="A17:H17">
    <cfRule type="cellIs" dxfId="8386" priority="3551" operator="equal">
      <formula>0</formula>
    </cfRule>
  </conditionalFormatting>
  <conditionalFormatting sqref="A17:H17">
    <cfRule type="cellIs" dxfId="8385" priority="3550" operator="equal">
      <formula>0</formula>
    </cfRule>
  </conditionalFormatting>
  <conditionalFormatting sqref="A17:H17">
    <cfRule type="cellIs" dxfId="8384" priority="3549" stopIfTrue="1" operator="equal">
      <formula>0</formula>
    </cfRule>
  </conditionalFormatting>
  <conditionalFormatting sqref="A17:H17">
    <cfRule type="expression" dxfId="8383" priority="3548" stopIfTrue="1">
      <formula>$IT18&lt;$IS$2</formula>
    </cfRule>
  </conditionalFormatting>
  <conditionalFormatting sqref="A17:H17">
    <cfRule type="cellIs" dxfId="8382" priority="3547" stopIfTrue="1" operator="equal">
      <formula>0</formula>
    </cfRule>
  </conditionalFormatting>
  <conditionalFormatting sqref="A17:H17">
    <cfRule type="expression" dxfId="8381" priority="3546" stopIfTrue="1">
      <formula>$IT18&lt;$IS$2</formula>
    </cfRule>
  </conditionalFormatting>
  <conditionalFormatting sqref="A17:G17">
    <cfRule type="cellIs" dxfId="8380" priority="3545" stopIfTrue="1" operator="equal">
      <formula>0</formula>
    </cfRule>
  </conditionalFormatting>
  <conditionalFormatting sqref="A17:G17">
    <cfRule type="expression" dxfId="8379" priority="3544" stopIfTrue="1">
      <formula>$IT18&lt;$IS$2</formula>
    </cfRule>
  </conditionalFormatting>
  <conditionalFormatting sqref="A17:G17">
    <cfRule type="cellIs" dxfId="8378" priority="3543" stopIfTrue="1" operator="equal">
      <formula>0</formula>
    </cfRule>
  </conditionalFormatting>
  <conditionalFormatting sqref="A17:G17">
    <cfRule type="expression" dxfId="8377" priority="3542" stopIfTrue="1">
      <formula>$IT18&lt;$IS$2</formula>
    </cfRule>
  </conditionalFormatting>
  <conditionalFormatting sqref="H17">
    <cfRule type="cellIs" dxfId="8376" priority="3541" stopIfTrue="1" operator="equal">
      <formula>0</formula>
    </cfRule>
  </conditionalFormatting>
  <conditionalFormatting sqref="H17">
    <cfRule type="expression" dxfId="8375" priority="3540" stopIfTrue="1">
      <formula>$IT18&lt;$IS$2</formula>
    </cfRule>
  </conditionalFormatting>
  <conditionalFormatting sqref="H17">
    <cfRule type="cellIs" dxfId="8374" priority="3539" stopIfTrue="1" operator="equal">
      <formula>0</formula>
    </cfRule>
  </conditionalFormatting>
  <conditionalFormatting sqref="H17">
    <cfRule type="expression" dxfId="8373" priority="3538" stopIfTrue="1">
      <formula>$IT18&lt;$IS$2</formula>
    </cfRule>
  </conditionalFormatting>
  <conditionalFormatting sqref="A17:G17">
    <cfRule type="cellIs" dxfId="8372" priority="3537" stopIfTrue="1" operator="equal">
      <formula>0</formula>
    </cfRule>
  </conditionalFormatting>
  <conditionalFormatting sqref="A17:G17">
    <cfRule type="expression" dxfId="8371" priority="3536" stopIfTrue="1">
      <formula>$IT18&lt;$IS$2</formula>
    </cfRule>
  </conditionalFormatting>
  <conditionalFormatting sqref="A17:H17">
    <cfRule type="cellIs" dxfId="8370" priority="3535" operator="equal">
      <formula>0</formula>
    </cfRule>
  </conditionalFormatting>
  <conditionalFormatting sqref="A17:H17">
    <cfRule type="cellIs" dxfId="8369" priority="3534" stopIfTrue="1" operator="equal">
      <formula>0</formula>
    </cfRule>
  </conditionalFormatting>
  <conditionalFormatting sqref="A17:H17">
    <cfRule type="expression" dxfId="8368" priority="3533" stopIfTrue="1">
      <formula>$IT18&lt;$IS$2</formula>
    </cfRule>
  </conditionalFormatting>
  <conditionalFormatting sqref="A17:H17">
    <cfRule type="cellIs" dxfId="8367" priority="3532" stopIfTrue="1" operator="equal">
      <formula>0</formula>
    </cfRule>
  </conditionalFormatting>
  <conditionalFormatting sqref="A17:H17">
    <cfRule type="expression" dxfId="8366" priority="3531" stopIfTrue="1">
      <formula>$IT18&lt;$IS$2</formula>
    </cfRule>
  </conditionalFormatting>
  <conditionalFormatting sqref="A17:H17">
    <cfRule type="cellIs" dxfId="8365" priority="3530" stopIfTrue="1" operator="equal">
      <formula>0</formula>
    </cfRule>
  </conditionalFormatting>
  <conditionalFormatting sqref="A17:H17">
    <cfRule type="expression" dxfId="8364" priority="3529" stopIfTrue="1">
      <formula>$IT18&lt;$IS$2</formula>
    </cfRule>
  </conditionalFormatting>
  <conditionalFormatting sqref="A17:H17">
    <cfRule type="cellIs" dxfId="8363" priority="3528" stopIfTrue="1" operator="equal">
      <formula>0</formula>
    </cfRule>
  </conditionalFormatting>
  <conditionalFormatting sqref="A17:H17">
    <cfRule type="expression" dxfId="8362" priority="3527" stopIfTrue="1">
      <formula>$IT18&lt;$IS$2</formula>
    </cfRule>
  </conditionalFormatting>
  <conditionalFormatting sqref="A17:H17">
    <cfRule type="cellIs" dxfId="8361" priority="3526" stopIfTrue="1" operator="equal">
      <formula>0</formula>
    </cfRule>
  </conditionalFormatting>
  <conditionalFormatting sqref="A17:H17">
    <cfRule type="expression" dxfId="8360" priority="3525" stopIfTrue="1">
      <formula>$IT18&lt;$IS$2</formula>
    </cfRule>
  </conditionalFormatting>
  <conditionalFormatting sqref="A17:H17">
    <cfRule type="cellIs" dxfId="8359" priority="3524" stopIfTrue="1" operator="equal">
      <formula>0</formula>
    </cfRule>
  </conditionalFormatting>
  <conditionalFormatting sqref="A17:H17">
    <cfRule type="expression" dxfId="8358" priority="3523" stopIfTrue="1">
      <formula>$IT18&lt;$IS$2</formula>
    </cfRule>
  </conditionalFormatting>
  <conditionalFormatting sqref="A17:H17">
    <cfRule type="cellIs" dxfId="8357" priority="3522" stopIfTrue="1" operator="equal">
      <formula>0</formula>
    </cfRule>
  </conditionalFormatting>
  <conditionalFormatting sqref="A17:H17">
    <cfRule type="expression" dxfId="8356" priority="3521" stopIfTrue="1">
      <formula>$IT18&lt;$IS$2</formula>
    </cfRule>
  </conditionalFormatting>
  <conditionalFormatting sqref="A17:H17">
    <cfRule type="cellIs" dxfId="8355" priority="3520" stopIfTrue="1" operator="equal">
      <formula>0</formula>
    </cfRule>
  </conditionalFormatting>
  <conditionalFormatting sqref="A17:H17">
    <cfRule type="expression" dxfId="8354" priority="3519" stopIfTrue="1">
      <formula>$IT18&lt;$IS$2</formula>
    </cfRule>
  </conditionalFormatting>
  <conditionalFormatting sqref="A17:H17">
    <cfRule type="cellIs" dxfId="8353" priority="3518" stopIfTrue="1" operator="equal">
      <formula>0</formula>
    </cfRule>
  </conditionalFormatting>
  <conditionalFormatting sqref="A17:H17">
    <cfRule type="expression" dxfId="8352" priority="3517" stopIfTrue="1">
      <formula>$IT18&lt;$IS$2</formula>
    </cfRule>
  </conditionalFormatting>
  <conditionalFormatting sqref="A17:H17">
    <cfRule type="cellIs" dxfId="8351" priority="3516" stopIfTrue="1" operator="equal">
      <formula>0</formula>
    </cfRule>
  </conditionalFormatting>
  <conditionalFormatting sqref="A17:H17">
    <cfRule type="expression" dxfId="8350" priority="3515" stopIfTrue="1">
      <formula>$IT18&lt;$IS$2</formula>
    </cfRule>
  </conditionalFormatting>
  <conditionalFormatting sqref="A17:H17">
    <cfRule type="cellIs" dxfId="8349" priority="3514" stopIfTrue="1" operator="equal">
      <formula>0</formula>
    </cfRule>
  </conditionalFormatting>
  <conditionalFormatting sqref="A17:H17">
    <cfRule type="expression" dxfId="8348" priority="3513" stopIfTrue="1">
      <formula>$IT18&lt;$IS$2</formula>
    </cfRule>
  </conditionalFormatting>
  <conditionalFormatting sqref="A17:H17">
    <cfRule type="cellIs" dxfId="8347" priority="3512" stopIfTrue="1" operator="equal">
      <formula>0</formula>
    </cfRule>
  </conditionalFormatting>
  <conditionalFormatting sqref="A17:H17">
    <cfRule type="expression" dxfId="8346" priority="3511" stopIfTrue="1">
      <formula>$IW18&lt;$IV$2</formula>
    </cfRule>
  </conditionalFormatting>
  <conditionalFormatting sqref="A16:H19">
    <cfRule type="cellIs" dxfId="8345" priority="3510" stopIfTrue="1" operator="equal">
      <formula>0</formula>
    </cfRule>
  </conditionalFormatting>
  <conditionalFormatting sqref="A16:H19">
    <cfRule type="expression" dxfId="8344" priority="3509" stopIfTrue="1">
      <formula>$IT17&lt;$IS$2</formula>
    </cfRule>
  </conditionalFormatting>
  <conditionalFormatting sqref="A16:H19">
    <cfRule type="cellIs" dxfId="8343" priority="3508" stopIfTrue="1" operator="equal">
      <formula>0</formula>
    </cfRule>
  </conditionalFormatting>
  <conditionalFormatting sqref="A16:H19">
    <cfRule type="expression" dxfId="8342" priority="3507" stopIfTrue="1">
      <formula>$IT17&lt;$IS$2</formula>
    </cfRule>
  </conditionalFormatting>
  <conditionalFormatting sqref="I18">
    <cfRule type="cellIs" dxfId="8341" priority="3506" operator="equal">
      <formula>0</formula>
    </cfRule>
  </conditionalFormatting>
  <conditionalFormatting sqref="A19:I19">
    <cfRule type="cellIs" dxfId="8340" priority="3505" operator="equal">
      <formula>0</formula>
    </cfRule>
  </conditionalFormatting>
  <conditionalFormatting sqref="A19:H19">
    <cfRule type="cellIs" dxfId="8339" priority="3504" operator="equal">
      <formula>0</formula>
    </cfRule>
  </conditionalFormatting>
  <conditionalFormatting sqref="A19:H19">
    <cfRule type="cellIs" dxfId="8338" priority="3503" stopIfTrue="1" operator="equal">
      <formula>0</formula>
    </cfRule>
  </conditionalFormatting>
  <conditionalFormatting sqref="A19:H19">
    <cfRule type="expression" dxfId="8337" priority="3502" stopIfTrue="1">
      <formula>$IT20&lt;$IS$2</formula>
    </cfRule>
  </conditionalFormatting>
  <conditionalFormatting sqref="A19:H19">
    <cfRule type="cellIs" dxfId="8336" priority="3501" stopIfTrue="1" operator="equal">
      <formula>0</formula>
    </cfRule>
  </conditionalFormatting>
  <conditionalFormatting sqref="A19:H19">
    <cfRule type="expression" dxfId="8335" priority="3500" stopIfTrue="1">
      <formula>$IT20&lt;$IS$2</formula>
    </cfRule>
  </conditionalFormatting>
  <conditionalFormatting sqref="A19:G19">
    <cfRule type="cellIs" dxfId="8334" priority="3499" stopIfTrue="1" operator="equal">
      <formula>0</formula>
    </cfRule>
  </conditionalFormatting>
  <conditionalFormatting sqref="A19:G19">
    <cfRule type="expression" dxfId="8333" priority="3498" stopIfTrue="1">
      <formula>$IT20&lt;$IS$2</formula>
    </cfRule>
  </conditionalFormatting>
  <conditionalFormatting sqref="A19:G19">
    <cfRule type="cellIs" dxfId="8332" priority="3497" stopIfTrue="1" operator="equal">
      <formula>0</formula>
    </cfRule>
  </conditionalFormatting>
  <conditionalFormatting sqref="A19:G19">
    <cfRule type="cellIs" dxfId="8331" priority="3496" stopIfTrue="1" operator="equal">
      <formula>0</formula>
    </cfRule>
  </conditionalFormatting>
  <conditionalFormatting sqref="A19:G19">
    <cfRule type="cellIs" dxfId="8330" priority="3495" stopIfTrue="1" operator="equal">
      <formula>0</formula>
    </cfRule>
  </conditionalFormatting>
  <conditionalFormatting sqref="A19:G19">
    <cfRule type="expression" dxfId="8329" priority="3494" stopIfTrue="1">
      <formula>$IT20&lt;$IS$2</formula>
    </cfRule>
  </conditionalFormatting>
  <conditionalFormatting sqref="H19">
    <cfRule type="cellIs" dxfId="8328" priority="3493" stopIfTrue="1" operator="equal">
      <formula>0</formula>
    </cfRule>
  </conditionalFormatting>
  <conditionalFormatting sqref="H19">
    <cfRule type="expression" dxfId="8327" priority="3492" stopIfTrue="1">
      <formula>$IT20&lt;$IS$2</formula>
    </cfRule>
  </conditionalFormatting>
  <conditionalFormatting sqref="H19">
    <cfRule type="cellIs" dxfId="8326" priority="3491" stopIfTrue="1" operator="equal">
      <formula>0</formula>
    </cfRule>
  </conditionalFormatting>
  <conditionalFormatting sqref="H19">
    <cfRule type="expression" dxfId="8325" priority="3490" stopIfTrue="1">
      <formula>$IT20&lt;$IS$2</formula>
    </cfRule>
  </conditionalFormatting>
  <conditionalFormatting sqref="A19:G19">
    <cfRule type="cellIs" dxfId="8324" priority="3489" stopIfTrue="1" operator="equal">
      <formula>0</formula>
    </cfRule>
  </conditionalFormatting>
  <conditionalFormatting sqref="A19:G19">
    <cfRule type="expression" dxfId="8323" priority="3488" stopIfTrue="1">
      <formula>$IT20&lt;$IS$2</formula>
    </cfRule>
  </conditionalFormatting>
  <conditionalFormatting sqref="A19:H19">
    <cfRule type="cellIs" dxfId="8322" priority="3487" operator="equal">
      <formula>0</formula>
    </cfRule>
  </conditionalFormatting>
  <conditionalFormatting sqref="A19:G19">
    <cfRule type="cellIs" dxfId="8321" priority="3486" stopIfTrue="1" operator="equal">
      <formula>0</formula>
    </cfRule>
  </conditionalFormatting>
  <conditionalFormatting sqref="A19:G19">
    <cfRule type="expression" dxfId="8320" priority="3485" stopIfTrue="1">
      <formula>$IT20&lt;$IS$2</formula>
    </cfRule>
  </conditionalFormatting>
  <conditionalFormatting sqref="A19:G19">
    <cfRule type="cellIs" dxfId="8319" priority="3484" stopIfTrue="1" operator="equal">
      <formula>0</formula>
    </cfRule>
  </conditionalFormatting>
  <conditionalFormatting sqref="A19:G19">
    <cfRule type="expression" dxfId="8318" priority="3483" stopIfTrue="1">
      <formula>$IT20&lt;$IS$2</formula>
    </cfRule>
  </conditionalFormatting>
  <conditionalFormatting sqref="A19:G19">
    <cfRule type="cellIs" dxfId="8317" priority="3482" stopIfTrue="1" operator="equal">
      <formula>0</formula>
    </cfRule>
  </conditionalFormatting>
  <conditionalFormatting sqref="A19:G19">
    <cfRule type="expression" dxfId="8316" priority="3481" stopIfTrue="1">
      <formula>$IT20&lt;$IS$2</formula>
    </cfRule>
  </conditionalFormatting>
  <conditionalFormatting sqref="A19">
    <cfRule type="cellIs" dxfId="8315" priority="3480" operator="equal">
      <formula>0</formula>
    </cfRule>
  </conditionalFormatting>
  <conditionalFormatting sqref="A19">
    <cfRule type="cellIs" dxfId="8314" priority="3479" stopIfTrue="1" operator="equal">
      <formula>0</formula>
    </cfRule>
  </conditionalFormatting>
  <conditionalFormatting sqref="A19">
    <cfRule type="expression" dxfId="8313" priority="3478" stopIfTrue="1">
      <formula>$IT20&lt;$IS$2</formula>
    </cfRule>
  </conditionalFormatting>
  <conditionalFormatting sqref="A19">
    <cfRule type="cellIs" dxfId="8312" priority="3477" stopIfTrue="1" operator="equal">
      <formula>0</formula>
    </cfRule>
  </conditionalFormatting>
  <conditionalFormatting sqref="A19">
    <cfRule type="expression" dxfId="8311" priority="3476" stopIfTrue="1">
      <formula>$IT20&lt;$IS$2</formula>
    </cfRule>
  </conditionalFormatting>
  <conditionalFormatting sqref="A19">
    <cfRule type="cellIs" dxfId="8310" priority="3475" stopIfTrue="1" operator="equal">
      <formula>0</formula>
    </cfRule>
  </conditionalFormatting>
  <conditionalFormatting sqref="A19">
    <cfRule type="expression" dxfId="8309" priority="3474" stopIfTrue="1">
      <formula>$IT20&lt;$IS$2</formula>
    </cfRule>
  </conditionalFormatting>
  <conditionalFormatting sqref="A19">
    <cfRule type="cellIs" dxfId="8308" priority="3473" stopIfTrue="1" operator="equal">
      <formula>0</formula>
    </cfRule>
  </conditionalFormatting>
  <conditionalFormatting sqref="A19">
    <cfRule type="expression" dxfId="8307" priority="3472" stopIfTrue="1">
      <formula>$IT20&lt;$IS$2</formula>
    </cfRule>
  </conditionalFormatting>
  <conditionalFormatting sqref="A19">
    <cfRule type="cellIs" dxfId="8306" priority="3471" operator="equal">
      <formula>0</formula>
    </cfRule>
  </conditionalFormatting>
  <conditionalFormatting sqref="A19">
    <cfRule type="cellIs" dxfId="8305" priority="3470" operator="equal">
      <formula>0</formula>
    </cfRule>
  </conditionalFormatting>
  <conditionalFormatting sqref="A19">
    <cfRule type="cellIs" dxfId="8304" priority="3469" stopIfTrue="1" operator="equal">
      <formula>0</formula>
    </cfRule>
  </conditionalFormatting>
  <conditionalFormatting sqref="A19">
    <cfRule type="expression" dxfId="8303" priority="3468" stopIfTrue="1">
      <formula>$IT20&lt;$IS$2</formula>
    </cfRule>
  </conditionalFormatting>
  <conditionalFormatting sqref="A19">
    <cfRule type="cellIs" dxfId="8302" priority="3467" stopIfTrue="1" operator="equal">
      <formula>0</formula>
    </cfRule>
  </conditionalFormatting>
  <conditionalFormatting sqref="A19">
    <cfRule type="expression" dxfId="8301" priority="3466" stopIfTrue="1">
      <formula>$IT20&lt;$IS$2</formula>
    </cfRule>
  </conditionalFormatting>
  <conditionalFormatting sqref="A19">
    <cfRule type="cellIs" dxfId="8300" priority="3465" stopIfTrue="1" operator="equal">
      <formula>0</formula>
    </cfRule>
  </conditionalFormatting>
  <conditionalFormatting sqref="A19">
    <cfRule type="expression" dxfId="8299" priority="3464" stopIfTrue="1">
      <formula>$IT20&lt;$IS$2</formula>
    </cfRule>
  </conditionalFormatting>
  <conditionalFormatting sqref="A19">
    <cfRule type="cellIs" dxfId="8298" priority="3463" stopIfTrue="1" operator="equal">
      <formula>0</formula>
    </cfRule>
  </conditionalFormatting>
  <conditionalFormatting sqref="A19">
    <cfRule type="cellIs" dxfId="8297" priority="3462" stopIfTrue="1" operator="equal">
      <formula>0</formula>
    </cfRule>
  </conditionalFormatting>
  <conditionalFormatting sqref="A19">
    <cfRule type="cellIs" dxfId="8296" priority="3461" stopIfTrue="1" operator="equal">
      <formula>0</formula>
    </cfRule>
  </conditionalFormatting>
  <conditionalFormatting sqref="A19">
    <cfRule type="expression" dxfId="8295" priority="3460" stopIfTrue="1">
      <formula>$IT20&lt;$IS$2</formula>
    </cfRule>
  </conditionalFormatting>
  <conditionalFormatting sqref="A19">
    <cfRule type="cellIs" dxfId="8294" priority="3459" stopIfTrue="1" operator="equal">
      <formula>0</formula>
    </cfRule>
  </conditionalFormatting>
  <conditionalFormatting sqref="A19">
    <cfRule type="expression" dxfId="8293" priority="3458" stopIfTrue="1">
      <formula>$IT20&lt;$IS$2</formula>
    </cfRule>
  </conditionalFormatting>
  <conditionalFormatting sqref="A19">
    <cfRule type="cellIs" dxfId="8292" priority="3457" operator="equal">
      <formula>0</formula>
    </cfRule>
  </conditionalFormatting>
  <conditionalFormatting sqref="A19">
    <cfRule type="cellIs" dxfId="8291" priority="3456" stopIfTrue="1" operator="equal">
      <formula>0</formula>
    </cfRule>
  </conditionalFormatting>
  <conditionalFormatting sqref="A19">
    <cfRule type="expression" dxfId="8290" priority="3455" stopIfTrue="1">
      <formula>$IT20&lt;$IS$2</formula>
    </cfRule>
  </conditionalFormatting>
  <conditionalFormatting sqref="A19">
    <cfRule type="cellIs" dxfId="8289" priority="3454" stopIfTrue="1" operator="equal">
      <formula>0</formula>
    </cfRule>
  </conditionalFormatting>
  <conditionalFormatting sqref="A19">
    <cfRule type="expression" dxfId="8288" priority="3453" stopIfTrue="1">
      <formula>$IT20&lt;$IS$2</formula>
    </cfRule>
  </conditionalFormatting>
  <conditionalFormatting sqref="A19">
    <cfRule type="cellIs" dxfId="8287" priority="3452" stopIfTrue="1" operator="equal">
      <formula>0</formula>
    </cfRule>
  </conditionalFormatting>
  <conditionalFormatting sqref="A19">
    <cfRule type="expression" dxfId="8286" priority="3451" stopIfTrue="1">
      <formula>$IT20&lt;$IS$2</formula>
    </cfRule>
  </conditionalFormatting>
  <conditionalFormatting sqref="A19">
    <cfRule type="cellIs" dxfId="8285" priority="3450" stopIfTrue="1" operator="equal">
      <formula>0</formula>
    </cfRule>
  </conditionalFormatting>
  <conditionalFormatting sqref="A19">
    <cfRule type="expression" dxfId="8284" priority="3449" stopIfTrue="1">
      <formula>$IT20&lt;$IS$2</formula>
    </cfRule>
  </conditionalFormatting>
  <conditionalFormatting sqref="A19">
    <cfRule type="cellIs" dxfId="8283" priority="3448" stopIfTrue="1" operator="equal">
      <formula>0</formula>
    </cfRule>
  </conditionalFormatting>
  <conditionalFormatting sqref="A19">
    <cfRule type="expression" dxfId="8282" priority="3447" stopIfTrue="1">
      <formula>$IT20&lt;$IS$2</formula>
    </cfRule>
  </conditionalFormatting>
  <conditionalFormatting sqref="A19">
    <cfRule type="cellIs" dxfId="8281" priority="3446" stopIfTrue="1" operator="equal">
      <formula>0</formula>
    </cfRule>
  </conditionalFormatting>
  <conditionalFormatting sqref="A19">
    <cfRule type="expression" dxfId="8280" priority="3445" stopIfTrue="1">
      <formula>$IT20&lt;$IS$2</formula>
    </cfRule>
  </conditionalFormatting>
  <conditionalFormatting sqref="A19">
    <cfRule type="cellIs" dxfId="8279" priority="3444" stopIfTrue="1" operator="equal">
      <formula>0</formula>
    </cfRule>
  </conditionalFormatting>
  <conditionalFormatting sqref="A19">
    <cfRule type="expression" dxfId="8278" priority="3443" stopIfTrue="1">
      <formula>$IT20&lt;$IS$2</formula>
    </cfRule>
  </conditionalFormatting>
  <conditionalFormatting sqref="A19:H19">
    <cfRule type="cellIs" dxfId="8277" priority="3442" stopIfTrue="1" operator="equal">
      <formula>0</formula>
    </cfRule>
  </conditionalFormatting>
  <conditionalFormatting sqref="A19:H19">
    <cfRule type="expression" dxfId="8276" priority="3441" stopIfTrue="1">
      <formula>$IT20&lt;$IS$2</formula>
    </cfRule>
  </conditionalFormatting>
  <conditionalFormatting sqref="A19:H19">
    <cfRule type="cellIs" dxfId="8275" priority="3440" stopIfTrue="1" operator="equal">
      <formula>0</formula>
    </cfRule>
  </conditionalFormatting>
  <conditionalFormatting sqref="A19:H19">
    <cfRule type="expression" dxfId="8274" priority="3439" stopIfTrue="1">
      <formula>$IT20&lt;$IS$2</formula>
    </cfRule>
  </conditionalFormatting>
  <conditionalFormatting sqref="A19:H19">
    <cfRule type="cellIs" dxfId="8273" priority="3438" stopIfTrue="1" operator="equal">
      <formula>0</formula>
    </cfRule>
  </conditionalFormatting>
  <conditionalFormatting sqref="A19:H19">
    <cfRule type="expression" dxfId="8272" priority="3437" stopIfTrue="1">
      <formula>$IT20&lt;$IS$2</formula>
    </cfRule>
  </conditionalFormatting>
  <conditionalFormatting sqref="A19:H19">
    <cfRule type="cellIs" dxfId="8271" priority="3436" operator="equal">
      <formula>0</formula>
    </cfRule>
  </conditionalFormatting>
  <conditionalFormatting sqref="A19:H19">
    <cfRule type="cellIs" dxfId="8270" priority="3435" stopIfTrue="1" operator="equal">
      <formula>0</formula>
    </cfRule>
  </conditionalFormatting>
  <conditionalFormatting sqref="A19:H19">
    <cfRule type="expression" dxfId="8269" priority="3434" stopIfTrue="1">
      <formula>$IT20&lt;$IS$2</formula>
    </cfRule>
  </conditionalFormatting>
  <conditionalFormatting sqref="A19:H19">
    <cfRule type="cellIs" dxfId="8268" priority="3433" stopIfTrue="1" operator="equal">
      <formula>0</formula>
    </cfRule>
  </conditionalFormatting>
  <conditionalFormatting sqref="A19:H19">
    <cfRule type="expression" dxfId="8267" priority="3432" stopIfTrue="1">
      <formula>$IT20&lt;$IS$2</formula>
    </cfRule>
  </conditionalFormatting>
  <conditionalFormatting sqref="A19:G19">
    <cfRule type="cellIs" dxfId="8266" priority="3431" stopIfTrue="1" operator="equal">
      <formula>0</formula>
    </cfRule>
  </conditionalFormatting>
  <conditionalFormatting sqref="A19:G19">
    <cfRule type="expression" dxfId="8265" priority="3430" stopIfTrue="1">
      <formula>$IT20&lt;$IS$2</formula>
    </cfRule>
  </conditionalFormatting>
  <conditionalFormatting sqref="H19">
    <cfRule type="cellIs" dxfId="8264" priority="3429" stopIfTrue="1" operator="equal">
      <formula>0</formula>
    </cfRule>
  </conditionalFormatting>
  <conditionalFormatting sqref="H19">
    <cfRule type="expression" dxfId="8263" priority="3428" stopIfTrue="1">
      <formula>$IT20&lt;$IS$2</formula>
    </cfRule>
  </conditionalFormatting>
  <conditionalFormatting sqref="A19:G19">
    <cfRule type="cellIs" dxfId="8262" priority="3427" stopIfTrue="1" operator="equal">
      <formula>0</formula>
    </cfRule>
  </conditionalFormatting>
  <conditionalFormatting sqref="A19:G19">
    <cfRule type="expression" dxfId="8261" priority="3426" stopIfTrue="1">
      <formula>$IT20&lt;$IS$2</formula>
    </cfRule>
  </conditionalFormatting>
  <conditionalFormatting sqref="A19:H19">
    <cfRule type="cellIs" dxfId="8260" priority="3425" operator="equal">
      <formula>0</formula>
    </cfRule>
  </conditionalFormatting>
  <conditionalFormatting sqref="A19:H19">
    <cfRule type="cellIs" dxfId="8259" priority="3424" operator="equal">
      <formula>0</formula>
    </cfRule>
  </conditionalFormatting>
  <conditionalFormatting sqref="A19:H19">
    <cfRule type="cellIs" dxfId="8258" priority="3423" stopIfTrue="1" operator="equal">
      <formula>0</formula>
    </cfRule>
  </conditionalFormatting>
  <conditionalFormatting sqref="A19:H19">
    <cfRule type="expression" dxfId="8257" priority="3422" stopIfTrue="1">
      <formula>$IT20&lt;$IS$2</formula>
    </cfRule>
  </conditionalFormatting>
  <conditionalFormatting sqref="A19:H19">
    <cfRule type="cellIs" dxfId="8256" priority="3421" stopIfTrue="1" operator="equal">
      <formula>0</formula>
    </cfRule>
  </conditionalFormatting>
  <conditionalFormatting sqref="A19:H19">
    <cfRule type="expression" dxfId="8255" priority="3420" stopIfTrue="1">
      <formula>$IT20&lt;$IS$2</formula>
    </cfRule>
  </conditionalFormatting>
  <conditionalFormatting sqref="A19:G19">
    <cfRule type="cellIs" dxfId="8254" priority="3419" stopIfTrue="1" operator="equal">
      <formula>0</formula>
    </cfRule>
  </conditionalFormatting>
  <conditionalFormatting sqref="A19:G19">
    <cfRule type="expression" dxfId="8253" priority="3418" stopIfTrue="1">
      <formula>$IT20&lt;$IS$2</formula>
    </cfRule>
  </conditionalFormatting>
  <conditionalFormatting sqref="A19:G19">
    <cfRule type="cellIs" dxfId="8252" priority="3417" stopIfTrue="1" operator="equal">
      <formula>0</formula>
    </cfRule>
  </conditionalFormatting>
  <conditionalFormatting sqref="A19:G19">
    <cfRule type="expression" dxfId="8251" priority="3416" stopIfTrue="1">
      <formula>$IT20&lt;$IS$2</formula>
    </cfRule>
  </conditionalFormatting>
  <conditionalFormatting sqref="H19">
    <cfRule type="cellIs" dxfId="8250" priority="3415" stopIfTrue="1" operator="equal">
      <formula>0</formula>
    </cfRule>
  </conditionalFormatting>
  <conditionalFormatting sqref="H19">
    <cfRule type="expression" dxfId="8249" priority="3414" stopIfTrue="1">
      <formula>$IT20&lt;$IS$2</formula>
    </cfRule>
  </conditionalFormatting>
  <conditionalFormatting sqref="H19">
    <cfRule type="cellIs" dxfId="8248" priority="3413" stopIfTrue="1" operator="equal">
      <formula>0</formula>
    </cfRule>
  </conditionalFormatting>
  <conditionalFormatting sqref="H19">
    <cfRule type="expression" dxfId="8247" priority="3412" stopIfTrue="1">
      <formula>$IT20&lt;$IS$2</formula>
    </cfRule>
  </conditionalFormatting>
  <conditionalFormatting sqref="A19:G19">
    <cfRule type="cellIs" dxfId="8246" priority="3411" stopIfTrue="1" operator="equal">
      <formula>0</formula>
    </cfRule>
  </conditionalFormatting>
  <conditionalFormatting sqref="A19:G19">
    <cfRule type="expression" dxfId="8245" priority="3410" stopIfTrue="1">
      <formula>$IT20&lt;$IS$2</formula>
    </cfRule>
  </conditionalFormatting>
  <conditionalFormatting sqref="A19:H19">
    <cfRule type="cellIs" dxfId="8244" priority="3409" operator="equal">
      <formula>0</formula>
    </cfRule>
  </conditionalFormatting>
  <conditionalFormatting sqref="A19:H19">
    <cfRule type="cellIs" dxfId="8243" priority="3408" stopIfTrue="1" operator="equal">
      <formula>0</formula>
    </cfRule>
  </conditionalFormatting>
  <conditionalFormatting sqref="A19:H19">
    <cfRule type="expression" dxfId="8242" priority="3407" stopIfTrue="1">
      <formula>$IT20&lt;$IS$2</formula>
    </cfRule>
  </conditionalFormatting>
  <conditionalFormatting sqref="A19:H19">
    <cfRule type="cellIs" dxfId="8241" priority="3406" stopIfTrue="1" operator="equal">
      <formula>0</formula>
    </cfRule>
  </conditionalFormatting>
  <conditionalFormatting sqref="A19:H19">
    <cfRule type="expression" dxfId="8240" priority="3405" stopIfTrue="1">
      <formula>$IT20&lt;$IS$2</formula>
    </cfRule>
  </conditionalFormatting>
  <conditionalFormatting sqref="A19:H19">
    <cfRule type="cellIs" dxfId="8239" priority="3404" stopIfTrue="1" operator="equal">
      <formula>0</formula>
    </cfRule>
  </conditionalFormatting>
  <conditionalFormatting sqref="A19:H19">
    <cfRule type="expression" dxfId="8238" priority="3403" stopIfTrue="1">
      <formula>$IT20&lt;$IS$2</formula>
    </cfRule>
  </conditionalFormatting>
  <conditionalFormatting sqref="A19:H19">
    <cfRule type="cellIs" dxfId="8237" priority="3402" stopIfTrue="1" operator="equal">
      <formula>0</formula>
    </cfRule>
  </conditionalFormatting>
  <conditionalFormatting sqref="A19:H19">
    <cfRule type="expression" dxfId="8236" priority="3401" stopIfTrue="1">
      <formula>$IT20&lt;$IS$2</formula>
    </cfRule>
  </conditionalFormatting>
  <conditionalFormatting sqref="A19:H19">
    <cfRule type="cellIs" dxfId="8235" priority="3400" stopIfTrue="1" operator="equal">
      <formula>0</formula>
    </cfRule>
  </conditionalFormatting>
  <conditionalFormatting sqref="A19:H19">
    <cfRule type="expression" dxfId="8234" priority="3399" stopIfTrue="1">
      <formula>$IT20&lt;$IS$2</formula>
    </cfRule>
  </conditionalFormatting>
  <conditionalFormatting sqref="A19:H19">
    <cfRule type="cellIs" dxfId="8233" priority="3398" stopIfTrue="1" operator="equal">
      <formula>0</formula>
    </cfRule>
  </conditionalFormatting>
  <conditionalFormatting sqref="A19:H19">
    <cfRule type="expression" dxfId="8232" priority="3397" stopIfTrue="1">
      <formula>$IT20&lt;$IS$2</formula>
    </cfRule>
  </conditionalFormatting>
  <conditionalFormatting sqref="D19">
    <cfRule type="cellIs" dxfId="8231" priority="3396" operator="equal">
      <formula>0</formula>
    </cfRule>
  </conditionalFormatting>
  <conditionalFormatting sqref="D19">
    <cfRule type="cellIs" dxfId="8230" priority="3395" stopIfTrue="1" operator="equal">
      <formula>0</formula>
    </cfRule>
  </conditionalFormatting>
  <conditionalFormatting sqref="D19">
    <cfRule type="expression" dxfId="8229" priority="3394" stopIfTrue="1">
      <formula>$IT20&lt;$IS$2</formula>
    </cfRule>
  </conditionalFormatting>
  <conditionalFormatting sqref="D19">
    <cfRule type="cellIs" dxfId="8228" priority="3393" stopIfTrue="1" operator="equal">
      <formula>0</formula>
    </cfRule>
  </conditionalFormatting>
  <conditionalFormatting sqref="D19">
    <cfRule type="expression" dxfId="8227" priority="3392" stopIfTrue="1">
      <formula>$IT20&lt;$IS$2</formula>
    </cfRule>
  </conditionalFormatting>
  <conditionalFormatting sqref="D19">
    <cfRule type="cellIs" dxfId="8226" priority="3391" stopIfTrue="1" operator="equal">
      <formula>0</formula>
    </cfRule>
  </conditionalFormatting>
  <conditionalFormatting sqref="D19">
    <cfRule type="expression" dxfId="8225" priority="3390" stopIfTrue="1">
      <formula>$IT20&lt;$IS$2</formula>
    </cfRule>
  </conditionalFormatting>
  <conditionalFormatting sqref="D19">
    <cfRule type="cellIs" dxfId="8224" priority="3389" stopIfTrue="1" operator="equal">
      <formula>0</formula>
    </cfRule>
  </conditionalFormatting>
  <conditionalFormatting sqref="D19">
    <cfRule type="expression" dxfId="8223" priority="3388" stopIfTrue="1">
      <formula>$IT20&lt;$IS$2</formula>
    </cfRule>
  </conditionalFormatting>
  <conditionalFormatting sqref="D19">
    <cfRule type="cellIs" dxfId="8222" priority="3387" stopIfTrue="1" operator="equal">
      <formula>0</formula>
    </cfRule>
  </conditionalFormatting>
  <conditionalFormatting sqref="D19">
    <cfRule type="expression" dxfId="8221" priority="3386" stopIfTrue="1">
      <formula>$IT20&lt;$IS$2</formula>
    </cfRule>
  </conditionalFormatting>
  <conditionalFormatting sqref="D19">
    <cfRule type="cellIs" dxfId="8220" priority="3385" operator="equal">
      <formula>0</formula>
    </cfRule>
  </conditionalFormatting>
  <conditionalFormatting sqref="D19">
    <cfRule type="cellIs" dxfId="8219" priority="3384" stopIfTrue="1" operator="equal">
      <formula>0</formula>
    </cfRule>
  </conditionalFormatting>
  <conditionalFormatting sqref="D19">
    <cfRule type="expression" dxfId="8218" priority="3383" stopIfTrue="1">
      <formula>$IT20&lt;$IS$2</formula>
    </cfRule>
  </conditionalFormatting>
  <conditionalFormatting sqref="D19">
    <cfRule type="cellIs" dxfId="8217" priority="3382" stopIfTrue="1" operator="equal">
      <formula>0</formula>
    </cfRule>
  </conditionalFormatting>
  <conditionalFormatting sqref="D19">
    <cfRule type="expression" dxfId="8216" priority="3381" stopIfTrue="1">
      <formula>$IT20&lt;$IS$2</formula>
    </cfRule>
  </conditionalFormatting>
  <conditionalFormatting sqref="D19">
    <cfRule type="cellIs" dxfId="8215" priority="3380" stopIfTrue="1" operator="equal">
      <formula>0</formula>
    </cfRule>
  </conditionalFormatting>
  <conditionalFormatting sqref="D19">
    <cfRule type="expression" dxfId="8214" priority="3379" stopIfTrue="1">
      <formula>$IT20&lt;$IS$2</formula>
    </cfRule>
  </conditionalFormatting>
  <conditionalFormatting sqref="D19">
    <cfRule type="cellIs" dxfId="8213" priority="3378" stopIfTrue="1" operator="equal">
      <formula>0</formula>
    </cfRule>
  </conditionalFormatting>
  <conditionalFormatting sqref="D19">
    <cfRule type="expression" dxfId="8212" priority="3377" stopIfTrue="1">
      <formula>$IT20&lt;$IS$2</formula>
    </cfRule>
  </conditionalFormatting>
  <conditionalFormatting sqref="D19">
    <cfRule type="cellIs" dxfId="8211" priority="3376" stopIfTrue="1" operator="equal">
      <formula>0</formula>
    </cfRule>
  </conditionalFormatting>
  <conditionalFormatting sqref="D19">
    <cfRule type="expression" dxfId="8210" priority="3375" stopIfTrue="1">
      <formula>$IT20&lt;$IS$2</formula>
    </cfRule>
  </conditionalFormatting>
  <conditionalFormatting sqref="D19">
    <cfRule type="cellIs" dxfId="8209" priority="3374" stopIfTrue="1" operator="equal">
      <formula>0</formula>
    </cfRule>
  </conditionalFormatting>
  <conditionalFormatting sqref="D19">
    <cfRule type="expression" dxfId="8208" priority="3373" stopIfTrue="1">
      <formula>$IT20&lt;$IS$2</formula>
    </cfRule>
  </conditionalFormatting>
  <conditionalFormatting sqref="D19">
    <cfRule type="cellIs" dxfId="8207" priority="3372" stopIfTrue="1" operator="equal">
      <formula>0</formula>
    </cfRule>
  </conditionalFormatting>
  <conditionalFormatting sqref="D19">
    <cfRule type="expression" dxfId="8206" priority="3371" stopIfTrue="1">
      <formula>$IT20&lt;$IS$2</formula>
    </cfRule>
  </conditionalFormatting>
  <conditionalFormatting sqref="A19:H19">
    <cfRule type="cellIs" dxfId="8205" priority="3370" stopIfTrue="1" operator="equal">
      <formula>0</formula>
    </cfRule>
  </conditionalFormatting>
  <conditionalFormatting sqref="A19:H19">
    <cfRule type="expression" dxfId="8204" priority="3369" stopIfTrue="1">
      <formula>$IT20&lt;$IS$2</formula>
    </cfRule>
  </conditionalFormatting>
  <conditionalFormatting sqref="A19:H19">
    <cfRule type="cellIs" dxfId="8203" priority="3368" stopIfTrue="1" operator="equal">
      <formula>0</formula>
    </cfRule>
  </conditionalFormatting>
  <conditionalFormatting sqref="A19:H19">
    <cfRule type="expression" dxfId="8202" priority="3367" stopIfTrue="1">
      <formula>$IT20&lt;$IS$2</formula>
    </cfRule>
  </conditionalFormatting>
  <conditionalFormatting sqref="A19:H19">
    <cfRule type="cellIs" dxfId="8201" priority="3366" stopIfTrue="1" operator="equal">
      <formula>0</formula>
    </cfRule>
  </conditionalFormatting>
  <conditionalFormatting sqref="A19:H19">
    <cfRule type="expression" dxfId="8200" priority="3365" stopIfTrue="1">
      <formula>$IT20&lt;$IS$2</formula>
    </cfRule>
  </conditionalFormatting>
  <conditionalFormatting sqref="A19:H19">
    <cfRule type="cellIs" dxfId="8199" priority="3364" stopIfTrue="1" operator="equal">
      <formula>0</formula>
    </cfRule>
  </conditionalFormatting>
  <conditionalFormatting sqref="A19:H19">
    <cfRule type="expression" dxfId="8198" priority="3363" stopIfTrue="1">
      <formula>$IW20&lt;$IV$2</formula>
    </cfRule>
  </conditionalFormatting>
  <conditionalFormatting sqref="A19:H19">
    <cfRule type="cellIs" dxfId="8197" priority="3362" operator="equal">
      <formula>0</formula>
    </cfRule>
  </conditionalFormatting>
  <conditionalFormatting sqref="A19:H19">
    <cfRule type="cellIs" dxfId="8196" priority="3361" stopIfTrue="1" operator="equal">
      <formula>0</formula>
    </cfRule>
  </conditionalFormatting>
  <conditionalFormatting sqref="A19:H19">
    <cfRule type="expression" dxfId="8195" priority="3360" stopIfTrue="1">
      <formula>$IT20&lt;$IS$2</formula>
    </cfRule>
  </conditionalFormatting>
  <conditionalFormatting sqref="A19:H19">
    <cfRule type="cellIs" dxfId="8194" priority="3359" stopIfTrue="1" operator="equal">
      <formula>0</formula>
    </cfRule>
  </conditionalFormatting>
  <conditionalFormatting sqref="A19:H19">
    <cfRule type="expression" dxfId="8193" priority="3358" stopIfTrue="1">
      <formula>$IT20&lt;$IS$2</formula>
    </cfRule>
  </conditionalFormatting>
  <conditionalFormatting sqref="A19:G19">
    <cfRule type="cellIs" dxfId="8192" priority="3357" stopIfTrue="1" operator="equal">
      <formula>0</formula>
    </cfRule>
  </conditionalFormatting>
  <conditionalFormatting sqref="A19:G19">
    <cfRule type="expression" dxfId="8191" priority="3356" stopIfTrue="1">
      <formula>$IT20&lt;$IS$2</formula>
    </cfRule>
  </conditionalFormatting>
  <conditionalFormatting sqref="H19">
    <cfRule type="cellIs" dxfId="8190" priority="3355" stopIfTrue="1" operator="equal">
      <formula>0</formula>
    </cfRule>
  </conditionalFormatting>
  <conditionalFormatting sqref="H19">
    <cfRule type="expression" dxfId="8189" priority="3354" stopIfTrue="1">
      <formula>$IT20&lt;$IS$2</formula>
    </cfRule>
  </conditionalFormatting>
  <conditionalFormatting sqref="A19:G19">
    <cfRule type="cellIs" dxfId="8188" priority="3353" stopIfTrue="1" operator="equal">
      <formula>0</formula>
    </cfRule>
  </conditionalFormatting>
  <conditionalFormatting sqref="A19:G19">
    <cfRule type="expression" dxfId="8187" priority="3352" stopIfTrue="1">
      <formula>$IT20&lt;$IS$2</formula>
    </cfRule>
  </conditionalFormatting>
  <conditionalFormatting sqref="A19:H19">
    <cfRule type="cellIs" dxfId="8186" priority="3351" operator="equal">
      <formula>0</formula>
    </cfRule>
  </conditionalFormatting>
  <conditionalFormatting sqref="A19:H19">
    <cfRule type="cellIs" dxfId="8185" priority="3350" operator="equal">
      <formula>0</formula>
    </cfRule>
  </conditionalFormatting>
  <conditionalFormatting sqref="A19:H19">
    <cfRule type="cellIs" dxfId="8184" priority="3349" stopIfTrue="1" operator="equal">
      <formula>0</formula>
    </cfRule>
  </conditionalFormatting>
  <conditionalFormatting sqref="A19:H19">
    <cfRule type="expression" dxfId="8183" priority="3348" stopIfTrue="1">
      <formula>$IT20&lt;$IS$2</formula>
    </cfRule>
  </conditionalFormatting>
  <conditionalFormatting sqref="A19:H19">
    <cfRule type="cellIs" dxfId="8182" priority="3347" stopIfTrue="1" operator="equal">
      <formula>0</formula>
    </cfRule>
  </conditionalFormatting>
  <conditionalFormatting sqref="A19:H19">
    <cfRule type="expression" dxfId="8181" priority="3346" stopIfTrue="1">
      <formula>$IT20&lt;$IS$2</formula>
    </cfRule>
  </conditionalFormatting>
  <conditionalFormatting sqref="A19:G19">
    <cfRule type="cellIs" dxfId="8180" priority="3345" stopIfTrue="1" operator="equal">
      <formula>0</formula>
    </cfRule>
  </conditionalFormatting>
  <conditionalFormatting sqref="A19:G19">
    <cfRule type="expression" dxfId="8179" priority="3344" stopIfTrue="1">
      <formula>$IT20&lt;$IS$2</formula>
    </cfRule>
  </conditionalFormatting>
  <conditionalFormatting sqref="A19:G19">
    <cfRule type="cellIs" dxfId="8178" priority="3343" stopIfTrue="1" operator="equal">
      <formula>0</formula>
    </cfRule>
  </conditionalFormatting>
  <conditionalFormatting sqref="A19:G19">
    <cfRule type="cellIs" dxfId="8177" priority="3342" stopIfTrue="1" operator="equal">
      <formula>0</formula>
    </cfRule>
  </conditionalFormatting>
  <conditionalFormatting sqref="A19:G19">
    <cfRule type="cellIs" dxfId="8176" priority="3341" stopIfTrue="1" operator="equal">
      <formula>0</formula>
    </cfRule>
  </conditionalFormatting>
  <conditionalFormatting sqref="A19:G19">
    <cfRule type="expression" dxfId="8175" priority="3340" stopIfTrue="1">
      <formula>$IT20&lt;$IS$2</formula>
    </cfRule>
  </conditionalFormatting>
  <conditionalFormatting sqref="H19">
    <cfRule type="cellIs" dxfId="8174" priority="3339" stopIfTrue="1" operator="equal">
      <formula>0</formula>
    </cfRule>
  </conditionalFormatting>
  <conditionalFormatting sqref="H19">
    <cfRule type="expression" dxfId="8173" priority="3338" stopIfTrue="1">
      <formula>$IT20&lt;$IS$2</formula>
    </cfRule>
  </conditionalFormatting>
  <conditionalFormatting sqref="H19">
    <cfRule type="cellIs" dxfId="8172" priority="3337" stopIfTrue="1" operator="equal">
      <formula>0</formula>
    </cfRule>
  </conditionalFormatting>
  <conditionalFormatting sqref="H19">
    <cfRule type="expression" dxfId="8171" priority="3336" stopIfTrue="1">
      <formula>$IT20&lt;$IS$2</formula>
    </cfRule>
  </conditionalFormatting>
  <conditionalFormatting sqref="A19:G19">
    <cfRule type="cellIs" dxfId="8170" priority="3335" stopIfTrue="1" operator="equal">
      <formula>0</formula>
    </cfRule>
  </conditionalFormatting>
  <conditionalFormatting sqref="A19:G19">
    <cfRule type="expression" dxfId="8169" priority="3334" stopIfTrue="1">
      <formula>$IT20&lt;$IS$2</formula>
    </cfRule>
  </conditionalFormatting>
  <conditionalFormatting sqref="A19:H19">
    <cfRule type="cellIs" dxfId="8168" priority="3333" operator="equal">
      <formula>0</formula>
    </cfRule>
  </conditionalFormatting>
  <conditionalFormatting sqref="A19:H19">
    <cfRule type="cellIs" dxfId="8167" priority="3332" stopIfTrue="1" operator="equal">
      <formula>0</formula>
    </cfRule>
  </conditionalFormatting>
  <conditionalFormatting sqref="A19:H19">
    <cfRule type="expression" dxfId="8166" priority="3331" stopIfTrue="1">
      <formula>$IT20&lt;$IS$2</formula>
    </cfRule>
  </conditionalFormatting>
  <conditionalFormatting sqref="A19:H19">
    <cfRule type="cellIs" dxfId="8165" priority="3330" stopIfTrue="1" operator="equal">
      <formula>0</formula>
    </cfRule>
  </conditionalFormatting>
  <conditionalFormatting sqref="A19:H19">
    <cfRule type="expression" dxfId="8164" priority="3329" stopIfTrue="1">
      <formula>$IT20&lt;$IS$2</formula>
    </cfRule>
  </conditionalFormatting>
  <conditionalFormatting sqref="A19:H19">
    <cfRule type="cellIs" dxfId="8163" priority="3328" stopIfTrue="1" operator="equal">
      <formula>0</formula>
    </cfRule>
  </conditionalFormatting>
  <conditionalFormatting sqref="A19:H19">
    <cfRule type="expression" dxfId="8162" priority="3327" stopIfTrue="1">
      <formula>$IT20&lt;$IS$2</formula>
    </cfRule>
  </conditionalFormatting>
  <conditionalFormatting sqref="A19:H19">
    <cfRule type="cellIs" dxfId="8161" priority="3326" stopIfTrue="1" operator="equal">
      <formula>0</formula>
    </cfRule>
  </conditionalFormatting>
  <conditionalFormatting sqref="A19:H19">
    <cfRule type="expression" dxfId="8160" priority="3325" stopIfTrue="1">
      <formula>$IT20&lt;$IS$2</formula>
    </cfRule>
  </conditionalFormatting>
  <conditionalFormatting sqref="A19:H19">
    <cfRule type="cellIs" dxfId="8159" priority="3324" stopIfTrue="1" operator="equal">
      <formula>0</formula>
    </cfRule>
  </conditionalFormatting>
  <conditionalFormatting sqref="A19:H19">
    <cfRule type="expression" dxfId="8158" priority="3323" stopIfTrue="1">
      <formula>$IT20&lt;$IS$2</formula>
    </cfRule>
  </conditionalFormatting>
  <conditionalFormatting sqref="A19:H19">
    <cfRule type="cellIs" dxfId="8157" priority="3322" stopIfTrue="1" operator="equal">
      <formula>0</formula>
    </cfRule>
  </conditionalFormatting>
  <conditionalFormatting sqref="A19:H19">
    <cfRule type="expression" dxfId="8156" priority="3321" stopIfTrue="1">
      <formula>$IT20&lt;$IS$2</formula>
    </cfRule>
  </conditionalFormatting>
  <conditionalFormatting sqref="A19:H19">
    <cfRule type="cellIs" dxfId="8155" priority="3320" stopIfTrue="1" operator="equal">
      <formula>0</formula>
    </cfRule>
  </conditionalFormatting>
  <conditionalFormatting sqref="A19:H19">
    <cfRule type="expression" dxfId="8154" priority="3319" stopIfTrue="1">
      <formula>$IT20&lt;$IS$2</formula>
    </cfRule>
  </conditionalFormatting>
  <conditionalFormatting sqref="A19:H19">
    <cfRule type="cellIs" dxfId="8153" priority="3318" stopIfTrue="1" operator="equal">
      <formula>0</formula>
    </cfRule>
  </conditionalFormatting>
  <conditionalFormatting sqref="A19:H19">
    <cfRule type="expression" dxfId="8152" priority="3317" stopIfTrue="1">
      <formula>$IT20&lt;$IS$2</formula>
    </cfRule>
  </conditionalFormatting>
  <conditionalFormatting sqref="A19:H19">
    <cfRule type="cellIs" dxfId="8151" priority="3316" stopIfTrue="1" operator="equal">
      <formula>0</formula>
    </cfRule>
  </conditionalFormatting>
  <conditionalFormatting sqref="A19:H19">
    <cfRule type="expression" dxfId="8150" priority="3315" stopIfTrue="1">
      <formula>$IT20&lt;$IS$2</formula>
    </cfRule>
  </conditionalFormatting>
  <conditionalFormatting sqref="A19:H19">
    <cfRule type="cellIs" dxfId="8149" priority="3314" stopIfTrue="1" operator="equal">
      <formula>0</formula>
    </cfRule>
  </conditionalFormatting>
  <conditionalFormatting sqref="A19:H19">
    <cfRule type="expression" dxfId="8148" priority="3313" stopIfTrue="1">
      <formula>$IW20&lt;$IV$2</formula>
    </cfRule>
  </conditionalFormatting>
  <conditionalFormatting sqref="A19:H19">
    <cfRule type="cellIs" dxfId="8147" priority="3312" stopIfTrue="1" operator="equal">
      <formula>0</formula>
    </cfRule>
  </conditionalFormatting>
  <conditionalFormatting sqref="A19:H19">
    <cfRule type="expression" dxfId="8146" priority="3311" stopIfTrue="1">
      <formula>$IT20&lt;$IS$2</formula>
    </cfRule>
  </conditionalFormatting>
  <conditionalFormatting sqref="A19:H19">
    <cfRule type="cellIs" dxfId="8145" priority="3310" stopIfTrue="1" operator="equal">
      <formula>0</formula>
    </cfRule>
  </conditionalFormatting>
  <conditionalFormatting sqref="A19:H19">
    <cfRule type="expression" dxfId="8144" priority="3309" stopIfTrue="1">
      <formula>$IT20&lt;$IS$2</formula>
    </cfRule>
  </conditionalFormatting>
  <conditionalFormatting sqref="A20:I23">
    <cfRule type="cellIs" dxfId="8143" priority="3308" operator="equal">
      <formula>0</formula>
    </cfRule>
  </conditionalFormatting>
  <conditionalFormatting sqref="A20:H23">
    <cfRule type="cellIs" dxfId="8142" priority="3307" stopIfTrue="1" operator="equal">
      <formula>0</formula>
    </cfRule>
  </conditionalFormatting>
  <conditionalFormatting sqref="A20:H23">
    <cfRule type="expression" dxfId="8141" priority="3306" stopIfTrue="1">
      <formula>$IT21&lt;$IS$2</formula>
    </cfRule>
  </conditionalFormatting>
  <conditionalFormatting sqref="A20:H23">
    <cfRule type="cellIs" dxfId="8140" priority="3305" stopIfTrue="1" operator="equal">
      <formula>0</formula>
    </cfRule>
  </conditionalFormatting>
  <conditionalFormatting sqref="A20:H23">
    <cfRule type="expression" dxfId="8139" priority="3304" stopIfTrue="1">
      <formula>$IT21&lt;$IS$2</formula>
    </cfRule>
  </conditionalFormatting>
  <conditionalFormatting sqref="A20:G23">
    <cfRule type="cellIs" dxfId="8138" priority="3303" stopIfTrue="1" operator="equal">
      <formula>0</formula>
    </cfRule>
  </conditionalFormatting>
  <conditionalFormatting sqref="A20:G23">
    <cfRule type="expression" dxfId="8137" priority="3302" stopIfTrue="1">
      <formula>$IT21&lt;$IS$2</formula>
    </cfRule>
  </conditionalFormatting>
  <conditionalFormatting sqref="H20:H23">
    <cfRule type="cellIs" dxfId="8136" priority="3301" stopIfTrue="1" operator="equal">
      <formula>0</formula>
    </cfRule>
  </conditionalFormatting>
  <conditionalFormatting sqref="H20:H23">
    <cfRule type="expression" dxfId="8135" priority="3300" stopIfTrue="1">
      <formula>$IT21&lt;$IS$2</formula>
    </cfRule>
  </conditionalFormatting>
  <conditionalFormatting sqref="A20:G23">
    <cfRule type="cellIs" dxfId="8134" priority="3299" stopIfTrue="1" operator="equal">
      <formula>0</formula>
    </cfRule>
  </conditionalFormatting>
  <conditionalFormatting sqref="A20:G23">
    <cfRule type="expression" dxfId="8133" priority="3298" stopIfTrue="1">
      <formula>$IT21&lt;$IS$2</formula>
    </cfRule>
  </conditionalFormatting>
  <conditionalFormatting sqref="A20:H23">
    <cfRule type="cellIs" dxfId="8132" priority="3297" operator="equal">
      <formula>0</formula>
    </cfRule>
  </conditionalFormatting>
  <conditionalFormatting sqref="A20:H23">
    <cfRule type="cellIs" dxfId="8131" priority="3296" operator="equal">
      <formula>0</formula>
    </cfRule>
  </conditionalFormatting>
  <conditionalFormatting sqref="A20:H23">
    <cfRule type="cellIs" dxfId="8130" priority="3295" stopIfTrue="1" operator="equal">
      <formula>0</formula>
    </cfRule>
  </conditionalFormatting>
  <conditionalFormatting sqref="A20:H23">
    <cfRule type="expression" dxfId="8129" priority="3294" stopIfTrue="1">
      <formula>$IT21&lt;$IS$2</formula>
    </cfRule>
  </conditionalFormatting>
  <conditionalFormatting sqref="A20:H23">
    <cfRule type="cellIs" dxfId="8128" priority="3293" stopIfTrue="1" operator="equal">
      <formula>0</formula>
    </cfRule>
  </conditionalFormatting>
  <conditionalFormatting sqref="A20:H23">
    <cfRule type="expression" dxfId="8127" priority="3292" stopIfTrue="1">
      <formula>$IT21&lt;$IS$2</formula>
    </cfRule>
  </conditionalFormatting>
  <conditionalFormatting sqref="A20:G20">
    <cfRule type="cellIs" dxfId="8126" priority="3291" stopIfTrue="1" operator="equal">
      <formula>0</formula>
    </cfRule>
  </conditionalFormatting>
  <conditionalFormatting sqref="A20:G21">
    <cfRule type="expression" dxfId="8125" priority="3290" stopIfTrue="1">
      <formula>$IT21&lt;$IS$2</formula>
    </cfRule>
  </conditionalFormatting>
  <conditionalFormatting sqref="A20:G20">
    <cfRule type="cellIs" dxfId="8124" priority="3289" stopIfTrue="1" operator="equal">
      <formula>0</formula>
    </cfRule>
  </conditionalFormatting>
  <conditionalFormatting sqref="A20:G23">
    <cfRule type="cellIs" dxfId="8123" priority="3288" stopIfTrue="1" operator="equal">
      <formula>0</formula>
    </cfRule>
  </conditionalFormatting>
  <conditionalFormatting sqref="A20:G23">
    <cfRule type="expression" dxfId="8122" priority="3287" stopIfTrue="1">
      <formula>$IT21&lt;$IS$2</formula>
    </cfRule>
  </conditionalFormatting>
  <conditionalFormatting sqref="H20:H23">
    <cfRule type="cellIs" dxfId="8121" priority="3286" stopIfTrue="1" operator="equal">
      <formula>0</formula>
    </cfRule>
  </conditionalFormatting>
  <conditionalFormatting sqref="H20:H23">
    <cfRule type="expression" dxfId="8120" priority="3285" stopIfTrue="1">
      <formula>$IT21&lt;$IS$2</formula>
    </cfRule>
  </conditionalFormatting>
  <conditionalFormatting sqref="H20:H23">
    <cfRule type="cellIs" dxfId="8119" priority="3284" stopIfTrue="1" operator="equal">
      <formula>0</formula>
    </cfRule>
  </conditionalFormatting>
  <conditionalFormatting sqref="H20:H23">
    <cfRule type="expression" dxfId="8118" priority="3283" stopIfTrue="1">
      <formula>$IT21&lt;$IS$2</formula>
    </cfRule>
  </conditionalFormatting>
  <conditionalFormatting sqref="A20:G23">
    <cfRule type="cellIs" dxfId="8117" priority="3282" stopIfTrue="1" operator="equal">
      <formula>0</formula>
    </cfRule>
  </conditionalFormatting>
  <conditionalFormatting sqref="A20:G23">
    <cfRule type="expression" dxfId="8116" priority="3281" stopIfTrue="1">
      <formula>$IT21&lt;$IS$2</formula>
    </cfRule>
  </conditionalFormatting>
  <conditionalFormatting sqref="A20:H23">
    <cfRule type="cellIs" dxfId="8115" priority="3280" operator="equal">
      <formula>0</formula>
    </cfRule>
  </conditionalFormatting>
  <conditionalFormatting sqref="A20:H23">
    <cfRule type="cellIs" dxfId="8114" priority="3279" stopIfTrue="1" operator="equal">
      <formula>0</formula>
    </cfRule>
  </conditionalFormatting>
  <conditionalFormatting sqref="A20:H23">
    <cfRule type="expression" dxfId="8113" priority="3278" stopIfTrue="1">
      <formula>$IT21&lt;$IS$2</formula>
    </cfRule>
  </conditionalFormatting>
  <conditionalFormatting sqref="A20:H23">
    <cfRule type="cellIs" dxfId="8112" priority="3277" stopIfTrue="1" operator="equal">
      <formula>0</formula>
    </cfRule>
  </conditionalFormatting>
  <conditionalFormatting sqref="A20:H23">
    <cfRule type="expression" dxfId="8111" priority="3276" stopIfTrue="1">
      <formula>$IT21&lt;$IS$2</formula>
    </cfRule>
  </conditionalFormatting>
  <conditionalFormatting sqref="A20:H23">
    <cfRule type="cellIs" dxfId="8110" priority="3275" stopIfTrue="1" operator="equal">
      <formula>0</formula>
    </cfRule>
  </conditionalFormatting>
  <conditionalFormatting sqref="A20:H23">
    <cfRule type="expression" dxfId="8109" priority="3274" stopIfTrue="1">
      <formula>$IT21&lt;$IS$2</formula>
    </cfRule>
  </conditionalFormatting>
  <conditionalFormatting sqref="A20:H23">
    <cfRule type="cellIs" dxfId="8108" priority="3273" stopIfTrue="1" operator="equal">
      <formula>0</formula>
    </cfRule>
  </conditionalFormatting>
  <conditionalFormatting sqref="A20:H23">
    <cfRule type="expression" dxfId="8107" priority="3272" stopIfTrue="1">
      <formula>$IT21&lt;$IS$2</formula>
    </cfRule>
  </conditionalFormatting>
  <conditionalFormatting sqref="A20:H23">
    <cfRule type="cellIs" dxfId="8106" priority="3271" stopIfTrue="1" operator="equal">
      <formula>0</formula>
    </cfRule>
  </conditionalFormatting>
  <conditionalFormatting sqref="A20:H23">
    <cfRule type="expression" dxfId="8105" priority="3270" stopIfTrue="1">
      <formula>$IT21&lt;$IS$2</formula>
    </cfRule>
  </conditionalFormatting>
  <conditionalFormatting sqref="A20:H23">
    <cfRule type="cellIs" dxfId="8104" priority="3269" stopIfTrue="1" operator="equal">
      <formula>0</formula>
    </cfRule>
  </conditionalFormatting>
  <conditionalFormatting sqref="A20:H23">
    <cfRule type="expression" dxfId="8103" priority="3268" stopIfTrue="1">
      <formula>$IT21&lt;$IS$2</formula>
    </cfRule>
  </conditionalFormatting>
  <conditionalFormatting sqref="A20:H23">
    <cfRule type="cellIs" dxfId="8102" priority="3267" stopIfTrue="1" operator="equal">
      <formula>0</formula>
    </cfRule>
  </conditionalFormatting>
  <conditionalFormatting sqref="A20:H23">
    <cfRule type="expression" dxfId="8101" priority="3266" stopIfTrue="1">
      <formula>$IT21&lt;$IS$2</formula>
    </cfRule>
  </conditionalFormatting>
  <conditionalFormatting sqref="A20:H23">
    <cfRule type="cellIs" dxfId="8100" priority="3265" stopIfTrue="1" operator="equal">
      <formula>0</formula>
    </cfRule>
  </conditionalFormatting>
  <conditionalFormatting sqref="A20:H23">
    <cfRule type="expression" dxfId="8099" priority="3264" stopIfTrue="1">
      <formula>$IT21&lt;$IS$2</formula>
    </cfRule>
  </conditionalFormatting>
  <conditionalFormatting sqref="A20:H23">
    <cfRule type="cellIs" dxfId="8098" priority="3263" stopIfTrue="1" operator="equal">
      <formula>0</formula>
    </cfRule>
  </conditionalFormatting>
  <conditionalFormatting sqref="A20:H23">
    <cfRule type="expression" dxfId="8097" priority="3262" stopIfTrue="1">
      <formula>$IT21&lt;$IS$2</formula>
    </cfRule>
  </conditionalFormatting>
  <conditionalFormatting sqref="A20:H23">
    <cfRule type="cellIs" dxfId="8096" priority="3261" stopIfTrue="1" operator="equal">
      <formula>0</formula>
    </cfRule>
  </conditionalFormatting>
  <conditionalFormatting sqref="A20:H23">
    <cfRule type="expression" dxfId="8095" priority="3260" stopIfTrue="1">
      <formula>$IT21&lt;$IS$2</formula>
    </cfRule>
  </conditionalFormatting>
  <conditionalFormatting sqref="A20:H23">
    <cfRule type="cellIs" dxfId="8094" priority="3259" stopIfTrue="1" operator="equal">
      <formula>0</formula>
    </cfRule>
  </conditionalFormatting>
  <conditionalFormatting sqref="A20:H23">
    <cfRule type="expression" dxfId="8093" priority="3258" stopIfTrue="1">
      <formula>$IT21&lt;$IS$2</formula>
    </cfRule>
  </conditionalFormatting>
  <conditionalFormatting sqref="A21:H21">
    <cfRule type="cellIs" dxfId="8092" priority="3257" stopIfTrue="1" operator="equal">
      <formula>0</formula>
    </cfRule>
  </conditionalFormatting>
  <conditionalFormatting sqref="A21:H21">
    <cfRule type="expression" dxfId="8091" priority="3256" stopIfTrue="1">
      <formula>$IW22&lt;$IV$2</formula>
    </cfRule>
  </conditionalFormatting>
  <conditionalFormatting sqref="A20:H20">
    <cfRule type="cellIs" dxfId="8090" priority="3255" stopIfTrue="1" operator="equal">
      <formula>0</formula>
    </cfRule>
  </conditionalFormatting>
  <conditionalFormatting sqref="A20:H20">
    <cfRule type="expression" dxfId="8089" priority="3254" stopIfTrue="1">
      <formula>$IW21&lt;$IV$2</formula>
    </cfRule>
  </conditionalFormatting>
  <conditionalFormatting sqref="A20:H23">
    <cfRule type="cellIs" dxfId="8088" priority="3253" stopIfTrue="1" operator="equal">
      <formula>0</formula>
    </cfRule>
  </conditionalFormatting>
  <conditionalFormatting sqref="A20:H23">
    <cfRule type="expression" dxfId="8087" priority="3252" stopIfTrue="1">
      <formula>$IT21&lt;$IS$2</formula>
    </cfRule>
  </conditionalFormatting>
  <conditionalFormatting sqref="A20:H23">
    <cfRule type="cellIs" dxfId="8086" priority="3251" stopIfTrue="1" operator="equal">
      <formula>0</formula>
    </cfRule>
  </conditionalFormatting>
  <conditionalFormatting sqref="A20:H23">
    <cfRule type="expression" dxfId="8085" priority="3250" stopIfTrue="1">
      <formula>$IT21&lt;$IS$2</formula>
    </cfRule>
  </conditionalFormatting>
  <conditionalFormatting sqref="D23">
    <cfRule type="cellIs" dxfId="8084" priority="3249" operator="equal">
      <formula>0</formula>
    </cfRule>
  </conditionalFormatting>
  <conditionalFormatting sqref="D23">
    <cfRule type="cellIs" dxfId="8083" priority="3248" operator="equal">
      <formula>0</formula>
    </cfRule>
  </conditionalFormatting>
  <conditionalFormatting sqref="D23">
    <cfRule type="cellIs" dxfId="8082" priority="3247" stopIfTrue="1" operator="equal">
      <formula>0</formula>
    </cfRule>
  </conditionalFormatting>
  <conditionalFormatting sqref="D23">
    <cfRule type="expression" dxfId="8081" priority="3246" stopIfTrue="1">
      <formula>$IT24&lt;$IS$2</formula>
    </cfRule>
  </conditionalFormatting>
  <conditionalFormatting sqref="D23">
    <cfRule type="cellIs" dxfId="8080" priority="3245" stopIfTrue="1" operator="equal">
      <formula>0</formula>
    </cfRule>
  </conditionalFormatting>
  <conditionalFormatting sqref="D23">
    <cfRule type="expression" dxfId="8079" priority="3244" stopIfTrue="1">
      <formula>$IT24&lt;$IS$2</formula>
    </cfRule>
  </conditionalFormatting>
  <conditionalFormatting sqref="D23">
    <cfRule type="cellIs" dxfId="8078" priority="3243" stopIfTrue="1" operator="equal">
      <formula>0</formula>
    </cfRule>
  </conditionalFormatting>
  <conditionalFormatting sqref="D23">
    <cfRule type="expression" dxfId="8077" priority="3242" stopIfTrue="1">
      <formula>$IT24&lt;$IS$2</formula>
    </cfRule>
  </conditionalFormatting>
  <conditionalFormatting sqref="D23">
    <cfRule type="cellIs" dxfId="8076" priority="3241" stopIfTrue="1" operator="equal">
      <formula>0</formula>
    </cfRule>
  </conditionalFormatting>
  <conditionalFormatting sqref="D23">
    <cfRule type="expression" dxfId="8075" priority="3240" stopIfTrue="1">
      <formula>$IT24&lt;$IS$2</formula>
    </cfRule>
  </conditionalFormatting>
  <conditionalFormatting sqref="D23">
    <cfRule type="cellIs" dxfId="8074" priority="3239" operator="equal">
      <formula>0</formula>
    </cfRule>
  </conditionalFormatting>
  <conditionalFormatting sqref="D23">
    <cfRule type="cellIs" dxfId="8073" priority="3238" stopIfTrue="1" operator="equal">
      <formula>0</formula>
    </cfRule>
  </conditionalFormatting>
  <conditionalFormatting sqref="D23">
    <cfRule type="expression" dxfId="8072" priority="3237" stopIfTrue="1">
      <formula>$IT24&lt;$IS$2</formula>
    </cfRule>
  </conditionalFormatting>
  <conditionalFormatting sqref="D23">
    <cfRule type="cellIs" dxfId="8071" priority="3236" stopIfTrue="1" operator="equal">
      <formula>0</formula>
    </cfRule>
  </conditionalFormatting>
  <conditionalFormatting sqref="D23">
    <cfRule type="expression" dxfId="8070" priority="3235" stopIfTrue="1">
      <formula>$IT24&lt;$IS$2</formula>
    </cfRule>
  </conditionalFormatting>
  <conditionalFormatting sqref="D23">
    <cfRule type="cellIs" dxfId="8069" priority="3234" stopIfTrue="1" operator="equal">
      <formula>0</formula>
    </cfRule>
  </conditionalFormatting>
  <conditionalFormatting sqref="D23">
    <cfRule type="expression" dxfId="8068" priority="3233" stopIfTrue="1">
      <formula>$IT24&lt;$IS$2</formula>
    </cfRule>
  </conditionalFormatting>
  <conditionalFormatting sqref="A23:H23">
    <cfRule type="cellIs" dxfId="8067" priority="3232" stopIfTrue="1" operator="equal">
      <formula>0</formula>
    </cfRule>
  </conditionalFormatting>
  <conditionalFormatting sqref="A23:H23">
    <cfRule type="expression" dxfId="8066" priority="3231" stopIfTrue="1">
      <formula>$IW24&lt;$IV$2</formula>
    </cfRule>
  </conditionalFormatting>
  <conditionalFormatting sqref="A22:H22">
    <cfRule type="cellIs" dxfId="8065" priority="3230" stopIfTrue="1" operator="equal">
      <formula>0</formula>
    </cfRule>
  </conditionalFormatting>
  <conditionalFormatting sqref="A22:H22">
    <cfRule type="expression" dxfId="8064" priority="3229" stopIfTrue="1">
      <formula>$IW23&lt;$IV$2</formula>
    </cfRule>
  </conditionalFormatting>
  <conditionalFormatting sqref="I23">
    <cfRule type="cellIs" dxfId="8063" priority="3228" operator="equal">
      <formula>0</formula>
    </cfRule>
  </conditionalFormatting>
  <conditionalFormatting sqref="A24:I25">
    <cfRule type="cellIs" dxfId="8062" priority="3227" operator="equal">
      <formula>0</formula>
    </cfRule>
  </conditionalFormatting>
  <conditionalFormatting sqref="A24:H25">
    <cfRule type="cellIs" dxfId="8061" priority="3226" stopIfTrue="1" operator="equal">
      <formula>0</formula>
    </cfRule>
  </conditionalFormatting>
  <conditionalFormatting sqref="A24:H25">
    <cfRule type="expression" dxfId="8060" priority="3225" stopIfTrue="1">
      <formula>$IT25&lt;$IS$2</formula>
    </cfRule>
  </conditionalFormatting>
  <conditionalFormatting sqref="A24:H25">
    <cfRule type="cellIs" dxfId="8059" priority="3224" stopIfTrue="1" operator="equal">
      <formula>0</formula>
    </cfRule>
  </conditionalFormatting>
  <conditionalFormatting sqref="A24:H25">
    <cfRule type="expression" dxfId="8058" priority="3223" stopIfTrue="1">
      <formula>$IT25&lt;$IS$2</formula>
    </cfRule>
  </conditionalFormatting>
  <conditionalFormatting sqref="A24:G25">
    <cfRule type="cellIs" dxfId="8057" priority="3222" stopIfTrue="1" operator="equal">
      <formula>0</formula>
    </cfRule>
  </conditionalFormatting>
  <conditionalFormatting sqref="A24:G25">
    <cfRule type="expression" dxfId="8056" priority="3221" stopIfTrue="1">
      <formula>$IT25&lt;$IS$2</formula>
    </cfRule>
  </conditionalFormatting>
  <conditionalFormatting sqref="H24:H25">
    <cfRule type="cellIs" dxfId="8055" priority="3220" stopIfTrue="1" operator="equal">
      <formula>0</formula>
    </cfRule>
  </conditionalFormatting>
  <conditionalFormatting sqref="H24:H25">
    <cfRule type="expression" dxfId="8054" priority="3219" stopIfTrue="1">
      <formula>$IT25&lt;$IS$2</formula>
    </cfRule>
  </conditionalFormatting>
  <conditionalFormatting sqref="A24:G25">
    <cfRule type="cellIs" dxfId="8053" priority="3218" stopIfTrue="1" operator="equal">
      <formula>0</formula>
    </cfRule>
  </conditionalFormatting>
  <conditionalFormatting sqref="A24:G25">
    <cfRule type="expression" dxfId="8052" priority="3217" stopIfTrue="1">
      <formula>$IT25&lt;$IS$2</formula>
    </cfRule>
  </conditionalFormatting>
  <conditionalFormatting sqref="A24:H25">
    <cfRule type="cellIs" dxfId="8051" priority="3216" operator="equal">
      <formula>0</formula>
    </cfRule>
  </conditionalFormatting>
  <conditionalFormatting sqref="A24:H25">
    <cfRule type="cellIs" dxfId="8050" priority="3215" operator="equal">
      <formula>0</formula>
    </cfRule>
  </conditionalFormatting>
  <conditionalFormatting sqref="A24:H25">
    <cfRule type="cellIs" dxfId="8049" priority="3214" stopIfTrue="1" operator="equal">
      <formula>0</formula>
    </cfRule>
  </conditionalFormatting>
  <conditionalFormatting sqref="A24:H25">
    <cfRule type="expression" dxfId="8048" priority="3213" stopIfTrue="1">
      <formula>$IT25&lt;$IS$2</formula>
    </cfRule>
  </conditionalFormatting>
  <conditionalFormatting sqref="A24:H25">
    <cfRule type="cellIs" dxfId="8047" priority="3212" stopIfTrue="1" operator="equal">
      <formula>0</formula>
    </cfRule>
  </conditionalFormatting>
  <conditionalFormatting sqref="A24:H25">
    <cfRule type="expression" dxfId="8046" priority="3211" stopIfTrue="1">
      <formula>$IT25&lt;$IS$2</formula>
    </cfRule>
  </conditionalFormatting>
  <conditionalFormatting sqref="A24:G25">
    <cfRule type="cellIs" dxfId="8045" priority="3210" stopIfTrue="1" operator="equal">
      <formula>0</formula>
    </cfRule>
  </conditionalFormatting>
  <conditionalFormatting sqref="A24:G25">
    <cfRule type="expression" dxfId="8044" priority="3209" stopIfTrue="1">
      <formula>$IT25&lt;$IS$2</formula>
    </cfRule>
  </conditionalFormatting>
  <conditionalFormatting sqref="A24:G25">
    <cfRule type="cellIs" dxfId="8043" priority="3208" stopIfTrue="1" operator="equal">
      <formula>0</formula>
    </cfRule>
  </conditionalFormatting>
  <conditionalFormatting sqref="A24:G25">
    <cfRule type="expression" dxfId="8042" priority="3207" stopIfTrue="1">
      <formula>$IT25&lt;$IS$2</formula>
    </cfRule>
  </conditionalFormatting>
  <conditionalFormatting sqref="H24:H25">
    <cfRule type="cellIs" dxfId="8041" priority="3206" stopIfTrue="1" operator="equal">
      <formula>0</formula>
    </cfRule>
  </conditionalFormatting>
  <conditionalFormatting sqref="H24:H25">
    <cfRule type="expression" dxfId="8040" priority="3205" stopIfTrue="1">
      <formula>$IT25&lt;$IS$2</formula>
    </cfRule>
  </conditionalFormatting>
  <conditionalFormatting sqref="H24:H25">
    <cfRule type="cellIs" dxfId="8039" priority="3204" stopIfTrue="1" operator="equal">
      <formula>0</formula>
    </cfRule>
  </conditionalFormatting>
  <conditionalFormatting sqref="H24:H25">
    <cfRule type="expression" dxfId="8038" priority="3203" stopIfTrue="1">
      <formula>$IT25&lt;$IS$2</formula>
    </cfRule>
  </conditionalFormatting>
  <conditionalFormatting sqref="A24:G25">
    <cfRule type="cellIs" dxfId="8037" priority="3202" stopIfTrue="1" operator="equal">
      <formula>0</formula>
    </cfRule>
  </conditionalFormatting>
  <conditionalFormatting sqref="A24:G25">
    <cfRule type="expression" dxfId="8036" priority="3201" stopIfTrue="1">
      <formula>$IT25&lt;$IS$2</formula>
    </cfRule>
  </conditionalFormatting>
  <conditionalFormatting sqref="A24:H25">
    <cfRule type="cellIs" dxfId="8035" priority="3200" operator="equal">
      <formula>0</formula>
    </cfRule>
  </conditionalFormatting>
  <conditionalFormatting sqref="A24:H25">
    <cfRule type="cellIs" dxfId="8034" priority="3199" stopIfTrue="1" operator="equal">
      <formula>0</formula>
    </cfRule>
  </conditionalFormatting>
  <conditionalFormatting sqref="A24:H25">
    <cfRule type="expression" dxfId="8033" priority="3198" stopIfTrue="1">
      <formula>$IT25&lt;$IS$2</formula>
    </cfRule>
  </conditionalFormatting>
  <conditionalFormatting sqref="A24:H25">
    <cfRule type="cellIs" dxfId="8032" priority="3197" stopIfTrue="1" operator="equal">
      <formula>0</formula>
    </cfRule>
  </conditionalFormatting>
  <conditionalFormatting sqref="A24:H25">
    <cfRule type="expression" dxfId="8031" priority="3196" stopIfTrue="1">
      <formula>$IT25&lt;$IS$2</formula>
    </cfRule>
  </conditionalFormatting>
  <conditionalFormatting sqref="A24:H25">
    <cfRule type="cellIs" dxfId="8030" priority="3195" stopIfTrue="1" operator="equal">
      <formula>0</formula>
    </cfRule>
  </conditionalFormatting>
  <conditionalFormatting sqref="A24:H25">
    <cfRule type="expression" dxfId="8029" priority="3194" stopIfTrue="1">
      <formula>$IT25&lt;$IS$2</formula>
    </cfRule>
  </conditionalFormatting>
  <conditionalFormatting sqref="A24:H25">
    <cfRule type="cellIs" dxfId="8028" priority="3193" stopIfTrue="1" operator="equal">
      <formula>0</formula>
    </cfRule>
  </conditionalFormatting>
  <conditionalFormatting sqref="A24:H25">
    <cfRule type="expression" dxfId="8027" priority="3192" stopIfTrue="1">
      <formula>$IT25&lt;$IS$2</formula>
    </cfRule>
  </conditionalFormatting>
  <conditionalFormatting sqref="A24:H25">
    <cfRule type="cellIs" dxfId="8026" priority="3191" stopIfTrue="1" operator="equal">
      <formula>0</formula>
    </cfRule>
  </conditionalFormatting>
  <conditionalFormatting sqref="A24:H25">
    <cfRule type="expression" dxfId="8025" priority="3190" stopIfTrue="1">
      <formula>$IT25&lt;$IS$2</formula>
    </cfRule>
  </conditionalFormatting>
  <conditionalFormatting sqref="A24:H25">
    <cfRule type="cellIs" dxfId="8024" priority="3189" stopIfTrue="1" operator="equal">
      <formula>0</formula>
    </cfRule>
  </conditionalFormatting>
  <conditionalFormatting sqref="A24:H25">
    <cfRule type="expression" dxfId="8023" priority="3188" stopIfTrue="1">
      <formula>$IT25&lt;$IS$2</formula>
    </cfRule>
  </conditionalFormatting>
  <conditionalFormatting sqref="A24:H25">
    <cfRule type="cellIs" dxfId="8022" priority="3187" stopIfTrue="1" operator="equal">
      <formula>0</formula>
    </cfRule>
  </conditionalFormatting>
  <conditionalFormatting sqref="A24:H25">
    <cfRule type="expression" dxfId="8021" priority="3186" stopIfTrue="1">
      <formula>$IT25&lt;$IS$2</formula>
    </cfRule>
  </conditionalFormatting>
  <conditionalFormatting sqref="A24:H25">
    <cfRule type="cellIs" dxfId="8020" priority="3185" stopIfTrue="1" operator="equal">
      <formula>0</formula>
    </cfRule>
  </conditionalFormatting>
  <conditionalFormatting sqref="A24:H25">
    <cfRule type="expression" dxfId="8019" priority="3184" stopIfTrue="1">
      <formula>$IT25&lt;$IS$2</formula>
    </cfRule>
  </conditionalFormatting>
  <conditionalFormatting sqref="A24:H25">
    <cfRule type="cellIs" dxfId="8018" priority="3183" stopIfTrue="1" operator="equal">
      <formula>0</formula>
    </cfRule>
  </conditionalFormatting>
  <conditionalFormatting sqref="A24:H25">
    <cfRule type="expression" dxfId="8017" priority="3182" stopIfTrue="1">
      <formula>$IT25&lt;$IS$2</formula>
    </cfRule>
  </conditionalFormatting>
  <conditionalFormatting sqref="A25:H25">
    <cfRule type="cellIs" dxfId="8016" priority="3181" stopIfTrue="1" operator="equal">
      <formula>0</formula>
    </cfRule>
  </conditionalFormatting>
  <conditionalFormatting sqref="A25:H25">
    <cfRule type="expression" dxfId="8015" priority="3180" stopIfTrue="1">
      <formula>$IW26&lt;$IV$2</formula>
    </cfRule>
  </conditionalFormatting>
  <conditionalFormatting sqref="A24:H24">
    <cfRule type="cellIs" dxfId="8014" priority="3179" stopIfTrue="1" operator="equal">
      <formula>0</formula>
    </cfRule>
  </conditionalFormatting>
  <conditionalFormatting sqref="A24:H24">
    <cfRule type="expression" dxfId="8013" priority="3178" stopIfTrue="1">
      <formula>$IW25&lt;$IV$2</formula>
    </cfRule>
  </conditionalFormatting>
  <conditionalFormatting sqref="A25:I25">
    <cfRule type="cellIs" dxfId="8012" priority="3177" operator="equal">
      <formula>0</formula>
    </cfRule>
  </conditionalFormatting>
  <conditionalFormatting sqref="A25:H25">
    <cfRule type="cellIs" dxfId="8011" priority="3176" stopIfTrue="1" operator="equal">
      <formula>0</formula>
    </cfRule>
  </conditionalFormatting>
  <conditionalFormatting sqref="A25:H25">
    <cfRule type="expression" dxfId="8010" priority="3175" stopIfTrue="1">
      <formula>$IT26&lt;$IS$2</formula>
    </cfRule>
  </conditionalFormatting>
  <conditionalFormatting sqref="A25:H25">
    <cfRule type="cellIs" dxfId="8009" priority="3174" stopIfTrue="1" operator="equal">
      <formula>0</formula>
    </cfRule>
  </conditionalFormatting>
  <conditionalFormatting sqref="A25:H25">
    <cfRule type="expression" dxfId="8008" priority="3173" stopIfTrue="1">
      <formula>$IT26&lt;$IS$2</formula>
    </cfRule>
  </conditionalFormatting>
  <conditionalFormatting sqref="A25:G25">
    <cfRule type="cellIs" dxfId="8007" priority="3172" stopIfTrue="1" operator="equal">
      <formula>0</formula>
    </cfRule>
  </conditionalFormatting>
  <conditionalFormatting sqref="A25:G25">
    <cfRule type="expression" dxfId="8006" priority="3171" stopIfTrue="1">
      <formula>$IT26&lt;$IS$2</formula>
    </cfRule>
  </conditionalFormatting>
  <conditionalFormatting sqref="A25:G25">
    <cfRule type="cellIs" dxfId="8005" priority="3170" stopIfTrue="1" operator="equal">
      <formula>0</formula>
    </cfRule>
  </conditionalFormatting>
  <conditionalFormatting sqref="A25:G25">
    <cfRule type="expression" dxfId="8004" priority="3169" stopIfTrue="1">
      <formula>$IT26&lt;$IS$2</formula>
    </cfRule>
  </conditionalFormatting>
  <conditionalFormatting sqref="H25">
    <cfRule type="cellIs" dxfId="8003" priority="3168" stopIfTrue="1" operator="equal">
      <formula>0</formula>
    </cfRule>
  </conditionalFormatting>
  <conditionalFormatting sqref="H25">
    <cfRule type="expression" dxfId="8002" priority="3167" stopIfTrue="1">
      <formula>$IT26&lt;$IS$2</formula>
    </cfRule>
  </conditionalFormatting>
  <conditionalFormatting sqref="H25">
    <cfRule type="cellIs" dxfId="8001" priority="3166" stopIfTrue="1" operator="equal">
      <formula>0</formula>
    </cfRule>
  </conditionalFormatting>
  <conditionalFormatting sqref="H25">
    <cfRule type="expression" dxfId="8000" priority="3165" stopIfTrue="1">
      <formula>$IT26&lt;$IS$2</formula>
    </cfRule>
  </conditionalFormatting>
  <conditionalFormatting sqref="A25:G25">
    <cfRule type="cellIs" dxfId="7999" priority="3164" stopIfTrue="1" operator="equal">
      <formula>0</formula>
    </cfRule>
  </conditionalFormatting>
  <conditionalFormatting sqref="A25:G25">
    <cfRule type="expression" dxfId="7998" priority="3163" stopIfTrue="1">
      <formula>$IT26&lt;$IS$2</formula>
    </cfRule>
  </conditionalFormatting>
  <conditionalFormatting sqref="A25:H25">
    <cfRule type="cellIs" dxfId="7997" priority="3162" operator="equal">
      <formula>0</formula>
    </cfRule>
  </conditionalFormatting>
  <conditionalFormatting sqref="A25:H25">
    <cfRule type="cellIs" dxfId="7996" priority="3161" stopIfTrue="1" operator="equal">
      <formula>0</formula>
    </cfRule>
  </conditionalFormatting>
  <conditionalFormatting sqref="A25:H25">
    <cfRule type="expression" dxfId="7995" priority="3160" stopIfTrue="1">
      <formula>$IT26&lt;$IS$2</formula>
    </cfRule>
  </conditionalFormatting>
  <conditionalFormatting sqref="A25:H25">
    <cfRule type="cellIs" dxfId="7994" priority="3159" stopIfTrue="1" operator="equal">
      <formula>0</formula>
    </cfRule>
  </conditionalFormatting>
  <conditionalFormatting sqref="A25:H25">
    <cfRule type="expression" dxfId="7993" priority="3158" stopIfTrue="1">
      <formula>$IT26&lt;$IS$2</formula>
    </cfRule>
  </conditionalFormatting>
  <conditionalFormatting sqref="A25:H25">
    <cfRule type="cellIs" dxfId="7992" priority="3157" stopIfTrue="1" operator="equal">
      <formula>0</formula>
    </cfRule>
  </conditionalFormatting>
  <conditionalFormatting sqref="A25:H25">
    <cfRule type="expression" dxfId="7991" priority="3156" stopIfTrue="1">
      <formula>$IT26&lt;$IS$2</formula>
    </cfRule>
  </conditionalFormatting>
  <conditionalFormatting sqref="A25:H25">
    <cfRule type="cellIs" dxfId="7990" priority="3155" stopIfTrue="1" operator="equal">
      <formula>0</formula>
    </cfRule>
  </conditionalFormatting>
  <conditionalFormatting sqref="A25:H25">
    <cfRule type="expression" dxfId="7989" priority="3154" stopIfTrue="1">
      <formula>$IT26&lt;$IS$2</formula>
    </cfRule>
  </conditionalFormatting>
  <conditionalFormatting sqref="A25:H25">
    <cfRule type="cellIs" dxfId="7988" priority="3153" stopIfTrue="1" operator="equal">
      <formula>0</formula>
    </cfRule>
  </conditionalFormatting>
  <conditionalFormatting sqref="A25:H25">
    <cfRule type="expression" dxfId="7987" priority="3152" stopIfTrue="1">
      <formula>$IT26&lt;$IS$2</formula>
    </cfRule>
  </conditionalFormatting>
  <conditionalFormatting sqref="A25:H25">
    <cfRule type="cellIs" dxfId="7986" priority="3151" stopIfTrue="1" operator="equal">
      <formula>0</formula>
    </cfRule>
  </conditionalFormatting>
  <conditionalFormatting sqref="A25:H25">
    <cfRule type="expression" dxfId="7985" priority="3150" stopIfTrue="1">
      <formula>$IT26&lt;$IS$2</formula>
    </cfRule>
  </conditionalFormatting>
  <conditionalFormatting sqref="A25:H25">
    <cfRule type="cellIs" dxfId="7984" priority="3149" stopIfTrue="1" operator="equal">
      <formula>0</formula>
    </cfRule>
  </conditionalFormatting>
  <conditionalFormatting sqref="A25:H25">
    <cfRule type="expression" dxfId="7983" priority="3148" stopIfTrue="1">
      <formula>$IT26&lt;$IS$2</formula>
    </cfRule>
  </conditionalFormatting>
  <conditionalFormatting sqref="A25:H25">
    <cfRule type="cellIs" dxfId="7982" priority="3147" stopIfTrue="1" operator="equal">
      <formula>0</formula>
    </cfRule>
  </conditionalFormatting>
  <conditionalFormatting sqref="A25:H25">
    <cfRule type="expression" dxfId="7981" priority="3146" stopIfTrue="1">
      <formula>$IT26&lt;$IS$2</formula>
    </cfRule>
  </conditionalFormatting>
  <conditionalFormatting sqref="A25:H25">
    <cfRule type="cellIs" dxfId="7980" priority="3145" stopIfTrue="1" operator="equal">
      <formula>0</formula>
    </cfRule>
  </conditionalFormatting>
  <conditionalFormatting sqref="A25:H25">
    <cfRule type="expression" dxfId="7979" priority="3144" stopIfTrue="1">
      <formula>$IT26&lt;$IS$2</formula>
    </cfRule>
  </conditionalFormatting>
  <conditionalFormatting sqref="A25:H25">
    <cfRule type="cellIs" dxfId="7978" priority="3143" stopIfTrue="1" operator="equal">
      <formula>0</formula>
    </cfRule>
  </conditionalFormatting>
  <conditionalFormatting sqref="A25:H25">
    <cfRule type="expression" dxfId="7977" priority="3142" stopIfTrue="1">
      <formula>$IT26&lt;$IS$2</formula>
    </cfRule>
  </conditionalFormatting>
  <conditionalFormatting sqref="A25:H25">
    <cfRule type="cellIs" dxfId="7976" priority="3141" stopIfTrue="1" operator="equal">
      <formula>0</formula>
    </cfRule>
  </conditionalFormatting>
  <conditionalFormatting sqref="A25:H25">
    <cfRule type="expression" dxfId="7975" priority="3140" stopIfTrue="1">
      <formula>$IT26&lt;$IS$2</formula>
    </cfRule>
  </conditionalFormatting>
  <conditionalFormatting sqref="A25:H25">
    <cfRule type="cellIs" dxfId="7974" priority="3139" stopIfTrue="1" operator="equal">
      <formula>0</formula>
    </cfRule>
  </conditionalFormatting>
  <conditionalFormatting sqref="A25:H25">
    <cfRule type="expression" dxfId="7973" priority="3138" stopIfTrue="1">
      <formula>$IW26&lt;$IV$2</formula>
    </cfRule>
  </conditionalFormatting>
  <conditionalFormatting sqref="A24:H25">
    <cfRule type="cellIs" dxfId="7972" priority="3137" stopIfTrue="1" operator="equal">
      <formula>0</formula>
    </cfRule>
  </conditionalFormatting>
  <conditionalFormatting sqref="A24:H25">
    <cfRule type="expression" dxfId="7971" priority="3136" stopIfTrue="1">
      <formula>$IT25&lt;$IS$2</formula>
    </cfRule>
  </conditionalFormatting>
  <conditionalFormatting sqref="A24:H25">
    <cfRule type="cellIs" dxfId="7970" priority="3135" stopIfTrue="1" operator="equal">
      <formula>0</formula>
    </cfRule>
  </conditionalFormatting>
  <conditionalFormatting sqref="A24:H25">
    <cfRule type="expression" dxfId="7969" priority="3134" stopIfTrue="1">
      <formula>$IT25&lt;$IS$2</formula>
    </cfRule>
  </conditionalFormatting>
  <conditionalFormatting sqref="I24:I25">
    <cfRule type="cellIs" dxfId="7968" priority="3133" operator="equal">
      <formula>0</formula>
    </cfRule>
  </conditionalFormatting>
  <conditionalFormatting sqref="A26:I30">
    <cfRule type="cellIs" dxfId="7967" priority="3132" operator="equal">
      <formula>0</formula>
    </cfRule>
  </conditionalFormatting>
  <conditionalFormatting sqref="A26:H30">
    <cfRule type="cellIs" dxfId="7966" priority="3131" stopIfTrue="1" operator="equal">
      <formula>0</formula>
    </cfRule>
  </conditionalFormatting>
  <conditionalFormatting sqref="A26:H30">
    <cfRule type="expression" dxfId="7965" priority="3130" stopIfTrue="1">
      <formula>$IT27&lt;$IS$2</formula>
    </cfRule>
  </conditionalFormatting>
  <conditionalFormatting sqref="A26:H30">
    <cfRule type="cellIs" dxfId="7964" priority="3129" stopIfTrue="1" operator="equal">
      <formula>0</formula>
    </cfRule>
  </conditionalFormatting>
  <conditionalFormatting sqref="A26:H30">
    <cfRule type="expression" dxfId="7963" priority="3128" stopIfTrue="1">
      <formula>$IT27&lt;$IS$2</formula>
    </cfRule>
  </conditionalFormatting>
  <conditionalFormatting sqref="A26:G30">
    <cfRule type="cellIs" dxfId="7962" priority="3127" stopIfTrue="1" operator="equal">
      <formula>0</formula>
    </cfRule>
  </conditionalFormatting>
  <conditionalFormatting sqref="A26:G30">
    <cfRule type="expression" dxfId="7961" priority="3126" stopIfTrue="1">
      <formula>$IT27&lt;$IS$2</formula>
    </cfRule>
  </conditionalFormatting>
  <conditionalFormatting sqref="A26:G26">
    <cfRule type="cellIs" dxfId="7960" priority="3125" stopIfTrue="1" operator="equal">
      <formula>0</formula>
    </cfRule>
  </conditionalFormatting>
  <conditionalFormatting sqref="A26:G26">
    <cfRule type="expression" dxfId="7959" priority="3124" stopIfTrue="1">
      <formula>$IT27&lt;$IS$2</formula>
    </cfRule>
  </conditionalFormatting>
  <conditionalFormatting sqref="H26:H30">
    <cfRule type="cellIs" dxfId="7958" priority="3123" stopIfTrue="1" operator="equal">
      <formula>0</formula>
    </cfRule>
  </conditionalFormatting>
  <conditionalFormatting sqref="H26:H30">
    <cfRule type="expression" dxfId="7957" priority="3122" stopIfTrue="1">
      <formula>$IT27&lt;$IS$2</formula>
    </cfRule>
  </conditionalFormatting>
  <conditionalFormatting sqref="A26:G30">
    <cfRule type="cellIs" dxfId="7956" priority="3121" stopIfTrue="1" operator="equal">
      <formula>0</formula>
    </cfRule>
  </conditionalFormatting>
  <conditionalFormatting sqref="A26:G30">
    <cfRule type="expression" dxfId="7955" priority="3120" stopIfTrue="1">
      <formula>$IT27&lt;$IS$2</formula>
    </cfRule>
  </conditionalFormatting>
  <conditionalFormatting sqref="A26:H30">
    <cfRule type="cellIs" dxfId="7954" priority="3119" operator="equal">
      <formula>0</formula>
    </cfRule>
  </conditionalFormatting>
  <conditionalFormatting sqref="A26:H30">
    <cfRule type="cellIs" dxfId="7953" priority="3118" operator="equal">
      <formula>0</formula>
    </cfRule>
  </conditionalFormatting>
  <conditionalFormatting sqref="A26:H30">
    <cfRule type="cellIs" dxfId="7952" priority="3117" stopIfTrue="1" operator="equal">
      <formula>0</formula>
    </cfRule>
  </conditionalFormatting>
  <conditionalFormatting sqref="A26:H30">
    <cfRule type="expression" dxfId="7951" priority="3116" stopIfTrue="1">
      <formula>$IT27&lt;$IS$2</formula>
    </cfRule>
  </conditionalFormatting>
  <conditionalFormatting sqref="A26:H30">
    <cfRule type="cellIs" dxfId="7950" priority="3115" stopIfTrue="1" operator="equal">
      <formula>0</formula>
    </cfRule>
  </conditionalFormatting>
  <conditionalFormatting sqref="A26:H30">
    <cfRule type="expression" dxfId="7949" priority="3114" stopIfTrue="1">
      <formula>$IT27&lt;$IS$2</formula>
    </cfRule>
  </conditionalFormatting>
  <conditionalFormatting sqref="A26:G26">
    <cfRule type="cellIs" dxfId="7948" priority="3113" stopIfTrue="1" operator="equal">
      <formula>0</formula>
    </cfRule>
  </conditionalFormatting>
  <conditionalFormatting sqref="A26:G28">
    <cfRule type="expression" dxfId="7947" priority="3112" stopIfTrue="1">
      <formula>$IT27&lt;$IS$2</formula>
    </cfRule>
  </conditionalFormatting>
  <conditionalFormatting sqref="A26:G26">
    <cfRule type="cellIs" dxfId="7946" priority="3111" stopIfTrue="1" operator="equal">
      <formula>0</formula>
    </cfRule>
  </conditionalFormatting>
  <conditionalFormatting sqref="A26:G30">
    <cfRule type="cellIs" dxfId="7945" priority="3110" stopIfTrue="1" operator="equal">
      <formula>0</formula>
    </cfRule>
  </conditionalFormatting>
  <conditionalFormatting sqref="A26:G30">
    <cfRule type="expression" dxfId="7944" priority="3109" stopIfTrue="1">
      <formula>$IT27&lt;$IS$2</formula>
    </cfRule>
  </conditionalFormatting>
  <conditionalFormatting sqref="A26:G26">
    <cfRule type="cellIs" dxfId="7943" priority="3108" stopIfTrue="1" operator="equal">
      <formula>0</formula>
    </cfRule>
  </conditionalFormatting>
  <conditionalFormatting sqref="A26:G26">
    <cfRule type="expression" dxfId="7942" priority="3107" stopIfTrue="1">
      <formula>$IT27&lt;$IS$2</formula>
    </cfRule>
  </conditionalFormatting>
  <conditionalFormatting sqref="H26:H30">
    <cfRule type="cellIs" dxfId="7941" priority="3106" stopIfTrue="1" operator="equal">
      <formula>0</formula>
    </cfRule>
  </conditionalFormatting>
  <conditionalFormatting sqref="H26:H30">
    <cfRule type="expression" dxfId="7940" priority="3105" stopIfTrue="1">
      <formula>$IT27&lt;$IS$2</formula>
    </cfRule>
  </conditionalFormatting>
  <conditionalFormatting sqref="H26:H30">
    <cfRule type="cellIs" dxfId="7939" priority="3104" stopIfTrue="1" operator="equal">
      <formula>0</formula>
    </cfRule>
  </conditionalFormatting>
  <conditionalFormatting sqref="H26:H30">
    <cfRule type="expression" dxfId="7938" priority="3103" stopIfTrue="1">
      <formula>$IT27&lt;$IS$2</formula>
    </cfRule>
  </conditionalFormatting>
  <conditionalFormatting sqref="A26:G30">
    <cfRule type="cellIs" dxfId="7937" priority="3102" stopIfTrue="1" operator="equal">
      <formula>0</formula>
    </cfRule>
  </conditionalFormatting>
  <conditionalFormatting sqref="A26:G30">
    <cfRule type="expression" dxfId="7936" priority="3101" stopIfTrue="1">
      <formula>$IT27&lt;$IS$2</formula>
    </cfRule>
  </conditionalFormatting>
  <conditionalFormatting sqref="A26:H30">
    <cfRule type="cellIs" dxfId="7935" priority="3100" operator="equal">
      <formula>0</formula>
    </cfRule>
  </conditionalFormatting>
  <conditionalFormatting sqref="A26:H30">
    <cfRule type="cellIs" dxfId="7934" priority="3099" stopIfTrue="1" operator="equal">
      <formula>0</formula>
    </cfRule>
  </conditionalFormatting>
  <conditionalFormatting sqref="A26:H30">
    <cfRule type="expression" dxfId="7933" priority="3098" stopIfTrue="1">
      <formula>$IT27&lt;$IS$2</formula>
    </cfRule>
  </conditionalFormatting>
  <conditionalFormatting sqref="A26:H30">
    <cfRule type="cellIs" dxfId="7932" priority="3097" stopIfTrue="1" operator="equal">
      <formula>0</formula>
    </cfRule>
  </conditionalFormatting>
  <conditionalFormatting sqref="A26:H30">
    <cfRule type="expression" dxfId="7931" priority="3096" stopIfTrue="1">
      <formula>$IT27&lt;$IS$2</formula>
    </cfRule>
  </conditionalFormatting>
  <conditionalFormatting sqref="A26:H30">
    <cfRule type="cellIs" dxfId="7930" priority="3095" stopIfTrue="1" operator="equal">
      <formula>0</formula>
    </cfRule>
  </conditionalFormatting>
  <conditionalFormatting sqref="A26:H30">
    <cfRule type="expression" dxfId="7929" priority="3094" stopIfTrue="1">
      <formula>$IT27&lt;$IS$2</formula>
    </cfRule>
  </conditionalFormatting>
  <conditionalFormatting sqref="A26:H30">
    <cfRule type="cellIs" dxfId="7928" priority="3093" stopIfTrue="1" operator="equal">
      <formula>0</formula>
    </cfRule>
  </conditionalFormatting>
  <conditionalFormatting sqref="A26:H30">
    <cfRule type="expression" dxfId="7927" priority="3092" stopIfTrue="1">
      <formula>$IT27&lt;$IS$2</formula>
    </cfRule>
  </conditionalFormatting>
  <conditionalFormatting sqref="A26:H30">
    <cfRule type="cellIs" dxfId="7926" priority="3091" stopIfTrue="1" operator="equal">
      <formula>0</formula>
    </cfRule>
  </conditionalFormatting>
  <conditionalFormatting sqref="A26:H30">
    <cfRule type="expression" dxfId="7925" priority="3090" stopIfTrue="1">
      <formula>$IT27&lt;$IS$2</formula>
    </cfRule>
  </conditionalFormatting>
  <conditionalFormatting sqref="A26:H30">
    <cfRule type="cellIs" dxfId="7924" priority="3089" stopIfTrue="1" operator="equal">
      <formula>0</formula>
    </cfRule>
  </conditionalFormatting>
  <conditionalFormatting sqref="A26:H30">
    <cfRule type="expression" dxfId="7923" priority="3088" stopIfTrue="1">
      <formula>$IT27&lt;$IS$2</formula>
    </cfRule>
  </conditionalFormatting>
  <conditionalFormatting sqref="A26:H30">
    <cfRule type="cellIs" dxfId="7922" priority="3087" stopIfTrue="1" operator="equal">
      <formula>0</formula>
    </cfRule>
  </conditionalFormatting>
  <conditionalFormatting sqref="A26:H30">
    <cfRule type="expression" dxfId="7921" priority="3086" stopIfTrue="1">
      <formula>$IT27&lt;$IS$2</formula>
    </cfRule>
  </conditionalFormatting>
  <conditionalFormatting sqref="A26:H30">
    <cfRule type="cellIs" dxfId="7920" priority="3085" stopIfTrue="1" operator="equal">
      <formula>0</formula>
    </cfRule>
  </conditionalFormatting>
  <conditionalFormatting sqref="A26:H30">
    <cfRule type="expression" dxfId="7919" priority="3084" stopIfTrue="1">
      <formula>$IT27&lt;$IS$2</formula>
    </cfRule>
  </conditionalFormatting>
  <conditionalFormatting sqref="A26:H30">
    <cfRule type="cellIs" dxfId="7918" priority="3083" stopIfTrue="1" operator="equal">
      <formula>0</formula>
    </cfRule>
  </conditionalFormatting>
  <conditionalFormatting sqref="A26:H30">
    <cfRule type="expression" dxfId="7917" priority="3082" stopIfTrue="1">
      <formula>$IT27&lt;$IS$2</formula>
    </cfRule>
  </conditionalFormatting>
  <conditionalFormatting sqref="A26:H26">
    <cfRule type="cellIs" dxfId="7916" priority="3081" stopIfTrue="1" operator="equal">
      <formula>0</formula>
    </cfRule>
  </conditionalFormatting>
  <conditionalFormatting sqref="A26:H26">
    <cfRule type="expression" dxfId="7915" priority="3080" stopIfTrue="1">
      <formula>$IW27&lt;$IV$2</formula>
    </cfRule>
  </conditionalFormatting>
  <conditionalFormatting sqref="A26:H30">
    <cfRule type="cellIs" dxfId="7914" priority="3079" stopIfTrue="1" operator="equal">
      <formula>0</formula>
    </cfRule>
  </conditionalFormatting>
  <conditionalFormatting sqref="A26:H30">
    <cfRule type="expression" dxfId="7913" priority="3078" stopIfTrue="1">
      <formula>$IT27&lt;$IS$2</formula>
    </cfRule>
  </conditionalFormatting>
  <conditionalFormatting sqref="A26:H30">
    <cfRule type="cellIs" dxfId="7912" priority="3077" stopIfTrue="1" operator="equal">
      <formula>0</formula>
    </cfRule>
  </conditionalFormatting>
  <conditionalFormatting sqref="A26:H30">
    <cfRule type="expression" dxfId="7911" priority="3076" stopIfTrue="1">
      <formula>$IT27&lt;$IS$2</formula>
    </cfRule>
  </conditionalFormatting>
  <conditionalFormatting sqref="D30">
    <cfRule type="cellIs" dxfId="7910" priority="3075" operator="equal">
      <formula>0</formula>
    </cfRule>
  </conditionalFormatting>
  <conditionalFormatting sqref="D30">
    <cfRule type="cellIs" dxfId="7909" priority="3074" operator="equal">
      <formula>0</formula>
    </cfRule>
  </conditionalFormatting>
  <conditionalFormatting sqref="D30">
    <cfRule type="cellIs" dxfId="7908" priority="3073" stopIfTrue="1" operator="equal">
      <formula>0</formula>
    </cfRule>
  </conditionalFormatting>
  <conditionalFormatting sqref="D30">
    <cfRule type="expression" dxfId="7907" priority="3072" stopIfTrue="1">
      <formula>$IT31&lt;$IS$2</formula>
    </cfRule>
  </conditionalFormatting>
  <conditionalFormatting sqref="D30">
    <cfRule type="cellIs" dxfId="7906" priority="3071" stopIfTrue="1" operator="equal">
      <formula>0</formula>
    </cfRule>
  </conditionalFormatting>
  <conditionalFormatting sqref="D30">
    <cfRule type="expression" dxfId="7905" priority="3070" stopIfTrue="1">
      <formula>$IT31&lt;$IS$2</formula>
    </cfRule>
  </conditionalFormatting>
  <conditionalFormatting sqref="D30">
    <cfRule type="cellIs" dxfId="7904" priority="3069" stopIfTrue="1" operator="equal">
      <formula>0</formula>
    </cfRule>
  </conditionalFormatting>
  <conditionalFormatting sqref="D30">
    <cfRule type="expression" dxfId="7903" priority="3068" stopIfTrue="1">
      <formula>$IT31&lt;$IS$2</formula>
    </cfRule>
  </conditionalFormatting>
  <conditionalFormatting sqref="D30">
    <cfRule type="cellIs" dxfId="7902" priority="3067" stopIfTrue="1" operator="equal">
      <formula>0</formula>
    </cfRule>
  </conditionalFormatting>
  <conditionalFormatting sqref="D30">
    <cfRule type="expression" dxfId="7901" priority="3066" stopIfTrue="1">
      <formula>$IT31&lt;$IS$2</formula>
    </cfRule>
  </conditionalFormatting>
  <conditionalFormatting sqref="D30">
    <cfRule type="cellIs" dxfId="7900" priority="3065" operator="equal">
      <formula>0</formula>
    </cfRule>
  </conditionalFormatting>
  <conditionalFormatting sqref="D30">
    <cfRule type="cellIs" dxfId="7899" priority="3064" stopIfTrue="1" operator="equal">
      <formula>0</formula>
    </cfRule>
  </conditionalFormatting>
  <conditionalFormatting sqref="D30">
    <cfRule type="expression" dxfId="7898" priority="3063" stopIfTrue="1">
      <formula>$IT31&lt;$IS$2</formula>
    </cfRule>
  </conditionalFormatting>
  <conditionalFormatting sqref="D30">
    <cfRule type="cellIs" dxfId="7897" priority="3062" stopIfTrue="1" operator="equal">
      <formula>0</formula>
    </cfRule>
  </conditionalFormatting>
  <conditionalFormatting sqref="D30">
    <cfRule type="expression" dxfId="7896" priority="3061" stopIfTrue="1">
      <formula>$IT31&lt;$IS$2</formula>
    </cfRule>
  </conditionalFormatting>
  <conditionalFormatting sqref="D30">
    <cfRule type="cellIs" dxfId="7895" priority="3060" stopIfTrue="1" operator="equal">
      <formula>0</formula>
    </cfRule>
  </conditionalFormatting>
  <conditionalFormatting sqref="D30">
    <cfRule type="expression" dxfId="7894" priority="3059" stopIfTrue="1">
      <formula>$IT31&lt;$IS$2</formula>
    </cfRule>
  </conditionalFormatting>
  <conditionalFormatting sqref="A30:H30">
    <cfRule type="cellIs" dxfId="7893" priority="3058" stopIfTrue="1" operator="equal">
      <formula>0</formula>
    </cfRule>
  </conditionalFormatting>
  <conditionalFormatting sqref="A30:H30">
    <cfRule type="expression" dxfId="7892" priority="3057" stopIfTrue="1">
      <formula>$IW31&lt;$IV$2</formula>
    </cfRule>
  </conditionalFormatting>
  <conditionalFormatting sqref="A27:H27">
    <cfRule type="cellIs" dxfId="7891" priority="3056" stopIfTrue="1" operator="equal">
      <formula>0</formula>
    </cfRule>
  </conditionalFormatting>
  <conditionalFormatting sqref="A27:H27">
    <cfRule type="expression" dxfId="7890" priority="3055" stopIfTrue="1">
      <formula>$IW28&lt;$IV$2</formula>
    </cfRule>
  </conditionalFormatting>
  <conditionalFormatting sqref="A29:H29">
    <cfRule type="cellIs" dxfId="7889" priority="3054" stopIfTrue="1" operator="equal">
      <formula>0</formula>
    </cfRule>
  </conditionalFormatting>
  <conditionalFormatting sqref="A29:H29">
    <cfRule type="expression" dxfId="7888" priority="3053" stopIfTrue="1">
      <formula>$IW30&lt;$IV$2</formula>
    </cfRule>
  </conditionalFormatting>
  <conditionalFormatting sqref="A29:H29">
    <cfRule type="cellIs" dxfId="7887" priority="3052" operator="equal">
      <formula>0</formula>
    </cfRule>
  </conditionalFormatting>
  <conditionalFormatting sqref="A29:H29">
    <cfRule type="cellIs" dxfId="7886" priority="3051" stopIfTrue="1" operator="equal">
      <formula>0</formula>
    </cfRule>
  </conditionalFormatting>
  <conditionalFormatting sqref="A29:H29">
    <cfRule type="expression" dxfId="7885" priority="3050" stopIfTrue="1">
      <formula>$IT30&lt;$IS$2</formula>
    </cfRule>
  </conditionalFormatting>
  <conditionalFormatting sqref="A29:H29">
    <cfRule type="cellIs" dxfId="7884" priority="3049" stopIfTrue="1" operator="equal">
      <formula>0</formula>
    </cfRule>
  </conditionalFormatting>
  <conditionalFormatting sqref="A29:H29">
    <cfRule type="expression" dxfId="7883" priority="3048" stopIfTrue="1">
      <formula>$IT30&lt;$IS$2</formula>
    </cfRule>
  </conditionalFormatting>
  <conditionalFormatting sqref="A29:G29">
    <cfRule type="cellIs" dxfId="7882" priority="3047" stopIfTrue="1" operator="equal">
      <formula>0</formula>
    </cfRule>
  </conditionalFormatting>
  <conditionalFormatting sqref="A29:G29">
    <cfRule type="expression" dxfId="7881" priority="3046" stopIfTrue="1">
      <formula>$IT30&lt;$IS$2</formula>
    </cfRule>
  </conditionalFormatting>
  <conditionalFormatting sqref="H29">
    <cfRule type="cellIs" dxfId="7880" priority="3045" stopIfTrue="1" operator="equal">
      <formula>0</formula>
    </cfRule>
  </conditionalFormatting>
  <conditionalFormatting sqref="H29">
    <cfRule type="expression" dxfId="7879" priority="3044" stopIfTrue="1">
      <formula>$IT30&lt;$IS$2</formula>
    </cfRule>
  </conditionalFormatting>
  <conditionalFormatting sqref="A29:G29">
    <cfRule type="cellIs" dxfId="7878" priority="3043" stopIfTrue="1" operator="equal">
      <formula>0</formula>
    </cfRule>
  </conditionalFormatting>
  <conditionalFormatting sqref="A29:G29">
    <cfRule type="expression" dxfId="7877" priority="3042" stopIfTrue="1">
      <formula>$IT30&lt;$IS$2</formula>
    </cfRule>
  </conditionalFormatting>
  <conditionalFormatting sqref="A29:H29">
    <cfRule type="cellIs" dxfId="7876" priority="3041" operator="equal">
      <formula>0</formula>
    </cfRule>
  </conditionalFormatting>
  <conditionalFormatting sqref="A29:H29">
    <cfRule type="cellIs" dxfId="7875" priority="3040" operator="equal">
      <formula>0</formula>
    </cfRule>
  </conditionalFormatting>
  <conditionalFormatting sqref="A29:H29">
    <cfRule type="cellIs" dxfId="7874" priority="3039" stopIfTrue="1" operator="equal">
      <formula>0</formula>
    </cfRule>
  </conditionalFormatting>
  <conditionalFormatting sqref="A29:H29">
    <cfRule type="expression" dxfId="7873" priority="3038" stopIfTrue="1">
      <formula>$IT30&lt;$IS$2</formula>
    </cfRule>
  </conditionalFormatting>
  <conditionalFormatting sqref="A29:H29">
    <cfRule type="cellIs" dxfId="7872" priority="3037" stopIfTrue="1" operator="equal">
      <formula>0</formula>
    </cfRule>
  </conditionalFormatting>
  <conditionalFormatting sqref="A29:H29">
    <cfRule type="expression" dxfId="7871" priority="3036" stopIfTrue="1">
      <formula>$IT30&lt;$IS$2</formula>
    </cfRule>
  </conditionalFormatting>
  <conditionalFormatting sqref="A29:G29">
    <cfRule type="cellIs" dxfId="7870" priority="3035" stopIfTrue="1" operator="equal">
      <formula>0</formula>
    </cfRule>
  </conditionalFormatting>
  <conditionalFormatting sqref="A29:G29">
    <cfRule type="expression" dxfId="7869" priority="3034" stopIfTrue="1">
      <formula>$IT30&lt;$IS$2</formula>
    </cfRule>
  </conditionalFormatting>
  <conditionalFormatting sqref="H29">
    <cfRule type="cellIs" dxfId="7868" priority="3033" stopIfTrue="1" operator="equal">
      <formula>0</formula>
    </cfRule>
  </conditionalFormatting>
  <conditionalFormatting sqref="H29">
    <cfRule type="expression" dxfId="7867" priority="3032" stopIfTrue="1">
      <formula>$IT30&lt;$IS$2</formula>
    </cfRule>
  </conditionalFormatting>
  <conditionalFormatting sqref="H29">
    <cfRule type="cellIs" dxfId="7866" priority="3031" stopIfTrue="1" operator="equal">
      <formula>0</formula>
    </cfRule>
  </conditionalFormatting>
  <conditionalFormatting sqref="H29">
    <cfRule type="expression" dxfId="7865" priority="3030" stopIfTrue="1">
      <formula>$IT30&lt;$IS$2</formula>
    </cfRule>
  </conditionalFormatting>
  <conditionalFormatting sqref="A29:G29">
    <cfRule type="cellIs" dxfId="7864" priority="3029" stopIfTrue="1" operator="equal">
      <formula>0</formula>
    </cfRule>
  </conditionalFormatting>
  <conditionalFormatting sqref="A29:G29">
    <cfRule type="expression" dxfId="7863" priority="3028" stopIfTrue="1">
      <formula>$IT30&lt;$IS$2</formula>
    </cfRule>
  </conditionalFormatting>
  <conditionalFormatting sqref="A29:H29">
    <cfRule type="cellIs" dxfId="7862" priority="3027" operator="equal">
      <formula>0</formula>
    </cfRule>
  </conditionalFormatting>
  <conditionalFormatting sqref="A29:H29">
    <cfRule type="cellIs" dxfId="7861" priority="3026" stopIfTrue="1" operator="equal">
      <formula>0</formula>
    </cfRule>
  </conditionalFormatting>
  <conditionalFormatting sqref="A29:H29">
    <cfRule type="expression" dxfId="7860" priority="3025" stopIfTrue="1">
      <formula>$IT30&lt;$IS$2</formula>
    </cfRule>
  </conditionalFormatting>
  <conditionalFormatting sqref="A29:H29">
    <cfRule type="cellIs" dxfId="7859" priority="3024" stopIfTrue="1" operator="equal">
      <formula>0</formula>
    </cfRule>
  </conditionalFormatting>
  <conditionalFormatting sqref="A29:H29">
    <cfRule type="expression" dxfId="7858" priority="3023" stopIfTrue="1">
      <formula>$IT30&lt;$IS$2</formula>
    </cfRule>
  </conditionalFormatting>
  <conditionalFormatting sqref="A29:H29">
    <cfRule type="cellIs" dxfId="7857" priority="3022" stopIfTrue="1" operator="equal">
      <formula>0</formula>
    </cfRule>
  </conditionalFormatting>
  <conditionalFormatting sqref="A29:H29">
    <cfRule type="expression" dxfId="7856" priority="3021" stopIfTrue="1">
      <formula>$IT30&lt;$IS$2</formula>
    </cfRule>
  </conditionalFormatting>
  <conditionalFormatting sqref="A29:H29">
    <cfRule type="cellIs" dxfId="7855" priority="3020" stopIfTrue="1" operator="equal">
      <formula>0</formula>
    </cfRule>
  </conditionalFormatting>
  <conditionalFormatting sqref="A29:H29">
    <cfRule type="expression" dxfId="7854" priority="3019" stopIfTrue="1">
      <formula>$IT30&lt;$IS$2</formula>
    </cfRule>
  </conditionalFormatting>
  <conditionalFormatting sqref="A29:H29">
    <cfRule type="cellIs" dxfId="7853" priority="3018" stopIfTrue="1" operator="equal">
      <formula>0</formula>
    </cfRule>
  </conditionalFormatting>
  <conditionalFormatting sqref="A29:H29">
    <cfRule type="expression" dxfId="7852" priority="3017" stopIfTrue="1">
      <formula>$IT30&lt;$IS$2</formula>
    </cfRule>
  </conditionalFormatting>
  <conditionalFormatting sqref="A29:H29">
    <cfRule type="cellIs" dxfId="7851" priority="3016" stopIfTrue="1" operator="equal">
      <formula>0</formula>
    </cfRule>
  </conditionalFormatting>
  <conditionalFormatting sqref="A29:H29">
    <cfRule type="expression" dxfId="7850" priority="3015" stopIfTrue="1">
      <formula>$IT30&lt;$IS$2</formula>
    </cfRule>
  </conditionalFormatting>
  <conditionalFormatting sqref="A29:H29">
    <cfRule type="cellIs" dxfId="7849" priority="3014" stopIfTrue="1" operator="equal">
      <formula>0</formula>
    </cfRule>
  </conditionalFormatting>
  <conditionalFormatting sqref="A29:H29">
    <cfRule type="expression" dxfId="7848" priority="3013" stopIfTrue="1">
      <formula>$IT30&lt;$IS$2</formula>
    </cfRule>
  </conditionalFormatting>
  <conditionalFormatting sqref="A29:H29">
    <cfRule type="cellIs" dxfId="7847" priority="3012" stopIfTrue="1" operator="equal">
      <formula>0</formula>
    </cfRule>
  </conditionalFormatting>
  <conditionalFormatting sqref="A29:H29">
    <cfRule type="expression" dxfId="7846" priority="3011" stopIfTrue="1">
      <formula>$IT30&lt;$IS$2</formula>
    </cfRule>
  </conditionalFormatting>
  <conditionalFormatting sqref="A29:H29">
    <cfRule type="cellIs" dxfId="7845" priority="3010" stopIfTrue="1" operator="equal">
      <formula>0</formula>
    </cfRule>
  </conditionalFormatting>
  <conditionalFormatting sqref="A29:H29">
    <cfRule type="expression" dxfId="7844" priority="3009" stopIfTrue="1">
      <formula>$IW30&lt;$IV$2</formula>
    </cfRule>
  </conditionalFormatting>
  <conditionalFormatting sqref="I30">
    <cfRule type="cellIs" dxfId="7843" priority="3008" operator="equal">
      <formula>0</formula>
    </cfRule>
  </conditionalFormatting>
  <conditionalFormatting sqref="A31:I33">
    <cfRule type="cellIs" dxfId="7842" priority="3007" operator="equal">
      <formula>0</formula>
    </cfRule>
  </conditionalFormatting>
  <conditionalFormatting sqref="A31:H33">
    <cfRule type="cellIs" dxfId="7841" priority="3006" stopIfTrue="1" operator="equal">
      <formula>0</formula>
    </cfRule>
  </conditionalFormatting>
  <conditionalFormatting sqref="A31:H33">
    <cfRule type="expression" dxfId="7840" priority="3005" stopIfTrue="1">
      <formula>$IT32&lt;$IS$2</formula>
    </cfRule>
  </conditionalFormatting>
  <conditionalFormatting sqref="A31:H33">
    <cfRule type="cellIs" dxfId="7839" priority="3004" stopIfTrue="1" operator="equal">
      <formula>0</formula>
    </cfRule>
  </conditionalFormatting>
  <conditionalFormatting sqref="A31:H33">
    <cfRule type="expression" dxfId="7838" priority="3003" stopIfTrue="1">
      <formula>$IT32&lt;$IS$2</formula>
    </cfRule>
  </conditionalFormatting>
  <conditionalFormatting sqref="A31:G33">
    <cfRule type="cellIs" dxfId="7837" priority="3002" stopIfTrue="1" operator="equal">
      <formula>0</formula>
    </cfRule>
  </conditionalFormatting>
  <conditionalFormatting sqref="A31:G33">
    <cfRule type="expression" dxfId="7836" priority="3001" stopIfTrue="1">
      <formula>$IT32&lt;$IS$2</formula>
    </cfRule>
  </conditionalFormatting>
  <conditionalFormatting sqref="H31:H33">
    <cfRule type="cellIs" dxfId="7835" priority="3000" stopIfTrue="1" operator="equal">
      <formula>0</formula>
    </cfRule>
  </conditionalFormatting>
  <conditionalFormatting sqref="H31:H33">
    <cfRule type="expression" dxfId="7834" priority="2999" stopIfTrue="1">
      <formula>$IT32&lt;$IS$2</formula>
    </cfRule>
  </conditionalFormatting>
  <conditionalFormatting sqref="A31:G33">
    <cfRule type="cellIs" dxfId="7833" priority="2998" stopIfTrue="1" operator="equal">
      <formula>0</formula>
    </cfRule>
  </conditionalFormatting>
  <conditionalFormatting sqref="A31:G33">
    <cfRule type="expression" dxfId="7832" priority="2997" stopIfTrue="1">
      <formula>$IT32&lt;$IS$2</formula>
    </cfRule>
  </conditionalFormatting>
  <conditionalFormatting sqref="A31:H33">
    <cfRule type="cellIs" dxfId="7831" priority="2996" operator="equal">
      <formula>0</formula>
    </cfRule>
  </conditionalFormatting>
  <conditionalFormatting sqref="A31:H33">
    <cfRule type="cellIs" dxfId="7830" priority="2995" operator="equal">
      <formula>0</formula>
    </cfRule>
  </conditionalFormatting>
  <conditionalFormatting sqref="A31:H33">
    <cfRule type="cellIs" dxfId="7829" priority="2994" stopIfTrue="1" operator="equal">
      <formula>0</formula>
    </cfRule>
  </conditionalFormatting>
  <conditionalFormatting sqref="A31:H33">
    <cfRule type="expression" dxfId="7828" priority="2993" stopIfTrue="1">
      <formula>$IT32&lt;$IS$2</formula>
    </cfRule>
  </conditionalFormatting>
  <conditionalFormatting sqref="A31:H33">
    <cfRule type="cellIs" dxfId="7827" priority="2992" stopIfTrue="1" operator="equal">
      <formula>0</formula>
    </cfRule>
  </conditionalFormatting>
  <conditionalFormatting sqref="A31:H33">
    <cfRule type="expression" dxfId="7826" priority="2991" stopIfTrue="1">
      <formula>$IT32&lt;$IS$2</formula>
    </cfRule>
  </conditionalFormatting>
  <conditionalFormatting sqref="A31:G33">
    <cfRule type="cellIs" dxfId="7825" priority="2990" stopIfTrue="1" operator="equal">
      <formula>0</formula>
    </cfRule>
  </conditionalFormatting>
  <conditionalFormatting sqref="A31:G33">
    <cfRule type="expression" dxfId="7824" priority="2989" stopIfTrue="1">
      <formula>$IT32&lt;$IS$2</formula>
    </cfRule>
  </conditionalFormatting>
  <conditionalFormatting sqref="A31:G33">
    <cfRule type="cellIs" dxfId="7823" priority="2988" stopIfTrue="1" operator="equal">
      <formula>0</formula>
    </cfRule>
  </conditionalFormatting>
  <conditionalFormatting sqref="A31:G33">
    <cfRule type="expression" dxfId="7822" priority="2987" stopIfTrue="1">
      <formula>$IT32&lt;$IS$2</formula>
    </cfRule>
  </conditionalFormatting>
  <conditionalFormatting sqref="H31:H33">
    <cfRule type="cellIs" dxfId="7821" priority="2986" stopIfTrue="1" operator="equal">
      <formula>0</formula>
    </cfRule>
  </conditionalFormatting>
  <conditionalFormatting sqref="H31:H33">
    <cfRule type="expression" dxfId="7820" priority="2985" stopIfTrue="1">
      <formula>$IT32&lt;$IS$2</formula>
    </cfRule>
  </conditionalFormatting>
  <conditionalFormatting sqref="H31:H33">
    <cfRule type="cellIs" dxfId="7819" priority="2984" stopIfTrue="1" operator="equal">
      <formula>0</formula>
    </cfRule>
  </conditionalFormatting>
  <conditionalFormatting sqref="H31:H33">
    <cfRule type="expression" dxfId="7818" priority="2983" stopIfTrue="1">
      <formula>$IT32&lt;$IS$2</formula>
    </cfRule>
  </conditionalFormatting>
  <conditionalFormatting sqref="A31:G33">
    <cfRule type="cellIs" dxfId="7817" priority="2982" stopIfTrue="1" operator="equal">
      <formula>0</formula>
    </cfRule>
  </conditionalFormatting>
  <conditionalFormatting sqref="A31:G33">
    <cfRule type="expression" dxfId="7816" priority="2981" stopIfTrue="1">
      <formula>$IT32&lt;$IS$2</formula>
    </cfRule>
  </conditionalFormatting>
  <conditionalFormatting sqref="A31:H33">
    <cfRule type="cellIs" dxfId="7815" priority="2980" operator="equal">
      <formula>0</formula>
    </cfRule>
  </conditionalFormatting>
  <conditionalFormatting sqref="A31:H33">
    <cfRule type="cellIs" dxfId="7814" priority="2979" stopIfTrue="1" operator="equal">
      <formula>0</formula>
    </cfRule>
  </conditionalFormatting>
  <conditionalFormatting sqref="A31:H33">
    <cfRule type="expression" dxfId="7813" priority="2978" stopIfTrue="1">
      <formula>$IT32&lt;$IS$2</formula>
    </cfRule>
  </conditionalFormatting>
  <conditionalFormatting sqref="A31:H33">
    <cfRule type="cellIs" dxfId="7812" priority="2977" stopIfTrue="1" operator="equal">
      <formula>0</formula>
    </cfRule>
  </conditionalFormatting>
  <conditionalFormatting sqref="A31:H33">
    <cfRule type="expression" dxfId="7811" priority="2976" stopIfTrue="1">
      <formula>$IT32&lt;$IS$2</formula>
    </cfRule>
  </conditionalFormatting>
  <conditionalFormatting sqref="A31:H33">
    <cfRule type="cellIs" dxfId="7810" priority="2975" stopIfTrue="1" operator="equal">
      <formula>0</formula>
    </cfRule>
  </conditionalFormatting>
  <conditionalFormatting sqref="A31:H33">
    <cfRule type="expression" dxfId="7809" priority="2974" stopIfTrue="1">
      <formula>$IT32&lt;$IS$2</formula>
    </cfRule>
  </conditionalFormatting>
  <conditionalFormatting sqref="A31:H33">
    <cfRule type="cellIs" dxfId="7808" priority="2973" stopIfTrue="1" operator="equal">
      <formula>0</formula>
    </cfRule>
  </conditionalFormatting>
  <conditionalFormatting sqref="A31:H33">
    <cfRule type="expression" dxfId="7807" priority="2972" stopIfTrue="1">
      <formula>$IT32&lt;$IS$2</formula>
    </cfRule>
  </conditionalFormatting>
  <conditionalFormatting sqref="A31:H33">
    <cfRule type="cellIs" dxfId="7806" priority="2971" stopIfTrue="1" operator="equal">
      <formula>0</formula>
    </cfRule>
  </conditionalFormatting>
  <conditionalFormatting sqref="A31:H33">
    <cfRule type="expression" dxfId="7805" priority="2970" stopIfTrue="1">
      <formula>$IT32&lt;$IS$2</formula>
    </cfRule>
  </conditionalFormatting>
  <conditionalFormatting sqref="D33">
    <cfRule type="cellIs" dxfId="7804" priority="2969" operator="equal">
      <formula>0</formula>
    </cfRule>
  </conditionalFormatting>
  <conditionalFormatting sqref="D33">
    <cfRule type="cellIs" dxfId="7803" priority="2968" stopIfTrue="1" operator="equal">
      <formula>0</formula>
    </cfRule>
  </conditionalFormatting>
  <conditionalFormatting sqref="D33">
    <cfRule type="expression" dxfId="7802" priority="2967" stopIfTrue="1">
      <formula>$IT34&lt;$IS$2</formula>
    </cfRule>
  </conditionalFormatting>
  <conditionalFormatting sqref="D33">
    <cfRule type="cellIs" dxfId="7801" priority="2966" stopIfTrue="1" operator="equal">
      <formula>0</formula>
    </cfRule>
  </conditionalFormatting>
  <conditionalFormatting sqref="D33">
    <cfRule type="expression" dxfId="7800" priority="2965" stopIfTrue="1">
      <formula>$IT34&lt;$IS$2</formula>
    </cfRule>
  </conditionalFormatting>
  <conditionalFormatting sqref="D33">
    <cfRule type="cellIs" dxfId="7799" priority="2964" stopIfTrue="1" operator="equal">
      <formula>0</formula>
    </cfRule>
  </conditionalFormatting>
  <conditionalFormatting sqref="D33">
    <cfRule type="expression" dxfId="7798" priority="2963" stopIfTrue="1">
      <formula>$IT34&lt;$IS$2</formula>
    </cfRule>
  </conditionalFormatting>
  <conditionalFormatting sqref="D33">
    <cfRule type="cellIs" dxfId="7797" priority="2962" stopIfTrue="1" operator="equal">
      <formula>0</formula>
    </cfRule>
  </conditionalFormatting>
  <conditionalFormatting sqref="D33">
    <cfRule type="expression" dxfId="7796" priority="2961" stopIfTrue="1">
      <formula>$IT34&lt;$IS$2</formula>
    </cfRule>
  </conditionalFormatting>
  <conditionalFormatting sqref="D33">
    <cfRule type="cellIs" dxfId="7795" priority="2960" stopIfTrue="1" operator="equal">
      <formula>0</formula>
    </cfRule>
  </conditionalFormatting>
  <conditionalFormatting sqref="D33">
    <cfRule type="expression" dxfId="7794" priority="2959" stopIfTrue="1">
      <formula>$IT34&lt;$IS$2</formula>
    </cfRule>
  </conditionalFormatting>
  <conditionalFormatting sqref="D33">
    <cfRule type="cellIs" dxfId="7793" priority="2958" operator="equal">
      <formula>0</formula>
    </cfRule>
  </conditionalFormatting>
  <conditionalFormatting sqref="D33">
    <cfRule type="cellIs" dxfId="7792" priority="2957" stopIfTrue="1" operator="equal">
      <formula>0</formula>
    </cfRule>
  </conditionalFormatting>
  <conditionalFormatting sqref="D33">
    <cfRule type="expression" dxfId="7791" priority="2956" stopIfTrue="1">
      <formula>$IT34&lt;$IS$2</formula>
    </cfRule>
  </conditionalFormatting>
  <conditionalFormatting sqref="D33">
    <cfRule type="cellIs" dxfId="7790" priority="2955" stopIfTrue="1" operator="equal">
      <formula>0</formula>
    </cfRule>
  </conditionalFormatting>
  <conditionalFormatting sqref="D33">
    <cfRule type="expression" dxfId="7789" priority="2954" stopIfTrue="1">
      <formula>$IT34&lt;$IS$2</formula>
    </cfRule>
  </conditionalFormatting>
  <conditionalFormatting sqref="D33">
    <cfRule type="cellIs" dxfId="7788" priority="2953" stopIfTrue="1" operator="equal">
      <formula>0</formula>
    </cfRule>
  </conditionalFormatting>
  <conditionalFormatting sqref="D33">
    <cfRule type="expression" dxfId="7787" priority="2952" stopIfTrue="1">
      <formula>$IT34&lt;$IS$2</formula>
    </cfRule>
  </conditionalFormatting>
  <conditionalFormatting sqref="D33">
    <cfRule type="cellIs" dxfId="7786" priority="2951" stopIfTrue="1" operator="equal">
      <formula>0</formula>
    </cfRule>
  </conditionalFormatting>
  <conditionalFormatting sqref="D33">
    <cfRule type="expression" dxfId="7785" priority="2950" stopIfTrue="1">
      <formula>$IT34&lt;$IS$2</formula>
    </cfRule>
  </conditionalFormatting>
  <conditionalFormatting sqref="D33">
    <cfRule type="cellIs" dxfId="7784" priority="2949" stopIfTrue="1" operator="equal">
      <formula>0</formula>
    </cfRule>
  </conditionalFormatting>
  <conditionalFormatting sqref="D33">
    <cfRule type="expression" dxfId="7783" priority="2948" stopIfTrue="1">
      <formula>$IT34&lt;$IS$2</formula>
    </cfRule>
  </conditionalFormatting>
  <conditionalFormatting sqref="D33">
    <cfRule type="cellIs" dxfId="7782" priority="2947" stopIfTrue="1" operator="equal">
      <formula>0</formula>
    </cfRule>
  </conditionalFormatting>
  <conditionalFormatting sqref="D33">
    <cfRule type="expression" dxfId="7781" priority="2946" stopIfTrue="1">
      <formula>$IT34&lt;$IS$2</formula>
    </cfRule>
  </conditionalFormatting>
  <conditionalFormatting sqref="D33">
    <cfRule type="cellIs" dxfId="7780" priority="2945" stopIfTrue="1" operator="equal">
      <formula>0</formula>
    </cfRule>
  </conditionalFormatting>
  <conditionalFormatting sqref="D33">
    <cfRule type="expression" dxfId="7779" priority="2944" stopIfTrue="1">
      <formula>$IT34&lt;$IS$2</formula>
    </cfRule>
  </conditionalFormatting>
  <conditionalFormatting sqref="A31:H33">
    <cfRule type="cellIs" dxfId="7778" priority="2943" stopIfTrue="1" operator="equal">
      <formula>0</formula>
    </cfRule>
  </conditionalFormatting>
  <conditionalFormatting sqref="A31:H33">
    <cfRule type="expression" dxfId="7777" priority="2942" stopIfTrue="1">
      <formula>$IT32&lt;$IS$2</formula>
    </cfRule>
  </conditionalFormatting>
  <conditionalFormatting sqref="A31:H33">
    <cfRule type="cellIs" dxfId="7776" priority="2941" stopIfTrue="1" operator="equal">
      <formula>0</formula>
    </cfRule>
  </conditionalFormatting>
  <conditionalFormatting sqref="A31:H33">
    <cfRule type="expression" dxfId="7775" priority="2940" stopIfTrue="1">
      <formula>$IT32&lt;$IS$2</formula>
    </cfRule>
  </conditionalFormatting>
  <conditionalFormatting sqref="A31:H33">
    <cfRule type="cellIs" dxfId="7774" priority="2939" stopIfTrue="1" operator="equal">
      <formula>0</formula>
    </cfRule>
  </conditionalFormatting>
  <conditionalFormatting sqref="A31:H33">
    <cfRule type="expression" dxfId="7773" priority="2938" stopIfTrue="1">
      <formula>$IT32&lt;$IS$2</formula>
    </cfRule>
  </conditionalFormatting>
  <conditionalFormatting sqref="A31:H31">
    <cfRule type="cellIs" dxfId="7772" priority="2937" stopIfTrue="1" operator="equal">
      <formula>0</formula>
    </cfRule>
  </conditionalFormatting>
  <conditionalFormatting sqref="A31:H31">
    <cfRule type="expression" dxfId="7771" priority="2936" stopIfTrue="1">
      <formula>$IW32&lt;$IV$2</formula>
    </cfRule>
  </conditionalFormatting>
  <conditionalFormatting sqref="A33:H33">
    <cfRule type="cellIs" dxfId="7770" priority="2935" stopIfTrue="1" operator="equal">
      <formula>0</formula>
    </cfRule>
  </conditionalFormatting>
  <conditionalFormatting sqref="A33:H33">
    <cfRule type="expression" dxfId="7769" priority="2934" stopIfTrue="1">
      <formula>$IW34&lt;$IV$2</formula>
    </cfRule>
  </conditionalFormatting>
  <conditionalFormatting sqref="A32:H32">
    <cfRule type="cellIs" dxfId="7768" priority="2933" stopIfTrue="1" operator="equal">
      <formula>0</formula>
    </cfRule>
  </conditionalFormatting>
  <conditionalFormatting sqref="A32:H32">
    <cfRule type="expression" dxfId="7767" priority="2932" stopIfTrue="1">
      <formula>$IW33&lt;$IV$2</formula>
    </cfRule>
  </conditionalFormatting>
  <conditionalFormatting sqref="A32:H32">
    <cfRule type="cellIs" dxfId="7766" priority="2931" stopIfTrue="1" operator="equal">
      <formula>0</formula>
    </cfRule>
  </conditionalFormatting>
  <conditionalFormatting sqref="A32:H32">
    <cfRule type="expression" dxfId="7765" priority="2930" stopIfTrue="1">
      <formula>$IW33&lt;$IV$2</formula>
    </cfRule>
  </conditionalFormatting>
  <conditionalFormatting sqref="A31:H33">
    <cfRule type="cellIs" dxfId="7764" priority="2929" stopIfTrue="1" operator="equal">
      <formula>0</formula>
    </cfRule>
  </conditionalFormatting>
  <conditionalFormatting sqref="A31:H33">
    <cfRule type="expression" dxfId="7763" priority="2928" stopIfTrue="1">
      <formula>$IT32&lt;$IS$2</formula>
    </cfRule>
  </conditionalFormatting>
  <conditionalFormatting sqref="A31:H33">
    <cfRule type="cellIs" dxfId="7762" priority="2927" stopIfTrue="1" operator="equal">
      <formula>0</formula>
    </cfRule>
  </conditionalFormatting>
  <conditionalFormatting sqref="A31:H33">
    <cfRule type="expression" dxfId="7761" priority="2926" stopIfTrue="1">
      <formula>$IT32&lt;$IS$2</formula>
    </cfRule>
  </conditionalFormatting>
  <conditionalFormatting sqref="I33">
    <cfRule type="cellIs" dxfId="7760" priority="2925" operator="equal">
      <formula>0</formula>
    </cfRule>
  </conditionalFormatting>
  <conditionalFormatting sqref="I31:I32">
    <cfRule type="cellIs" dxfId="7759" priority="2924" operator="equal">
      <formula>0</formula>
    </cfRule>
  </conditionalFormatting>
  <conditionalFormatting sqref="A34:I36">
    <cfRule type="cellIs" dxfId="7758" priority="2923" operator="equal">
      <formula>0</formula>
    </cfRule>
  </conditionalFormatting>
  <conditionalFormatting sqref="A34:H36">
    <cfRule type="cellIs" dxfId="7757" priority="2922" stopIfTrue="1" operator="equal">
      <formula>0</formula>
    </cfRule>
  </conditionalFormatting>
  <conditionalFormatting sqref="A34:H36">
    <cfRule type="expression" dxfId="7756" priority="2921" stopIfTrue="1">
      <formula>$IT35&lt;$IS$2</formula>
    </cfRule>
  </conditionalFormatting>
  <conditionalFormatting sqref="A34:H36">
    <cfRule type="cellIs" dxfId="7755" priority="2920" stopIfTrue="1" operator="equal">
      <formula>0</formula>
    </cfRule>
  </conditionalFormatting>
  <conditionalFormatting sqref="A34:H36">
    <cfRule type="expression" dxfId="7754" priority="2919" stopIfTrue="1">
      <formula>$IT35&lt;$IS$2</formula>
    </cfRule>
  </conditionalFormatting>
  <conditionalFormatting sqref="A34:G36">
    <cfRule type="cellIs" dxfId="7753" priority="2918" stopIfTrue="1" operator="equal">
      <formula>0</formula>
    </cfRule>
  </conditionalFormatting>
  <conditionalFormatting sqref="A34:G36">
    <cfRule type="expression" dxfId="7752" priority="2917" stopIfTrue="1">
      <formula>$IT35&lt;$IS$2</formula>
    </cfRule>
  </conditionalFormatting>
  <conditionalFormatting sqref="H34:H36">
    <cfRule type="cellIs" dxfId="7751" priority="2916" stopIfTrue="1" operator="equal">
      <formula>0</formula>
    </cfRule>
  </conditionalFormatting>
  <conditionalFormatting sqref="H34:H36">
    <cfRule type="expression" dxfId="7750" priority="2915" stopIfTrue="1">
      <formula>$IT35&lt;$IS$2</formula>
    </cfRule>
  </conditionalFormatting>
  <conditionalFormatting sqref="A34:G36">
    <cfRule type="cellIs" dxfId="7749" priority="2914" stopIfTrue="1" operator="equal">
      <formula>0</formula>
    </cfRule>
  </conditionalFormatting>
  <conditionalFormatting sqref="A34:G36">
    <cfRule type="expression" dxfId="7748" priority="2913" stopIfTrue="1">
      <formula>$IT35&lt;$IS$2</formula>
    </cfRule>
  </conditionalFormatting>
  <conditionalFormatting sqref="A34:H36">
    <cfRule type="cellIs" dxfId="7747" priority="2912" operator="equal">
      <formula>0</formula>
    </cfRule>
  </conditionalFormatting>
  <conditionalFormatting sqref="A34:H36">
    <cfRule type="cellIs" dxfId="7746" priority="2911" operator="equal">
      <formula>0</formula>
    </cfRule>
  </conditionalFormatting>
  <conditionalFormatting sqref="A34:H36">
    <cfRule type="cellIs" dxfId="7745" priority="2910" stopIfTrue="1" operator="equal">
      <formula>0</formula>
    </cfRule>
  </conditionalFormatting>
  <conditionalFormatting sqref="A34:H36">
    <cfRule type="expression" dxfId="7744" priority="2909" stopIfTrue="1">
      <formula>$IT35&lt;$IS$2</formula>
    </cfRule>
  </conditionalFormatting>
  <conditionalFormatting sqref="A34:H36">
    <cfRule type="cellIs" dxfId="7743" priority="2908" stopIfTrue="1" operator="equal">
      <formula>0</formula>
    </cfRule>
  </conditionalFormatting>
  <conditionalFormatting sqref="A34:H36">
    <cfRule type="expression" dxfId="7742" priority="2907" stopIfTrue="1">
      <formula>$IT35&lt;$IS$2</formula>
    </cfRule>
  </conditionalFormatting>
  <conditionalFormatting sqref="A34:G34">
    <cfRule type="expression" dxfId="7741" priority="2906" stopIfTrue="1">
      <formula>$IT35&lt;$IS$2</formula>
    </cfRule>
  </conditionalFormatting>
  <conditionalFormatting sqref="A34:G36">
    <cfRule type="cellIs" dxfId="7740" priority="2905" stopIfTrue="1" operator="equal">
      <formula>0</formula>
    </cfRule>
  </conditionalFormatting>
  <conditionalFormatting sqref="A34:G36">
    <cfRule type="expression" dxfId="7739" priority="2904" stopIfTrue="1">
      <formula>$IT35&lt;$IS$2</formula>
    </cfRule>
  </conditionalFormatting>
  <conditionalFormatting sqref="H34:H36">
    <cfRule type="cellIs" dxfId="7738" priority="2903" stopIfTrue="1" operator="equal">
      <formula>0</formula>
    </cfRule>
  </conditionalFormatting>
  <conditionalFormatting sqref="H34:H36">
    <cfRule type="expression" dxfId="7737" priority="2902" stopIfTrue="1">
      <formula>$IT35&lt;$IS$2</formula>
    </cfRule>
  </conditionalFormatting>
  <conditionalFormatting sqref="H34:H36">
    <cfRule type="cellIs" dxfId="7736" priority="2901" stopIfTrue="1" operator="equal">
      <formula>0</formula>
    </cfRule>
  </conditionalFormatting>
  <conditionalFormatting sqref="H34:H36">
    <cfRule type="expression" dxfId="7735" priority="2900" stopIfTrue="1">
      <formula>$IT35&lt;$IS$2</formula>
    </cfRule>
  </conditionalFormatting>
  <conditionalFormatting sqref="A34:G36">
    <cfRule type="cellIs" dxfId="7734" priority="2899" stopIfTrue="1" operator="equal">
      <formula>0</formula>
    </cfRule>
  </conditionalFormatting>
  <conditionalFormatting sqref="A34:G36">
    <cfRule type="expression" dxfId="7733" priority="2898" stopIfTrue="1">
      <formula>$IT35&lt;$IS$2</formula>
    </cfRule>
  </conditionalFormatting>
  <conditionalFormatting sqref="A34:H36">
    <cfRule type="cellIs" dxfId="7732" priority="2897" operator="equal">
      <formula>0</formula>
    </cfRule>
  </conditionalFormatting>
  <conditionalFormatting sqref="A34:H36">
    <cfRule type="cellIs" dxfId="7731" priority="2896" stopIfTrue="1" operator="equal">
      <formula>0</formula>
    </cfRule>
  </conditionalFormatting>
  <conditionalFormatting sqref="A34:H36">
    <cfRule type="expression" dxfId="7730" priority="2895" stopIfTrue="1">
      <formula>$IT35&lt;$IS$2</formula>
    </cfRule>
  </conditionalFormatting>
  <conditionalFormatting sqref="A34:H36">
    <cfRule type="cellIs" dxfId="7729" priority="2894" stopIfTrue="1" operator="equal">
      <formula>0</formula>
    </cfRule>
  </conditionalFormatting>
  <conditionalFormatting sqref="A34:H36">
    <cfRule type="expression" dxfId="7728" priority="2893" stopIfTrue="1">
      <formula>$IT35&lt;$IS$2</formula>
    </cfRule>
  </conditionalFormatting>
  <conditionalFormatting sqref="A34:H36">
    <cfRule type="cellIs" dxfId="7727" priority="2892" stopIfTrue="1" operator="equal">
      <formula>0</formula>
    </cfRule>
  </conditionalFormatting>
  <conditionalFormatting sqref="A34:H36">
    <cfRule type="expression" dxfId="7726" priority="2891" stopIfTrue="1">
      <formula>$IT35&lt;$IS$2</formula>
    </cfRule>
  </conditionalFormatting>
  <conditionalFormatting sqref="A34:H36">
    <cfRule type="cellIs" dxfId="7725" priority="2890" stopIfTrue="1" operator="equal">
      <formula>0</formula>
    </cfRule>
  </conditionalFormatting>
  <conditionalFormatting sqref="A34:H36">
    <cfRule type="expression" dxfId="7724" priority="2889" stopIfTrue="1">
      <formula>$IT35&lt;$IS$2</formula>
    </cfRule>
  </conditionalFormatting>
  <conditionalFormatting sqref="A34:H36">
    <cfRule type="cellIs" dxfId="7723" priority="2888" stopIfTrue="1" operator="equal">
      <formula>0</formula>
    </cfRule>
  </conditionalFormatting>
  <conditionalFormatting sqref="A34:H36">
    <cfRule type="expression" dxfId="7722" priority="2887" stopIfTrue="1">
      <formula>$IT35&lt;$IS$2</formula>
    </cfRule>
  </conditionalFormatting>
  <conditionalFormatting sqref="A34:H36">
    <cfRule type="cellIs" dxfId="7721" priority="2886" stopIfTrue="1" operator="equal">
      <formula>0</formula>
    </cfRule>
  </conditionalFormatting>
  <conditionalFormatting sqref="A34:H36">
    <cfRule type="expression" dxfId="7720" priority="2885" stopIfTrue="1">
      <formula>$IT35&lt;$IS$2</formula>
    </cfRule>
  </conditionalFormatting>
  <conditionalFormatting sqref="A34:H36">
    <cfRule type="cellIs" dxfId="7719" priority="2884" stopIfTrue="1" operator="equal">
      <formula>0</formula>
    </cfRule>
  </conditionalFormatting>
  <conditionalFormatting sqref="A34:H36">
    <cfRule type="expression" dxfId="7718" priority="2883" stopIfTrue="1">
      <formula>$IT35&lt;$IS$2</formula>
    </cfRule>
  </conditionalFormatting>
  <conditionalFormatting sqref="A34:H36">
    <cfRule type="cellIs" dxfId="7717" priority="2882" stopIfTrue="1" operator="equal">
      <formula>0</formula>
    </cfRule>
  </conditionalFormatting>
  <conditionalFormatting sqref="A34:H36">
    <cfRule type="expression" dxfId="7716" priority="2881" stopIfTrue="1">
      <formula>$IT35&lt;$IS$2</formula>
    </cfRule>
  </conditionalFormatting>
  <conditionalFormatting sqref="A34:H34">
    <cfRule type="cellIs" dxfId="7715" priority="2880" stopIfTrue="1" operator="equal">
      <formula>0</formula>
    </cfRule>
  </conditionalFormatting>
  <conditionalFormatting sqref="A34:H34">
    <cfRule type="expression" dxfId="7714" priority="2879" stopIfTrue="1">
      <formula>$IW35&lt;$IV$2</formula>
    </cfRule>
  </conditionalFormatting>
  <conditionalFormatting sqref="A34:H36">
    <cfRule type="cellIs" dxfId="7713" priority="2878" stopIfTrue="1" operator="equal">
      <formula>0</formula>
    </cfRule>
  </conditionalFormatting>
  <conditionalFormatting sqref="A34:H36">
    <cfRule type="expression" dxfId="7712" priority="2877" stopIfTrue="1">
      <formula>$IT35&lt;$IS$2</formula>
    </cfRule>
  </conditionalFormatting>
  <conditionalFormatting sqref="A34:H36">
    <cfRule type="cellIs" dxfId="7711" priority="2876" stopIfTrue="1" operator="equal">
      <formula>0</formula>
    </cfRule>
  </conditionalFormatting>
  <conditionalFormatting sqref="A34:H36">
    <cfRule type="expression" dxfId="7710" priority="2875" stopIfTrue="1">
      <formula>$IT35&lt;$IS$2</formula>
    </cfRule>
  </conditionalFormatting>
  <conditionalFormatting sqref="D36">
    <cfRule type="cellIs" dxfId="7709" priority="2874" operator="equal">
      <formula>0</formula>
    </cfRule>
  </conditionalFormatting>
  <conditionalFormatting sqref="D36">
    <cfRule type="cellIs" dxfId="7708" priority="2873" operator="equal">
      <formula>0</formula>
    </cfRule>
  </conditionalFormatting>
  <conditionalFormatting sqref="D36">
    <cfRule type="cellIs" dxfId="7707" priority="2872" stopIfTrue="1" operator="equal">
      <formula>0</formula>
    </cfRule>
  </conditionalFormatting>
  <conditionalFormatting sqref="D36">
    <cfRule type="expression" dxfId="7706" priority="2871" stopIfTrue="1">
      <formula>$IT37&lt;$IS$2</formula>
    </cfRule>
  </conditionalFormatting>
  <conditionalFormatting sqref="D36">
    <cfRule type="cellIs" dxfId="7705" priority="2870" stopIfTrue="1" operator="equal">
      <formula>0</formula>
    </cfRule>
  </conditionalFormatting>
  <conditionalFormatting sqref="D36">
    <cfRule type="expression" dxfId="7704" priority="2869" stopIfTrue="1">
      <formula>$IT37&lt;$IS$2</formula>
    </cfRule>
  </conditionalFormatting>
  <conditionalFormatting sqref="D36">
    <cfRule type="cellIs" dxfId="7703" priority="2868" stopIfTrue="1" operator="equal">
      <formula>0</formula>
    </cfRule>
  </conditionalFormatting>
  <conditionalFormatting sqref="D36">
    <cfRule type="expression" dxfId="7702" priority="2867" stopIfTrue="1">
      <formula>$IT37&lt;$IS$2</formula>
    </cfRule>
  </conditionalFormatting>
  <conditionalFormatting sqref="D36">
    <cfRule type="cellIs" dxfId="7701" priority="2866" stopIfTrue="1" operator="equal">
      <formula>0</formula>
    </cfRule>
  </conditionalFormatting>
  <conditionalFormatting sqref="D36">
    <cfRule type="expression" dxfId="7700" priority="2865" stopIfTrue="1">
      <formula>$IT37&lt;$IS$2</formula>
    </cfRule>
  </conditionalFormatting>
  <conditionalFormatting sqref="D36">
    <cfRule type="cellIs" dxfId="7699" priority="2864" operator="equal">
      <formula>0</formula>
    </cfRule>
  </conditionalFormatting>
  <conditionalFormatting sqref="D36">
    <cfRule type="cellIs" dxfId="7698" priority="2863" stopIfTrue="1" operator="equal">
      <formula>0</formula>
    </cfRule>
  </conditionalFormatting>
  <conditionalFormatting sqref="D36">
    <cfRule type="expression" dxfId="7697" priority="2862" stopIfTrue="1">
      <formula>$IT37&lt;$IS$2</formula>
    </cfRule>
  </conditionalFormatting>
  <conditionalFormatting sqref="D36">
    <cfRule type="cellIs" dxfId="7696" priority="2861" stopIfTrue="1" operator="equal">
      <formula>0</formula>
    </cfRule>
  </conditionalFormatting>
  <conditionalFormatting sqref="D36">
    <cfRule type="expression" dxfId="7695" priority="2860" stopIfTrue="1">
      <formula>$IT37&lt;$IS$2</formula>
    </cfRule>
  </conditionalFormatting>
  <conditionalFormatting sqref="D36">
    <cfRule type="cellIs" dxfId="7694" priority="2859" stopIfTrue="1" operator="equal">
      <formula>0</formula>
    </cfRule>
  </conditionalFormatting>
  <conditionalFormatting sqref="D36">
    <cfRule type="expression" dxfId="7693" priority="2858" stopIfTrue="1">
      <formula>$IT37&lt;$IS$2</formula>
    </cfRule>
  </conditionalFormatting>
  <conditionalFormatting sqref="A36:H36">
    <cfRule type="cellIs" dxfId="7692" priority="2857" stopIfTrue="1" operator="equal">
      <formula>0</formula>
    </cfRule>
  </conditionalFormatting>
  <conditionalFormatting sqref="A36:H36">
    <cfRule type="expression" dxfId="7691" priority="2856" stopIfTrue="1">
      <formula>$IW37&lt;$IV$2</formula>
    </cfRule>
  </conditionalFormatting>
  <conditionalFormatting sqref="A35:H35">
    <cfRule type="cellIs" dxfId="7690" priority="2855" stopIfTrue="1" operator="equal">
      <formula>0</formula>
    </cfRule>
  </conditionalFormatting>
  <conditionalFormatting sqref="A35:H35">
    <cfRule type="expression" dxfId="7689" priority="2854" stopIfTrue="1">
      <formula>$IW36&lt;$IV$2</formula>
    </cfRule>
  </conditionalFormatting>
  <conditionalFormatting sqref="A35:H35">
    <cfRule type="cellIs" dxfId="7688" priority="2853" stopIfTrue="1" operator="equal">
      <formula>0</formula>
    </cfRule>
  </conditionalFormatting>
  <conditionalFormatting sqref="A35:H35">
    <cfRule type="expression" dxfId="7687" priority="2852" stopIfTrue="1">
      <formula>$IW36&lt;$IV$2</formula>
    </cfRule>
  </conditionalFormatting>
  <conditionalFormatting sqref="I36">
    <cfRule type="cellIs" dxfId="7686" priority="2851" operator="equal">
      <formula>0</formula>
    </cfRule>
  </conditionalFormatting>
  <conditionalFormatting sqref="A37:I39">
    <cfRule type="cellIs" dxfId="7685" priority="2850" operator="equal">
      <formula>0</formula>
    </cfRule>
  </conditionalFormatting>
  <conditionalFormatting sqref="A37:H39">
    <cfRule type="cellIs" dxfId="7684" priority="2849" stopIfTrue="1" operator="equal">
      <formula>0</formula>
    </cfRule>
  </conditionalFormatting>
  <conditionalFormatting sqref="A37:H39">
    <cfRule type="expression" dxfId="7683" priority="2848" stopIfTrue="1">
      <formula>$IT38&lt;$IS$2</formula>
    </cfRule>
  </conditionalFormatting>
  <conditionalFormatting sqref="A37:H39">
    <cfRule type="cellIs" dxfId="7682" priority="2847" stopIfTrue="1" operator="equal">
      <formula>0</formula>
    </cfRule>
  </conditionalFormatting>
  <conditionalFormatting sqref="A37:H39">
    <cfRule type="expression" dxfId="7681" priority="2846" stopIfTrue="1">
      <formula>$IT38&lt;$IS$2</formula>
    </cfRule>
  </conditionalFormatting>
  <conditionalFormatting sqref="A37:G39">
    <cfRule type="cellIs" dxfId="7680" priority="2845" stopIfTrue="1" operator="equal">
      <formula>0</formula>
    </cfRule>
  </conditionalFormatting>
  <conditionalFormatting sqref="A37:G39">
    <cfRule type="expression" dxfId="7679" priority="2844" stopIfTrue="1">
      <formula>$IT38&lt;$IS$2</formula>
    </cfRule>
  </conditionalFormatting>
  <conditionalFormatting sqref="H37:H39">
    <cfRule type="cellIs" dxfId="7678" priority="2843" stopIfTrue="1" operator="equal">
      <formula>0</formula>
    </cfRule>
  </conditionalFormatting>
  <conditionalFormatting sqref="H37:H39">
    <cfRule type="expression" dxfId="7677" priority="2842" stopIfTrue="1">
      <formula>$IT38&lt;$IS$2</formula>
    </cfRule>
  </conditionalFormatting>
  <conditionalFormatting sqref="A37:G39">
    <cfRule type="cellIs" dxfId="7676" priority="2841" stopIfTrue="1" operator="equal">
      <formula>0</formula>
    </cfRule>
  </conditionalFormatting>
  <conditionalFormatting sqref="A37:G39">
    <cfRule type="expression" dxfId="7675" priority="2840" stopIfTrue="1">
      <formula>$IT38&lt;$IS$2</formula>
    </cfRule>
  </conditionalFormatting>
  <conditionalFormatting sqref="A37:H39">
    <cfRule type="cellIs" dxfId="7674" priority="2839" operator="equal">
      <formula>0</formula>
    </cfRule>
  </conditionalFormatting>
  <conditionalFormatting sqref="A37:H39">
    <cfRule type="cellIs" dxfId="7673" priority="2838" operator="equal">
      <formula>0</formula>
    </cfRule>
  </conditionalFormatting>
  <conditionalFormatting sqref="A37:H39">
    <cfRule type="cellIs" dxfId="7672" priority="2837" stopIfTrue="1" operator="equal">
      <formula>0</formula>
    </cfRule>
  </conditionalFormatting>
  <conditionalFormatting sqref="A37:H39">
    <cfRule type="expression" dxfId="7671" priority="2836" stopIfTrue="1">
      <formula>$IT38&lt;$IS$2</formula>
    </cfRule>
  </conditionalFormatting>
  <conditionalFormatting sqref="A37:H39">
    <cfRule type="cellIs" dxfId="7670" priority="2835" stopIfTrue="1" operator="equal">
      <formula>0</formula>
    </cfRule>
  </conditionalFormatting>
  <conditionalFormatting sqref="A37:H39">
    <cfRule type="expression" dxfId="7669" priority="2834" stopIfTrue="1">
      <formula>$IT38&lt;$IS$2</formula>
    </cfRule>
  </conditionalFormatting>
  <conditionalFormatting sqref="A37:G39">
    <cfRule type="cellIs" dxfId="7668" priority="2833" stopIfTrue="1" operator="equal">
      <formula>0</formula>
    </cfRule>
  </conditionalFormatting>
  <conditionalFormatting sqref="A37:G39">
    <cfRule type="expression" dxfId="7667" priority="2832" stopIfTrue="1">
      <formula>$IT38&lt;$IS$2</formula>
    </cfRule>
  </conditionalFormatting>
  <conditionalFormatting sqref="A37:G39">
    <cfRule type="cellIs" dxfId="7666" priority="2831" stopIfTrue="1" operator="equal">
      <formula>0</formula>
    </cfRule>
  </conditionalFormatting>
  <conditionalFormatting sqref="A37:G39">
    <cfRule type="expression" dxfId="7665" priority="2830" stopIfTrue="1">
      <formula>$IT38&lt;$IS$2</formula>
    </cfRule>
  </conditionalFormatting>
  <conditionalFormatting sqref="H37:H39">
    <cfRule type="cellIs" dxfId="7664" priority="2829" stopIfTrue="1" operator="equal">
      <formula>0</formula>
    </cfRule>
  </conditionalFormatting>
  <conditionalFormatting sqref="H37:H39">
    <cfRule type="expression" dxfId="7663" priority="2828" stopIfTrue="1">
      <formula>$IT38&lt;$IS$2</formula>
    </cfRule>
  </conditionalFormatting>
  <conditionalFormatting sqref="H37:H39">
    <cfRule type="cellIs" dxfId="7662" priority="2827" stopIfTrue="1" operator="equal">
      <formula>0</formula>
    </cfRule>
  </conditionalFormatting>
  <conditionalFormatting sqref="H37:H39">
    <cfRule type="expression" dxfId="7661" priority="2826" stopIfTrue="1">
      <formula>$IT38&lt;$IS$2</formula>
    </cfRule>
  </conditionalFormatting>
  <conditionalFormatting sqref="A37:G39">
    <cfRule type="cellIs" dxfId="7660" priority="2825" stopIfTrue="1" operator="equal">
      <formula>0</formula>
    </cfRule>
  </conditionalFormatting>
  <conditionalFormatting sqref="A37:G39">
    <cfRule type="expression" dxfId="7659" priority="2824" stopIfTrue="1">
      <formula>$IT38&lt;$IS$2</formula>
    </cfRule>
  </conditionalFormatting>
  <conditionalFormatting sqref="A37:H39">
    <cfRule type="cellIs" dxfId="7658" priority="2823" operator="equal">
      <formula>0</formula>
    </cfRule>
  </conditionalFormatting>
  <conditionalFormatting sqref="A37:H39">
    <cfRule type="cellIs" dxfId="7657" priority="2822" stopIfTrue="1" operator="equal">
      <formula>0</formula>
    </cfRule>
  </conditionalFormatting>
  <conditionalFormatting sqref="A37:H39">
    <cfRule type="expression" dxfId="7656" priority="2821" stopIfTrue="1">
      <formula>$IT38&lt;$IS$2</formula>
    </cfRule>
  </conditionalFormatting>
  <conditionalFormatting sqref="A37:H39">
    <cfRule type="cellIs" dxfId="7655" priority="2820" stopIfTrue="1" operator="equal">
      <formula>0</formula>
    </cfRule>
  </conditionalFormatting>
  <conditionalFormatting sqref="A37:H39">
    <cfRule type="expression" dxfId="7654" priority="2819" stopIfTrue="1">
      <formula>$IT38&lt;$IS$2</formula>
    </cfRule>
  </conditionalFormatting>
  <conditionalFormatting sqref="A37:H39">
    <cfRule type="cellIs" dxfId="7653" priority="2818" stopIfTrue="1" operator="equal">
      <formula>0</formula>
    </cfRule>
  </conditionalFormatting>
  <conditionalFormatting sqref="A37:H39">
    <cfRule type="expression" dxfId="7652" priority="2817" stopIfTrue="1">
      <formula>$IT38&lt;$IS$2</formula>
    </cfRule>
  </conditionalFormatting>
  <conditionalFormatting sqref="A37:H39">
    <cfRule type="cellIs" dxfId="7651" priority="2816" stopIfTrue="1" operator="equal">
      <formula>0</formula>
    </cfRule>
  </conditionalFormatting>
  <conditionalFormatting sqref="A37:H39">
    <cfRule type="expression" dxfId="7650" priority="2815" stopIfTrue="1">
      <formula>$IT38&lt;$IS$2</formula>
    </cfRule>
  </conditionalFormatting>
  <conditionalFormatting sqref="A37:H39">
    <cfRule type="cellIs" dxfId="7649" priority="2814" stopIfTrue="1" operator="equal">
      <formula>0</formula>
    </cfRule>
  </conditionalFormatting>
  <conditionalFormatting sqref="A37:H39">
    <cfRule type="expression" dxfId="7648" priority="2813" stopIfTrue="1">
      <formula>$IT38&lt;$IS$2</formula>
    </cfRule>
  </conditionalFormatting>
  <conditionalFormatting sqref="D39">
    <cfRule type="cellIs" dxfId="7647" priority="2812" operator="equal">
      <formula>0</formula>
    </cfRule>
  </conditionalFormatting>
  <conditionalFormatting sqref="D39">
    <cfRule type="cellIs" dxfId="7646" priority="2811" stopIfTrue="1" operator="equal">
      <formula>0</formula>
    </cfRule>
  </conditionalFormatting>
  <conditionalFormatting sqref="D39">
    <cfRule type="expression" dxfId="7645" priority="2810" stopIfTrue="1">
      <formula>$IT40&lt;$IS$2</formula>
    </cfRule>
  </conditionalFormatting>
  <conditionalFormatting sqref="D39">
    <cfRule type="cellIs" dxfId="7644" priority="2809" stopIfTrue="1" operator="equal">
      <formula>0</formula>
    </cfRule>
  </conditionalFormatting>
  <conditionalFormatting sqref="D39">
    <cfRule type="expression" dxfId="7643" priority="2808" stopIfTrue="1">
      <formula>$IT40&lt;$IS$2</formula>
    </cfRule>
  </conditionalFormatting>
  <conditionalFormatting sqref="D39">
    <cfRule type="cellIs" dxfId="7642" priority="2807" stopIfTrue="1" operator="equal">
      <formula>0</formula>
    </cfRule>
  </conditionalFormatting>
  <conditionalFormatting sqref="D39">
    <cfRule type="expression" dxfId="7641" priority="2806" stopIfTrue="1">
      <formula>$IT40&lt;$IS$2</formula>
    </cfRule>
  </conditionalFormatting>
  <conditionalFormatting sqref="D39">
    <cfRule type="cellIs" dxfId="7640" priority="2805" stopIfTrue="1" operator="equal">
      <formula>0</formula>
    </cfRule>
  </conditionalFormatting>
  <conditionalFormatting sqref="D39">
    <cfRule type="expression" dxfId="7639" priority="2804" stopIfTrue="1">
      <formula>$IT40&lt;$IS$2</formula>
    </cfRule>
  </conditionalFormatting>
  <conditionalFormatting sqref="D39">
    <cfRule type="cellIs" dxfId="7638" priority="2803" stopIfTrue="1" operator="equal">
      <formula>0</formula>
    </cfRule>
  </conditionalFormatting>
  <conditionalFormatting sqref="D39">
    <cfRule type="expression" dxfId="7637" priority="2802" stopIfTrue="1">
      <formula>$IT40&lt;$IS$2</formula>
    </cfRule>
  </conditionalFormatting>
  <conditionalFormatting sqref="D39">
    <cfRule type="cellIs" dxfId="7636" priority="2801" operator="equal">
      <formula>0</formula>
    </cfRule>
  </conditionalFormatting>
  <conditionalFormatting sqref="D39">
    <cfRule type="cellIs" dxfId="7635" priority="2800" stopIfTrue="1" operator="equal">
      <formula>0</formula>
    </cfRule>
  </conditionalFormatting>
  <conditionalFormatting sqref="D39">
    <cfRule type="expression" dxfId="7634" priority="2799" stopIfTrue="1">
      <formula>$IT40&lt;$IS$2</formula>
    </cfRule>
  </conditionalFormatting>
  <conditionalFormatting sqref="D39">
    <cfRule type="cellIs" dxfId="7633" priority="2798" stopIfTrue="1" operator="equal">
      <formula>0</formula>
    </cfRule>
  </conditionalFormatting>
  <conditionalFormatting sqref="D39">
    <cfRule type="expression" dxfId="7632" priority="2797" stopIfTrue="1">
      <formula>$IT40&lt;$IS$2</formula>
    </cfRule>
  </conditionalFormatting>
  <conditionalFormatting sqref="D39">
    <cfRule type="cellIs" dxfId="7631" priority="2796" stopIfTrue="1" operator="equal">
      <formula>0</formula>
    </cfRule>
  </conditionalFormatting>
  <conditionalFormatting sqref="D39">
    <cfRule type="expression" dxfId="7630" priority="2795" stopIfTrue="1">
      <formula>$IT40&lt;$IS$2</formula>
    </cfRule>
  </conditionalFormatting>
  <conditionalFormatting sqref="D39">
    <cfRule type="cellIs" dxfId="7629" priority="2794" stopIfTrue="1" operator="equal">
      <formula>0</formula>
    </cfRule>
  </conditionalFormatting>
  <conditionalFormatting sqref="D39">
    <cfRule type="expression" dxfId="7628" priority="2793" stopIfTrue="1">
      <formula>$IT40&lt;$IS$2</formula>
    </cfRule>
  </conditionalFormatting>
  <conditionalFormatting sqref="D39">
    <cfRule type="cellIs" dxfId="7627" priority="2792" stopIfTrue="1" operator="equal">
      <formula>0</formula>
    </cfRule>
  </conditionalFormatting>
  <conditionalFormatting sqref="D39">
    <cfRule type="expression" dxfId="7626" priority="2791" stopIfTrue="1">
      <formula>$IT40&lt;$IS$2</formula>
    </cfRule>
  </conditionalFormatting>
  <conditionalFormatting sqref="D39">
    <cfRule type="cellIs" dxfId="7625" priority="2790" stopIfTrue="1" operator="equal">
      <formula>0</formula>
    </cfRule>
  </conditionalFormatting>
  <conditionalFormatting sqref="D39">
    <cfRule type="expression" dxfId="7624" priority="2789" stopIfTrue="1">
      <formula>$IT40&lt;$IS$2</formula>
    </cfRule>
  </conditionalFormatting>
  <conditionalFormatting sqref="D39">
    <cfRule type="cellIs" dxfId="7623" priority="2788" stopIfTrue="1" operator="equal">
      <formula>0</formula>
    </cfRule>
  </conditionalFormatting>
  <conditionalFormatting sqref="D39">
    <cfRule type="expression" dxfId="7622" priority="2787" stopIfTrue="1">
      <formula>$IT40&lt;$IS$2</formula>
    </cfRule>
  </conditionalFormatting>
  <conditionalFormatting sqref="A37:H39">
    <cfRule type="cellIs" dxfId="7621" priority="2786" stopIfTrue="1" operator="equal">
      <formula>0</formula>
    </cfRule>
  </conditionalFormatting>
  <conditionalFormatting sqref="A37:H39">
    <cfRule type="expression" dxfId="7620" priority="2785" stopIfTrue="1">
      <formula>$IT38&lt;$IS$2</formula>
    </cfRule>
  </conditionalFormatting>
  <conditionalFormatting sqref="A37:H39">
    <cfRule type="cellIs" dxfId="7619" priority="2784" stopIfTrue="1" operator="equal">
      <formula>0</formula>
    </cfRule>
  </conditionalFormatting>
  <conditionalFormatting sqref="A37:H39">
    <cfRule type="expression" dxfId="7618" priority="2783" stopIfTrue="1">
      <formula>$IT38&lt;$IS$2</formula>
    </cfRule>
  </conditionalFormatting>
  <conditionalFormatting sqref="A37:H39">
    <cfRule type="cellIs" dxfId="7617" priority="2782" stopIfTrue="1" operator="equal">
      <formula>0</formula>
    </cfRule>
  </conditionalFormatting>
  <conditionalFormatting sqref="A37:H39">
    <cfRule type="expression" dxfId="7616" priority="2781" stopIfTrue="1">
      <formula>$IT38&lt;$IS$2</formula>
    </cfRule>
  </conditionalFormatting>
  <conditionalFormatting sqref="A39:H39">
    <cfRule type="cellIs" dxfId="7615" priority="2780" stopIfTrue="1" operator="equal">
      <formula>0</formula>
    </cfRule>
  </conditionalFormatting>
  <conditionalFormatting sqref="A39:H39">
    <cfRule type="expression" dxfId="7614" priority="2779" stopIfTrue="1">
      <formula>$IW40&lt;$IV$2</formula>
    </cfRule>
  </conditionalFormatting>
  <conditionalFormatting sqref="A38:H38">
    <cfRule type="cellIs" dxfId="7613" priority="2778" stopIfTrue="1" operator="equal">
      <formula>0</formula>
    </cfRule>
  </conditionalFormatting>
  <conditionalFormatting sqref="A38:H38">
    <cfRule type="expression" dxfId="7612" priority="2777" stopIfTrue="1">
      <formula>$IW39&lt;$IV$2</formula>
    </cfRule>
  </conditionalFormatting>
  <conditionalFormatting sqref="A37:H37">
    <cfRule type="cellIs" dxfId="7611" priority="2776" stopIfTrue="1" operator="equal">
      <formula>0</formula>
    </cfRule>
  </conditionalFormatting>
  <conditionalFormatting sqref="A37:H37">
    <cfRule type="expression" dxfId="7610" priority="2775" stopIfTrue="1">
      <formula>$IW38&lt;$IV$2</formula>
    </cfRule>
  </conditionalFormatting>
  <conditionalFormatting sqref="A38:H38">
    <cfRule type="cellIs" dxfId="7609" priority="2774" operator="equal">
      <formula>0</formula>
    </cfRule>
  </conditionalFormatting>
  <conditionalFormatting sqref="A38:H38">
    <cfRule type="cellIs" dxfId="7608" priority="2773" stopIfTrue="1" operator="equal">
      <formula>0</formula>
    </cfRule>
  </conditionalFormatting>
  <conditionalFormatting sqref="A38:H38">
    <cfRule type="expression" dxfId="7607" priority="2772" stopIfTrue="1">
      <formula>$IT39&lt;$IS$2</formula>
    </cfRule>
  </conditionalFormatting>
  <conditionalFormatting sqref="A38:H38">
    <cfRule type="cellIs" dxfId="7606" priority="2771" stopIfTrue="1" operator="equal">
      <formula>0</formula>
    </cfRule>
  </conditionalFormatting>
  <conditionalFormatting sqref="A38:H38">
    <cfRule type="expression" dxfId="7605" priority="2770" stopIfTrue="1">
      <formula>$IT39&lt;$IS$2</formula>
    </cfRule>
  </conditionalFormatting>
  <conditionalFormatting sqref="A38:G38">
    <cfRule type="cellIs" dxfId="7604" priority="2769" stopIfTrue="1" operator="equal">
      <formula>0</formula>
    </cfRule>
  </conditionalFormatting>
  <conditionalFormatting sqref="A38:G38">
    <cfRule type="expression" dxfId="7603" priority="2768" stopIfTrue="1">
      <formula>$IT39&lt;$IS$2</formula>
    </cfRule>
  </conditionalFormatting>
  <conditionalFormatting sqref="H38">
    <cfRule type="cellIs" dxfId="7602" priority="2767" stopIfTrue="1" operator="equal">
      <formula>0</formula>
    </cfRule>
  </conditionalFormatting>
  <conditionalFormatting sqref="H38">
    <cfRule type="expression" dxfId="7601" priority="2766" stopIfTrue="1">
      <formula>$IT39&lt;$IS$2</formula>
    </cfRule>
  </conditionalFormatting>
  <conditionalFormatting sqref="A38:G38">
    <cfRule type="cellIs" dxfId="7600" priority="2765" stopIfTrue="1" operator="equal">
      <formula>0</formula>
    </cfRule>
  </conditionalFormatting>
  <conditionalFormatting sqref="A38:G38">
    <cfRule type="expression" dxfId="7599" priority="2764" stopIfTrue="1">
      <formula>$IT39&lt;$IS$2</formula>
    </cfRule>
  </conditionalFormatting>
  <conditionalFormatting sqref="A38:H38">
    <cfRule type="cellIs" dxfId="7598" priority="2763" operator="equal">
      <formula>0</formula>
    </cfRule>
  </conditionalFormatting>
  <conditionalFormatting sqref="A38:H38">
    <cfRule type="cellIs" dxfId="7597" priority="2762" operator="equal">
      <formula>0</formula>
    </cfRule>
  </conditionalFormatting>
  <conditionalFormatting sqref="A38:H38">
    <cfRule type="cellIs" dxfId="7596" priority="2761" stopIfTrue="1" operator="equal">
      <formula>0</formula>
    </cfRule>
  </conditionalFormatting>
  <conditionalFormatting sqref="A38:H38">
    <cfRule type="expression" dxfId="7595" priority="2760" stopIfTrue="1">
      <formula>$IT39&lt;$IS$2</formula>
    </cfRule>
  </conditionalFormatting>
  <conditionalFormatting sqref="A38:H38">
    <cfRule type="cellIs" dxfId="7594" priority="2759" stopIfTrue="1" operator="equal">
      <formula>0</formula>
    </cfRule>
  </conditionalFormatting>
  <conditionalFormatting sqref="A38:H38">
    <cfRule type="expression" dxfId="7593" priority="2758" stopIfTrue="1">
      <formula>$IT39&lt;$IS$2</formula>
    </cfRule>
  </conditionalFormatting>
  <conditionalFormatting sqref="A38:G38">
    <cfRule type="cellIs" dxfId="7592" priority="2757" stopIfTrue="1" operator="equal">
      <formula>0</formula>
    </cfRule>
  </conditionalFormatting>
  <conditionalFormatting sqref="A38:G38">
    <cfRule type="expression" dxfId="7591" priority="2756" stopIfTrue="1">
      <formula>$IT39&lt;$IS$2</formula>
    </cfRule>
  </conditionalFormatting>
  <conditionalFormatting sqref="A38:G38">
    <cfRule type="cellIs" dxfId="7590" priority="2755" stopIfTrue="1" operator="equal">
      <formula>0</formula>
    </cfRule>
  </conditionalFormatting>
  <conditionalFormatting sqref="A38:G38">
    <cfRule type="expression" dxfId="7589" priority="2754" stopIfTrue="1">
      <formula>$IT39&lt;$IS$2</formula>
    </cfRule>
  </conditionalFormatting>
  <conditionalFormatting sqref="H38">
    <cfRule type="cellIs" dxfId="7588" priority="2753" stopIfTrue="1" operator="equal">
      <formula>0</formula>
    </cfRule>
  </conditionalFormatting>
  <conditionalFormatting sqref="H38">
    <cfRule type="expression" dxfId="7587" priority="2752" stopIfTrue="1">
      <formula>$IT39&lt;$IS$2</formula>
    </cfRule>
  </conditionalFormatting>
  <conditionalFormatting sqref="H38">
    <cfRule type="cellIs" dxfId="7586" priority="2751" stopIfTrue="1" operator="equal">
      <formula>0</formula>
    </cfRule>
  </conditionalFormatting>
  <conditionalFormatting sqref="H38">
    <cfRule type="expression" dxfId="7585" priority="2750" stopIfTrue="1">
      <formula>$IT39&lt;$IS$2</formula>
    </cfRule>
  </conditionalFormatting>
  <conditionalFormatting sqref="A38:G38">
    <cfRule type="cellIs" dxfId="7584" priority="2749" stopIfTrue="1" operator="equal">
      <formula>0</formula>
    </cfRule>
  </conditionalFormatting>
  <conditionalFormatting sqref="A38:G38">
    <cfRule type="expression" dxfId="7583" priority="2748" stopIfTrue="1">
      <formula>$IT39&lt;$IS$2</formula>
    </cfRule>
  </conditionalFormatting>
  <conditionalFormatting sqref="A38:H38">
    <cfRule type="cellIs" dxfId="7582" priority="2747" operator="equal">
      <formula>0</formula>
    </cfRule>
  </conditionalFormatting>
  <conditionalFormatting sqref="A38:H38">
    <cfRule type="cellIs" dxfId="7581" priority="2746" stopIfTrue="1" operator="equal">
      <formula>0</formula>
    </cfRule>
  </conditionalFormatting>
  <conditionalFormatting sqref="A38:H38">
    <cfRule type="expression" dxfId="7580" priority="2745" stopIfTrue="1">
      <formula>$IT39&lt;$IS$2</formula>
    </cfRule>
  </conditionalFormatting>
  <conditionalFormatting sqref="A38:H38">
    <cfRule type="cellIs" dxfId="7579" priority="2744" stopIfTrue="1" operator="equal">
      <formula>0</formula>
    </cfRule>
  </conditionalFormatting>
  <conditionalFormatting sqref="A38:H38">
    <cfRule type="expression" dxfId="7578" priority="2743" stopIfTrue="1">
      <formula>$IT39&lt;$IS$2</formula>
    </cfRule>
  </conditionalFormatting>
  <conditionalFormatting sqref="A38:H38">
    <cfRule type="cellIs" dxfId="7577" priority="2742" stopIfTrue="1" operator="equal">
      <formula>0</formula>
    </cfRule>
  </conditionalFormatting>
  <conditionalFormatting sqref="A38:H38">
    <cfRule type="expression" dxfId="7576" priority="2741" stopIfTrue="1">
      <formula>$IT39&lt;$IS$2</formula>
    </cfRule>
  </conditionalFormatting>
  <conditionalFormatting sqref="A38:H38">
    <cfRule type="cellIs" dxfId="7575" priority="2740" stopIfTrue="1" operator="equal">
      <formula>0</formula>
    </cfRule>
  </conditionalFormatting>
  <conditionalFormatting sqref="A38:H38">
    <cfRule type="expression" dxfId="7574" priority="2739" stopIfTrue="1">
      <formula>$IT39&lt;$IS$2</formula>
    </cfRule>
  </conditionalFormatting>
  <conditionalFormatting sqref="A38:H38">
    <cfRule type="cellIs" dxfId="7573" priority="2738" stopIfTrue="1" operator="equal">
      <formula>0</formula>
    </cfRule>
  </conditionalFormatting>
  <conditionalFormatting sqref="A38:H38">
    <cfRule type="expression" dxfId="7572" priority="2737" stopIfTrue="1">
      <formula>$IT39&lt;$IS$2</formula>
    </cfRule>
  </conditionalFormatting>
  <conditionalFormatting sqref="A38:H38">
    <cfRule type="cellIs" dxfId="7571" priority="2736" stopIfTrue="1" operator="equal">
      <formula>0</formula>
    </cfRule>
  </conditionalFormatting>
  <conditionalFormatting sqref="A38:H38">
    <cfRule type="expression" dxfId="7570" priority="2735" stopIfTrue="1">
      <formula>$IT39&lt;$IS$2</formula>
    </cfRule>
  </conditionalFormatting>
  <conditionalFormatting sqref="A38:H38">
    <cfRule type="cellIs" dxfId="7569" priority="2734" stopIfTrue="1" operator="equal">
      <formula>0</formula>
    </cfRule>
  </conditionalFormatting>
  <conditionalFormatting sqref="A38:H38">
    <cfRule type="expression" dxfId="7568" priority="2733" stopIfTrue="1">
      <formula>$IT39&lt;$IS$2</formula>
    </cfRule>
  </conditionalFormatting>
  <conditionalFormatting sqref="A38:H38">
    <cfRule type="cellIs" dxfId="7567" priority="2732" stopIfTrue="1" operator="equal">
      <formula>0</formula>
    </cfRule>
  </conditionalFormatting>
  <conditionalFormatting sqref="A38:H38">
    <cfRule type="expression" dxfId="7566" priority="2731" stopIfTrue="1">
      <formula>$IT39&lt;$IS$2</formula>
    </cfRule>
  </conditionalFormatting>
  <conditionalFormatting sqref="A38:H38">
    <cfRule type="cellIs" dxfId="7565" priority="2730" stopIfTrue="1" operator="equal">
      <formula>0</formula>
    </cfRule>
  </conditionalFormatting>
  <conditionalFormatting sqref="A38:H38">
    <cfRule type="expression" dxfId="7564" priority="2729" stopIfTrue="1">
      <formula>$IW39&lt;$IV$2</formula>
    </cfRule>
  </conditionalFormatting>
  <conditionalFormatting sqref="A37:H39">
    <cfRule type="cellIs" dxfId="7563" priority="2728" stopIfTrue="1" operator="equal">
      <formula>0</formula>
    </cfRule>
  </conditionalFormatting>
  <conditionalFormatting sqref="A37:H39">
    <cfRule type="expression" dxfId="7562" priority="2727" stopIfTrue="1">
      <formula>$IT38&lt;$IS$2</formula>
    </cfRule>
  </conditionalFormatting>
  <conditionalFormatting sqref="A37:H39">
    <cfRule type="cellIs" dxfId="7561" priority="2726" stopIfTrue="1" operator="equal">
      <formula>0</formula>
    </cfRule>
  </conditionalFormatting>
  <conditionalFormatting sqref="A37:H39">
    <cfRule type="expression" dxfId="7560" priority="2725" stopIfTrue="1">
      <formula>$IT38&lt;$IS$2</formula>
    </cfRule>
  </conditionalFormatting>
  <conditionalFormatting sqref="I39">
    <cfRule type="cellIs" dxfId="7559" priority="2724" operator="equal">
      <formula>0</formula>
    </cfRule>
  </conditionalFormatting>
  <conditionalFormatting sqref="A40:I42">
    <cfRule type="cellIs" dxfId="7558" priority="2723" operator="equal">
      <formula>0</formula>
    </cfRule>
  </conditionalFormatting>
  <conditionalFormatting sqref="A40:H42">
    <cfRule type="cellIs" dxfId="7557" priority="2722" stopIfTrue="1" operator="equal">
      <formula>0</formula>
    </cfRule>
  </conditionalFormatting>
  <conditionalFormatting sqref="A40:H42">
    <cfRule type="expression" dxfId="7556" priority="2721" stopIfTrue="1">
      <formula>$IT41&lt;$IS$2</formula>
    </cfRule>
  </conditionalFormatting>
  <conditionalFormatting sqref="A40:H42">
    <cfRule type="cellIs" dxfId="7555" priority="2720" stopIfTrue="1" operator="equal">
      <formula>0</formula>
    </cfRule>
  </conditionalFormatting>
  <conditionalFormatting sqref="A40:H42">
    <cfRule type="expression" dxfId="7554" priority="2719" stopIfTrue="1">
      <formula>$IT41&lt;$IS$2</formula>
    </cfRule>
  </conditionalFormatting>
  <conditionalFormatting sqref="A40:G42">
    <cfRule type="cellIs" dxfId="7553" priority="2718" stopIfTrue="1" operator="equal">
      <formula>0</formula>
    </cfRule>
  </conditionalFormatting>
  <conditionalFormatting sqref="A40:G42">
    <cfRule type="expression" dxfId="7552" priority="2717" stopIfTrue="1">
      <formula>$IT41&lt;$IS$2</formula>
    </cfRule>
  </conditionalFormatting>
  <conditionalFormatting sqref="H40:H42">
    <cfRule type="cellIs" dxfId="7551" priority="2716" stopIfTrue="1" operator="equal">
      <formula>0</formula>
    </cfRule>
  </conditionalFormatting>
  <conditionalFormatting sqref="H40:H42">
    <cfRule type="expression" dxfId="7550" priority="2715" stopIfTrue="1">
      <formula>$IT41&lt;$IS$2</formula>
    </cfRule>
  </conditionalFormatting>
  <conditionalFormatting sqref="A40:G42">
    <cfRule type="cellIs" dxfId="7549" priority="2714" stopIfTrue="1" operator="equal">
      <formula>0</formula>
    </cfRule>
  </conditionalFormatting>
  <conditionalFormatting sqref="A40:G42">
    <cfRule type="expression" dxfId="7548" priority="2713" stopIfTrue="1">
      <formula>$IT41&lt;$IS$2</formula>
    </cfRule>
  </conditionalFormatting>
  <conditionalFormatting sqref="A40:H42">
    <cfRule type="cellIs" dxfId="7547" priority="2712" operator="equal">
      <formula>0</formula>
    </cfRule>
  </conditionalFormatting>
  <conditionalFormatting sqref="A40:H42">
    <cfRule type="cellIs" dxfId="7546" priority="2711" operator="equal">
      <formula>0</formula>
    </cfRule>
  </conditionalFormatting>
  <conditionalFormatting sqref="A40:H42">
    <cfRule type="cellIs" dxfId="7545" priority="2710" stopIfTrue="1" operator="equal">
      <formula>0</formula>
    </cfRule>
  </conditionalFormatting>
  <conditionalFormatting sqref="A40:H42">
    <cfRule type="expression" dxfId="7544" priority="2709" stopIfTrue="1">
      <formula>$IT41&lt;$IS$2</formula>
    </cfRule>
  </conditionalFormatting>
  <conditionalFormatting sqref="A40:H42">
    <cfRule type="cellIs" dxfId="7543" priority="2708" stopIfTrue="1" operator="equal">
      <formula>0</formula>
    </cfRule>
  </conditionalFormatting>
  <conditionalFormatting sqref="A40:H42">
    <cfRule type="expression" dxfId="7542" priority="2707" stopIfTrue="1">
      <formula>$IT41&lt;$IS$2</formula>
    </cfRule>
  </conditionalFormatting>
  <conditionalFormatting sqref="A40:G40">
    <cfRule type="expression" dxfId="7541" priority="2706" stopIfTrue="1">
      <formula>$IT41&lt;$IS$2</formula>
    </cfRule>
  </conditionalFormatting>
  <conditionalFormatting sqref="A40:G42">
    <cfRule type="cellIs" dxfId="7540" priority="2705" stopIfTrue="1" operator="equal">
      <formula>0</formula>
    </cfRule>
  </conditionalFormatting>
  <conditionalFormatting sqref="A40:G42">
    <cfRule type="expression" dxfId="7539" priority="2704" stopIfTrue="1">
      <formula>$IT41&lt;$IS$2</formula>
    </cfRule>
  </conditionalFormatting>
  <conditionalFormatting sqref="H40:H42">
    <cfRule type="cellIs" dxfId="7538" priority="2703" stopIfTrue="1" operator="equal">
      <formula>0</formula>
    </cfRule>
  </conditionalFormatting>
  <conditionalFormatting sqref="H40:H42">
    <cfRule type="expression" dxfId="7537" priority="2702" stopIfTrue="1">
      <formula>$IT41&lt;$IS$2</formula>
    </cfRule>
  </conditionalFormatting>
  <conditionalFormatting sqref="H40:H42">
    <cfRule type="cellIs" dxfId="7536" priority="2701" stopIfTrue="1" operator="equal">
      <formula>0</formula>
    </cfRule>
  </conditionalFormatting>
  <conditionalFormatting sqref="H40:H42">
    <cfRule type="expression" dxfId="7535" priority="2700" stopIfTrue="1">
      <formula>$IT41&lt;$IS$2</formula>
    </cfRule>
  </conditionalFormatting>
  <conditionalFormatting sqref="A40:G42">
    <cfRule type="cellIs" dxfId="7534" priority="2699" stopIfTrue="1" operator="equal">
      <formula>0</formula>
    </cfRule>
  </conditionalFormatting>
  <conditionalFormatting sqref="A40:G42">
    <cfRule type="expression" dxfId="7533" priority="2698" stopIfTrue="1">
      <formula>$IT41&lt;$IS$2</formula>
    </cfRule>
  </conditionalFormatting>
  <conditionalFormatting sqref="A40:H42">
    <cfRule type="cellIs" dxfId="7532" priority="2697" operator="equal">
      <formula>0</formula>
    </cfRule>
  </conditionalFormatting>
  <conditionalFormatting sqref="A40:H42">
    <cfRule type="cellIs" dxfId="7531" priority="2696" stopIfTrue="1" operator="equal">
      <formula>0</formula>
    </cfRule>
  </conditionalFormatting>
  <conditionalFormatting sqref="A40:H42">
    <cfRule type="expression" dxfId="7530" priority="2695" stopIfTrue="1">
      <formula>$IT41&lt;$IS$2</formula>
    </cfRule>
  </conditionalFormatting>
  <conditionalFormatting sqref="A40:H42">
    <cfRule type="cellIs" dxfId="7529" priority="2694" stopIfTrue="1" operator="equal">
      <formula>0</formula>
    </cfRule>
  </conditionalFormatting>
  <conditionalFormatting sqref="A40:H42">
    <cfRule type="expression" dxfId="7528" priority="2693" stopIfTrue="1">
      <formula>$IT41&lt;$IS$2</formula>
    </cfRule>
  </conditionalFormatting>
  <conditionalFormatting sqref="A40:H42">
    <cfRule type="cellIs" dxfId="7527" priority="2692" stopIfTrue="1" operator="equal">
      <formula>0</formula>
    </cfRule>
  </conditionalFormatting>
  <conditionalFormatting sqref="A40:H42">
    <cfRule type="expression" dxfId="7526" priority="2691" stopIfTrue="1">
      <formula>$IT41&lt;$IS$2</formula>
    </cfRule>
  </conditionalFormatting>
  <conditionalFormatting sqref="A40:H42">
    <cfRule type="cellIs" dxfId="7525" priority="2690" stopIfTrue="1" operator="equal">
      <formula>0</formula>
    </cfRule>
  </conditionalFormatting>
  <conditionalFormatting sqref="A40:H42">
    <cfRule type="expression" dxfId="7524" priority="2689" stopIfTrue="1">
      <formula>$IT41&lt;$IS$2</formula>
    </cfRule>
  </conditionalFormatting>
  <conditionalFormatting sqref="A40:H42">
    <cfRule type="cellIs" dxfId="7523" priority="2688" stopIfTrue="1" operator="equal">
      <formula>0</formula>
    </cfRule>
  </conditionalFormatting>
  <conditionalFormatting sqref="A40:H42">
    <cfRule type="expression" dxfId="7522" priority="2687" stopIfTrue="1">
      <formula>$IT41&lt;$IS$2</formula>
    </cfRule>
  </conditionalFormatting>
  <conditionalFormatting sqref="A40:H42">
    <cfRule type="cellIs" dxfId="7521" priority="2686" stopIfTrue="1" operator="equal">
      <formula>0</formula>
    </cfRule>
  </conditionalFormatting>
  <conditionalFormatting sqref="A40:H42">
    <cfRule type="expression" dxfId="7520" priority="2685" stopIfTrue="1">
      <formula>$IT41&lt;$IS$2</formula>
    </cfRule>
  </conditionalFormatting>
  <conditionalFormatting sqref="A40:H42">
    <cfRule type="cellIs" dxfId="7519" priority="2684" stopIfTrue="1" operator="equal">
      <formula>0</formula>
    </cfRule>
  </conditionalFormatting>
  <conditionalFormatting sqref="A40:H42">
    <cfRule type="expression" dxfId="7518" priority="2683" stopIfTrue="1">
      <formula>$IT41&lt;$IS$2</formula>
    </cfRule>
  </conditionalFormatting>
  <conditionalFormatting sqref="A40:H42">
    <cfRule type="cellIs" dxfId="7517" priority="2682" stopIfTrue="1" operator="equal">
      <formula>0</formula>
    </cfRule>
  </conditionalFormatting>
  <conditionalFormatting sqref="A40:H42">
    <cfRule type="expression" dxfId="7516" priority="2681" stopIfTrue="1">
      <formula>$IT41&lt;$IS$2</formula>
    </cfRule>
  </conditionalFormatting>
  <conditionalFormatting sqref="A40:H40">
    <cfRule type="cellIs" dxfId="7515" priority="2680" stopIfTrue="1" operator="equal">
      <formula>0</formula>
    </cfRule>
  </conditionalFormatting>
  <conditionalFormatting sqref="A40:H40">
    <cfRule type="expression" dxfId="7514" priority="2679" stopIfTrue="1">
      <formula>$IW41&lt;$IV$2</formula>
    </cfRule>
  </conditionalFormatting>
  <conditionalFormatting sqref="A40:H42">
    <cfRule type="cellIs" dxfId="7513" priority="2678" stopIfTrue="1" operator="equal">
      <formula>0</formula>
    </cfRule>
  </conditionalFormatting>
  <conditionalFormatting sqref="A40:H42">
    <cfRule type="expression" dxfId="7512" priority="2677" stopIfTrue="1">
      <formula>$IT41&lt;$IS$2</formula>
    </cfRule>
  </conditionalFormatting>
  <conditionalFormatting sqref="A40:H42">
    <cfRule type="cellIs" dxfId="7511" priority="2676" stopIfTrue="1" operator="equal">
      <formula>0</formula>
    </cfRule>
  </conditionalFormatting>
  <conditionalFormatting sqref="A40:H42">
    <cfRule type="expression" dxfId="7510" priority="2675" stopIfTrue="1">
      <formula>$IT41&lt;$IS$2</formula>
    </cfRule>
  </conditionalFormatting>
  <conditionalFormatting sqref="D42">
    <cfRule type="cellIs" dxfId="7509" priority="2674" operator="equal">
      <formula>0</formula>
    </cfRule>
  </conditionalFormatting>
  <conditionalFormatting sqref="D42">
    <cfRule type="cellIs" dxfId="7508" priority="2673" operator="equal">
      <formula>0</formula>
    </cfRule>
  </conditionalFormatting>
  <conditionalFormatting sqref="D42">
    <cfRule type="cellIs" dxfId="7507" priority="2672" stopIfTrue="1" operator="equal">
      <formula>0</formula>
    </cfRule>
  </conditionalFormatting>
  <conditionalFormatting sqref="D42">
    <cfRule type="expression" dxfId="7506" priority="2671" stopIfTrue="1">
      <formula>$IT43&lt;$IS$2</formula>
    </cfRule>
  </conditionalFormatting>
  <conditionalFormatting sqref="D42">
    <cfRule type="cellIs" dxfId="7505" priority="2670" stopIfTrue="1" operator="equal">
      <formula>0</formula>
    </cfRule>
  </conditionalFormatting>
  <conditionalFormatting sqref="D42">
    <cfRule type="expression" dxfId="7504" priority="2669" stopIfTrue="1">
      <formula>$IT43&lt;$IS$2</formula>
    </cfRule>
  </conditionalFormatting>
  <conditionalFormatting sqref="D42">
    <cfRule type="cellIs" dxfId="7503" priority="2668" stopIfTrue="1" operator="equal">
      <formula>0</formula>
    </cfRule>
  </conditionalFormatting>
  <conditionalFormatting sqref="D42">
    <cfRule type="expression" dxfId="7502" priority="2667" stopIfTrue="1">
      <formula>$IT43&lt;$IS$2</formula>
    </cfRule>
  </conditionalFormatting>
  <conditionalFormatting sqref="D42">
    <cfRule type="cellIs" dxfId="7501" priority="2666" stopIfTrue="1" operator="equal">
      <formula>0</formula>
    </cfRule>
  </conditionalFormatting>
  <conditionalFormatting sqref="D42">
    <cfRule type="expression" dxfId="7500" priority="2665" stopIfTrue="1">
      <formula>$IT43&lt;$IS$2</formula>
    </cfRule>
  </conditionalFormatting>
  <conditionalFormatting sqref="D42">
    <cfRule type="cellIs" dxfId="7499" priority="2664" operator="equal">
      <formula>0</formula>
    </cfRule>
  </conditionalFormatting>
  <conditionalFormatting sqref="D42">
    <cfRule type="cellIs" dxfId="7498" priority="2663" stopIfTrue="1" operator="equal">
      <formula>0</formula>
    </cfRule>
  </conditionalFormatting>
  <conditionalFormatting sqref="D42">
    <cfRule type="expression" dxfId="7497" priority="2662" stopIfTrue="1">
      <formula>$IT43&lt;$IS$2</formula>
    </cfRule>
  </conditionalFormatting>
  <conditionalFormatting sqref="D42">
    <cfRule type="cellIs" dxfId="7496" priority="2661" stopIfTrue="1" operator="equal">
      <formula>0</formula>
    </cfRule>
  </conditionalFormatting>
  <conditionalFormatting sqref="D42">
    <cfRule type="expression" dxfId="7495" priority="2660" stopIfTrue="1">
      <formula>$IT43&lt;$IS$2</formula>
    </cfRule>
  </conditionalFormatting>
  <conditionalFormatting sqref="D42">
    <cfRule type="cellIs" dxfId="7494" priority="2659" stopIfTrue="1" operator="equal">
      <formula>0</formula>
    </cfRule>
  </conditionalFormatting>
  <conditionalFormatting sqref="D42">
    <cfRule type="expression" dxfId="7493" priority="2658" stopIfTrue="1">
      <formula>$IT43&lt;$IS$2</formula>
    </cfRule>
  </conditionalFormatting>
  <conditionalFormatting sqref="A42:H42">
    <cfRule type="cellIs" dxfId="7492" priority="2657" stopIfTrue="1" operator="equal">
      <formula>0</formula>
    </cfRule>
  </conditionalFormatting>
  <conditionalFormatting sqref="A42:H42">
    <cfRule type="expression" dxfId="7491" priority="2656" stopIfTrue="1">
      <formula>$IW43&lt;$IV$2</formula>
    </cfRule>
  </conditionalFormatting>
  <conditionalFormatting sqref="A41:H41">
    <cfRule type="cellIs" dxfId="7490" priority="2655" stopIfTrue="1" operator="equal">
      <formula>0</formula>
    </cfRule>
  </conditionalFormatting>
  <conditionalFormatting sqref="A41:H41">
    <cfRule type="expression" dxfId="7489" priority="2654" stopIfTrue="1">
      <formula>$IW42&lt;$IV$2</formula>
    </cfRule>
  </conditionalFormatting>
  <conditionalFormatting sqref="A41:H41">
    <cfRule type="cellIs" dxfId="7488" priority="2653" stopIfTrue="1" operator="equal">
      <formula>0</formula>
    </cfRule>
  </conditionalFormatting>
  <conditionalFormatting sqref="A41:H41">
    <cfRule type="expression" dxfId="7487" priority="2652" stopIfTrue="1">
      <formula>$IW42&lt;$IV$2</formula>
    </cfRule>
  </conditionalFormatting>
  <conditionalFormatting sqref="A41:H41">
    <cfRule type="cellIs" dxfId="7486" priority="2651" stopIfTrue="1" operator="equal">
      <formula>0</formula>
    </cfRule>
  </conditionalFormatting>
  <conditionalFormatting sqref="A41:H41">
    <cfRule type="expression" dxfId="7485" priority="2650" stopIfTrue="1">
      <formula>$IW42&lt;$IV$2</formula>
    </cfRule>
  </conditionalFormatting>
  <conditionalFormatting sqref="A41:H41">
    <cfRule type="cellIs" dxfId="7484" priority="2649" stopIfTrue="1" operator="equal">
      <formula>0</formula>
    </cfRule>
  </conditionalFormatting>
  <conditionalFormatting sqref="A41:H41">
    <cfRule type="expression" dxfId="7483" priority="2648" stopIfTrue="1">
      <formula>$IW42&lt;$IV$2</formula>
    </cfRule>
  </conditionalFormatting>
  <conditionalFormatting sqref="I42">
    <cfRule type="cellIs" dxfId="7482" priority="2647" operator="equal">
      <formula>0</formula>
    </cfRule>
  </conditionalFormatting>
  <conditionalFormatting sqref="A43:I45">
    <cfRule type="cellIs" dxfId="7481" priority="2646" operator="equal">
      <formula>0</formula>
    </cfRule>
  </conditionalFormatting>
  <conditionalFormatting sqref="A43:H45">
    <cfRule type="cellIs" dxfId="7480" priority="2645" stopIfTrue="1" operator="equal">
      <formula>0</formula>
    </cfRule>
  </conditionalFormatting>
  <conditionalFormatting sqref="A43:H45">
    <cfRule type="expression" dxfId="7479" priority="2644" stopIfTrue="1">
      <formula>$IT44&lt;$IS$2</formula>
    </cfRule>
  </conditionalFormatting>
  <conditionalFormatting sqref="A43:H45">
    <cfRule type="cellIs" dxfId="7478" priority="2643" stopIfTrue="1" operator="equal">
      <formula>0</formula>
    </cfRule>
  </conditionalFormatting>
  <conditionalFormatting sqref="A43:H45">
    <cfRule type="expression" dxfId="7477" priority="2642" stopIfTrue="1">
      <formula>$IT44&lt;$IS$2</formula>
    </cfRule>
  </conditionalFormatting>
  <conditionalFormatting sqref="A43:G45">
    <cfRule type="cellIs" dxfId="7476" priority="2641" stopIfTrue="1" operator="equal">
      <formula>0</formula>
    </cfRule>
  </conditionalFormatting>
  <conditionalFormatting sqref="A43:G45">
    <cfRule type="expression" dxfId="7475" priority="2640" stopIfTrue="1">
      <formula>$IT44&lt;$IS$2</formula>
    </cfRule>
  </conditionalFormatting>
  <conditionalFormatting sqref="H43:H45">
    <cfRule type="cellIs" dxfId="7474" priority="2639" stopIfTrue="1" operator="equal">
      <formula>0</formula>
    </cfRule>
  </conditionalFormatting>
  <conditionalFormatting sqref="H43:H45">
    <cfRule type="expression" dxfId="7473" priority="2638" stopIfTrue="1">
      <formula>$IT44&lt;$IS$2</formula>
    </cfRule>
  </conditionalFormatting>
  <conditionalFormatting sqref="A43:G45">
    <cfRule type="cellIs" dxfId="7472" priority="2637" stopIfTrue="1" operator="equal">
      <formula>0</formula>
    </cfRule>
  </conditionalFormatting>
  <conditionalFormatting sqref="A43:G45">
    <cfRule type="expression" dxfId="7471" priority="2636" stopIfTrue="1">
      <formula>$IT44&lt;$IS$2</formula>
    </cfRule>
  </conditionalFormatting>
  <conditionalFormatting sqref="A43:H45">
    <cfRule type="cellIs" dxfId="7470" priority="2635" operator="equal">
      <formula>0</formula>
    </cfRule>
  </conditionalFormatting>
  <conditionalFormatting sqref="A43:H45">
    <cfRule type="cellIs" dxfId="7469" priority="2634" operator="equal">
      <formula>0</formula>
    </cfRule>
  </conditionalFormatting>
  <conditionalFormatting sqref="A43:H45">
    <cfRule type="cellIs" dxfId="7468" priority="2633" stopIfTrue="1" operator="equal">
      <formula>0</formula>
    </cfRule>
  </conditionalFormatting>
  <conditionalFormatting sqref="A43:H45">
    <cfRule type="expression" dxfId="7467" priority="2632" stopIfTrue="1">
      <formula>$IT44&lt;$IS$2</formula>
    </cfRule>
  </conditionalFormatting>
  <conditionalFormatting sqref="A43:H45">
    <cfRule type="cellIs" dxfId="7466" priority="2631" stopIfTrue="1" operator="equal">
      <formula>0</formula>
    </cfRule>
  </conditionalFormatting>
  <conditionalFormatting sqref="A43:H45">
    <cfRule type="expression" dxfId="7465" priority="2630" stopIfTrue="1">
      <formula>$IT44&lt;$IS$2</formula>
    </cfRule>
  </conditionalFormatting>
  <conditionalFormatting sqref="A43:G45">
    <cfRule type="cellIs" dxfId="7464" priority="2629" stopIfTrue="1" operator="equal">
      <formula>0</formula>
    </cfRule>
  </conditionalFormatting>
  <conditionalFormatting sqref="A43:G45">
    <cfRule type="expression" dxfId="7463" priority="2628" stopIfTrue="1">
      <formula>$IT44&lt;$IS$2</formula>
    </cfRule>
  </conditionalFormatting>
  <conditionalFormatting sqref="A43:G45">
    <cfRule type="cellIs" dxfId="7462" priority="2627" stopIfTrue="1" operator="equal">
      <formula>0</formula>
    </cfRule>
  </conditionalFormatting>
  <conditionalFormatting sqref="A43:G45">
    <cfRule type="expression" dxfId="7461" priority="2626" stopIfTrue="1">
      <formula>$IT44&lt;$IS$2</formula>
    </cfRule>
  </conditionalFormatting>
  <conditionalFormatting sqref="H43:H45">
    <cfRule type="cellIs" dxfId="7460" priority="2625" stopIfTrue="1" operator="equal">
      <formula>0</formula>
    </cfRule>
  </conditionalFormatting>
  <conditionalFormatting sqref="H43:H45">
    <cfRule type="expression" dxfId="7459" priority="2624" stopIfTrue="1">
      <formula>$IT44&lt;$IS$2</formula>
    </cfRule>
  </conditionalFormatting>
  <conditionalFormatting sqref="H43:H45">
    <cfRule type="cellIs" dxfId="7458" priority="2623" stopIfTrue="1" operator="equal">
      <formula>0</formula>
    </cfRule>
  </conditionalFormatting>
  <conditionalFormatting sqref="H43:H45">
    <cfRule type="expression" dxfId="7457" priority="2622" stopIfTrue="1">
      <formula>$IT44&lt;$IS$2</formula>
    </cfRule>
  </conditionalFormatting>
  <conditionalFormatting sqref="A43:G45">
    <cfRule type="cellIs" dxfId="7456" priority="2621" stopIfTrue="1" operator="equal">
      <formula>0</formula>
    </cfRule>
  </conditionalFormatting>
  <conditionalFormatting sqref="A43:G45">
    <cfRule type="expression" dxfId="7455" priority="2620" stopIfTrue="1">
      <formula>$IT44&lt;$IS$2</formula>
    </cfRule>
  </conditionalFormatting>
  <conditionalFormatting sqref="A43:H45">
    <cfRule type="cellIs" dxfId="7454" priority="2619" operator="equal">
      <formula>0</formula>
    </cfRule>
  </conditionalFormatting>
  <conditionalFormatting sqref="A43:H45">
    <cfRule type="cellIs" dxfId="7453" priority="2618" stopIfTrue="1" operator="equal">
      <formula>0</formula>
    </cfRule>
  </conditionalFormatting>
  <conditionalFormatting sqref="A43:H45">
    <cfRule type="expression" dxfId="7452" priority="2617" stopIfTrue="1">
      <formula>$IT44&lt;$IS$2</formula>
    </cfRule>
  </conditionalFormatting>
  <conditionalFormatting sqref="A43:H45">
    <cfRule type="cellIs" dxfId="7451" priority="2616" stopIfTrue="1" operator="equal">
      <formula>0</formula>
    </cfRule>
  </conditionalFormatting>
  <conditionalFormatting sqref="A43:H45">
    <cfRule type="expression" dxfId="7450" priority="2615" stopIfTrue="1">
      <formula>$IT44&lt;$IS$2</formula>
    </cfRule>
  </conditionalFormatting>
  <conditionalFormatting sqref="A43:H45">
    <cfRule type="cellIs" dxfId="7449" priority="2614" stopIfTrue="1" operator="equal">
      <formula>0</formula>
    </cfRule>
  </conditionalFormatting>
  <conditionalFormatting sqref="A43:H45">
    <cfRule type="expression" dxfId="7448" priority="2613" stopIfTrue="1">
      <formula>$IT44&lt;$IS$2</formula>
    </cfRule>
  </conditionalFormatting>
  <conditionalFormatting sqref="A43:H45">
    <cfRule type="cellIs" dxfId="7447" priority="2612" stopIfTrue="1" operator="equal">
      <formula>0</formula>
    </cfRule>
  </conditionalFormatting>
  <conditionalFormatting sqref="A43:H45">
    <cfRule type="expression" dxfId="7446" priority="2611" stopIfTrue="1">
      <formula>$IT44&lt;$IS$2</formula>
    </cfRule>
  </conditionalFormatting>
  <conditionalFormatting sqref="A43:H45">
    <cfRule type="cellIs" dxfId="7445" priority="2610" stopIfTrue="1" operator="equal">
      <formula>0</formula>
    </cfRule>
  </conditionalFormatting>
  <conditionalFormatting sqref="A43:H45">
    <cfRule type="expression" dxfId="7444" priority="2609" stopIfTrue="1">
      <formula>$IT44&lt;$IS$2</formula>
    </cfRule>
  </conditionalFormatting>
  <conditionalFormatting sqref="D45">
    <cfRule type="cellIs" dxfId="7443" priority="2608" operator="equal">
      <formula>0</formula>
    </cfRule>
  </conditionalFormatting>
  <conditionalFormatting sqref="D45">
    <cfRule type="cellIs" dxfId="7442" priority="2607" stopIfTrue="1" operator="equal">
      <formula>0</formula>
    </cfRule>
  </conditionalFormatting>
  <conditionalFormatting sqref="D45">
    <cfRule type="expression" dxfId="7441" priority="2606" stopIfTrue="1">
      <formula>$IT46&lt;$IS$2</formula>
    </cfRule>
  </conditionalFormatting>
  <conditionalFormatting sqref="D45">
    <cfRule type="cellIs" dxfId="7440" priority="2605" stopIfTrue="1" operator="equal">
      <formula>0</formula>
    </cfRule>
  </conditionalFormatting>
  <conditionalFormatting sqref="D45">
    <cfRule type="expression" dxfId="7439" priority="2604" stopIfTrue="1">
      <formula>$IT46&lt;$IS$2</formula>
    </cfRule>
  </conditionalFormatting>
  <conditionalFormatting sqref="D45">
    <cfRule type="cellIs" dxfId="7438" priority="2603" stopIfTrue="1" operator="equal">
      <formula>0</formula>
    </cfRule>
  </conditionalFormatting>
  <conditionalFormatting sqref="D45">
    <cfRule type="expression" dxfId="7437" priority="2602" stopIfTrue="1">
      <formula>$IT46&lt;$IS$2</formula>
    </cfRule>
  </conditionalFormatting>
  <conditionalFormatting sqref="D45">
    <cfRule type="cellIs" dxfId="7436" priority="2601" stopIfTrue="1" operator="equal">
      <formula>0</formula>
    </cfRule>
  </conditionalFormatting>
  <conditionalFormatting sqref="D45">
    <cfRule type="expression" dxfId="7435" priority="2600" stopIfTrue="1">
      <formula>$IT46&lt;$IS$2</formula>
    </cfRule>
  </conditionalFormatting>
  <conditionalFormatting sqref="D45">
    <cfRule type="cellIs" dxfId="7434" priority="2599" stopIfTrue="1" operator="equal">
      <formula>0</formula>
    </cfRule>
  </conditionalFormatting>
  <conditionalFormatting sqref="D45">
    <cfRule type="expression" dxfId="7433" priority="2598" stopIfTrue="1">
      <formula>$IT46&lt;$IS$2</formula>
    </cfRule>
  </conditionalFormatting>
  <conditionalFormatting sqref="D45">
    <cfRule type="cellIs" dxfId="7432" priority="2597" operator="equal">
      <formula>0</formula>
    </cfRule>
  </conditionalFormatting>
  <conditionalFormatting sqref="D45">
    <cfRule type="cellIs" dxfId="7431" priority="2596" stopIfTrue="1" operator="equal">
      <formula>0</formula>
    </cfRule>
  </conditionalFormatting>
  <conditionalFormatting sqref="D45">
    <cfRule type="expression" dxfId="7430" priority="2595" stopIfTrue="1">
      <formula>$IT46&lt;$IS$2</formula>
    </cfRule>
  </conditionalFormatting>
  <conditionalFormatting sqref="D45">
    <cfRule type="cellIs" dxfId="7429" priority="2594" stopIfTrue="1" operator="equal">
      <formula>0</formula>
    </cfRule>
  </conditionalFormatting>
  <conditionalFormatting sqref="D45">
    <cfRule type="expression" dxfId="7428" priority="2593" stopIfTrue="1">
      <formula>$IT46&lt;$IS$2</formula>
    </cfRule>
  </conditionalFormatting>
  <conditionalFormatting sqref="D45">
    <cfRule type="cellIs" dxfId="7427" priority="2592" stopIfTrue="1" operator="equal">
      <formula>0</formula>
    </cfRule>
  </conditionalFormatting>
  <conditionalFormatting sqref="D45">
    <cfRule type="expression" dxfId="7426" priority="2591" stopIfTrue="1">
      <formula>$IT46&lt;$IS$2</formula>
    </cfRule>
  </conditionalFormatting>
  <conditionalFormatting sqref="D45">
    <cfRule type="cellIs" dxfId="7425" priority="2590" stopIfTrue="1" operator="equal">
      <formula>0</formula>
    </cfRule>
  </conditionalFormatting>
  <conditionalFormatting sqref="D45">
    <cfRule type="expression" dxfId="7424" priority="2589" stopIfTrue="1">
      <formula>$IT46&lt;$IS$2</formula>
    </cfRule>
  </conditionalFormatting>
  <conditionalFormatting sqref="D45">
    <cfRule type="cellIs" dxfId="7423" priority="2588" stopIfTrue="1" operator="equal">
      <formula>0</formula>
    </cfRule>
  </conditionalFormatting>
  <conditionalFormatting sqref="D45">
    <cfRule type="expression" dxfId="7422" priority="2587" stopIfTrue="1">
      <formula>$IT46&lt;$IS$2</formula>
    </cfRule>
  </conditionalFormatting>
  <conditionalFormatting sqref="D45">
    <cfRule type="cellIs" dxfId="7421" priority="2586" stopIfTrue="1" operator="equal">
      <formula>0</formula>
    </cfRule>
  </conditionalFormatting>
  <conditionalFormatting sqref="D45">
    <cfRule type="expression" dxfId="7420" priority="2585" stopIfTrue="1">
      <formula>$IT46&lt;$IS$2</formula>
    </cfRule>
  </conditionalFormatting>
  <conditionalFormatting sqref="D45">
    <cfRule type="cellIs" dxfId="7419" priority="2584" stopIfTrue="1" operator="equal">
      <formula>0</formula>
    </cfRule>
  </conditionalFormatting>
  <conditionalFormatting sqref="D45">
    <cfRule type="expression" dxfId="7418" priority="2583" stopIfTrue="1">
      <formula>$IT46&lt;$IS$2</formula>
    </cfRule>
  </conditionalFormatting>
  <conditionalFormatting sqref="A43:H45">
    <cfRule type="cellIs" dxfId="7417" priority="2582" stopIfTrue="1" operator="equal">
      <formula>0</formula>
    </cfRule>
  </conditionalFormatting>
  <conditionalFormatting sqref="A43:H45">
    <cfRule type="expression" dxfId="7416" priority="2581" stopIfTrue="1">
      <formula>$IT44&lt;$IS$2</formula>
    </cfRule>
  </conditionalFormatting>
  <conditionalFormatting sqref="A43:H45">
    <cfRule type="cellIs" dxfId="7415" priority="2580" stopIfTrue="1" operator="equal">
      <formula>0</formula>
    </cfRule>
  </conditionalFormatting>
  <conditionalFormatting sqref="A43:H45">
    <cfRule type="expression" dxfId="7414" priority="2579" stopIfTrue="1">
      <formula>$IT44&lt;$IS$2</formula>
    </cfRule>
  </conditionalFormatting>
  <conditionalFormatting sqref="A43:H45">
    <cfRule type="cellIs" dxfId="7413" priority="2578" stopIfTrue="1" operator="equal">
      <formula>0</formula>
    </cfRule>
  </conditionalFormatting>
  <conditionalFormatting sqref="A43:H45">
    <cfRule type="expression" dxfId="7412" priority="2577" stopIfTrue="1">
      <formula>$IT44&lt;$IS$2</formula>
    </cfRule>
  </conditionalFormatting>
  <conditionalFormatting sqref="A44:H44">
    <cfRule type="cellIs" dxfId="7411" priority="2576" stopIfTrue="1" operator="equal">
      <formula>0</formula>
    </cfRule>
  </conditionalFormatting>
  <conditionalFormatting sqref="A44:H44">
    <cfRule type="expression" dxfId="7410" priority="2575" stopIfTrue="1">
      <formula>$IW45&lt;$IV$2</formula>
    </cfRule>
  </conditionalFormatting>
  <conditionalFormatting sqref="A44:H44">
    <cfRule type="cellIs" dxfId="7409" priority="2574" stopIfTrue="1" operator="equal">
      <formula>0</formula>
    </cfRule>
  </conditionalFormatting>
  <conditionalFormatting sqref="A44:H44">
    <cfRule type="expression" dxfId="7408" priority="2573" stopIfTrue="1">
      <formula>$IW45&lt;$IV$2</formula>
    </cfRule>
  </conditionalFormatting>
  <conditionalFormatting sqref="A43:H45">
    <cfRule type="cellIs" dxfId="7407" priority="2572" stopIfTrue="1" operator="equal">
      <formula>0</formula>
    </cfRule>
  </conditionalFormatting>
  <conditionalFormatting sqref="A43:H45">
    <cfRule type="expression" dxfId="7406" priority="2571" stopIfTrue="1">
      <formula>$IT44&lt;$IS$2</formula>
    </cfRule>
  </conditionalFormatting>
  <conditionalFormatting sqref="A43:H45">
    <cfRule type="cellIs" dxfId="7405" priority="2570" stopIfTrue="1" operator="equal">
      <formula>0</formula>
    </cfRule>
  </conditionalFormatting>
  <conditionalFormatting sqref="A43:H45">
    <cfRule type="expression" dxfId="7404" priority="2569" stopIfTrue="1">
      <formula>$IT44&lt;$IS$2</formula>
    </cfRule>
  </conditionalFormatting>
  <conditionalFormatting sqref="I45">
    <cfRule type="cellIs" dxfId="7403" priority="2568" operator="equal">
      <formula>0</formula>
    </cfRule>
  </conditionalFormatting>
  <conditionalFormatting sqref="A46:I49">
    <cfRule type="cellIs" dxfId="7402" priority="2567" operator="equal">
      <formula>0</formula>
    </cfRule>
  </conditionalFormatting>
  <conditionalFormatting sqref="A46:H49">
    <cfRule type="cellIs" dxfId="7401" priority="2566" stopIfTrue="1" operator="equal">
      <formula>0</formula>
    </cfRule>
  </conditionalFormatting>
  <conditionalFormatting sqref="A46:H49">
    <cfRule type="expression" dxfId="7400" priority="2565" stopIfTrue="1">
      <formula>$IT47&lt;$IS$2</formula>
    </cfRule>
  </conditionalFormatting>
  <conditionalFormatting sqref="A46:H49">
    <cfRule type="cellIs" dxfId="7399" priority="2564" stopIfTrue="1" operator="equal">
      <formula>0</formula>
    </cfRule>
  </conditionalFormatting>
  <conditionalFormatting sqref="A46:H49">
    <cfRule type="expression" dxfId="7398" priority="2563" stopIfTrue="1">
      <formula>$IT47&lt;$IS$2</formula>
    </cfRule>
  </conditionalFormatting>
  <conditionalFormatting sqref="A46:G49">
    <cfRule type="cellIs" dxfId="7397" priority="2562" stopIfTrue="1" operator="equal">
      <formula>0</formula>
    </cfRule>
  </conditionalFormatting>
  <conditionalFormatting sqref="A46:G49">
    <cfRule type="expression" dxfId="7396" priority="2561" stopIfTrue="1">
      <formula>$IT47&lt;$IS$2</formula>
    </cfRule>
  </conditionalFormatting>
  <conditionalFormatting sqref="H46:H49">
    <cfRule type="cellIs" dxfId="7395" priority="2560" stopIfTrue="1" operator="equal">
      <formula>0</formula>
    </cfRule>
  </conditionalFormatting>
  <conditionalFormatting sqref="H46:H49">
    <cfRule type="expression" dxfId="7394" priority="2559" stopIfTrue="1">
      <formula>$IT47&lt;$IS$2</formula>
    </cfRule>
  </conditionalFormatting>
  <conditionalFormatting sqref="A46:G46">
    <cfRule type="cellIs" dxfId="7393" priority="2558" stopIfTrue="1" operator="equal">
      <formula>0</formula>
    </cfRule>
  </conditionalFormatting>
  <conditionalFormatting sqref="A46:G46">
    <cfRule type="expression" dxfId="7392" priority="2557" stopIfTrue="1">
      <formula>$IT47&lt;$IS$2</formula>
    </cfRule>
  </conditionalFormatting>
  <conditionalFormatting sqref="A46:G49">
    <cfRule type="cellIs" dxfId="7391" priority="2556" stopIfTrue="1" operator="equal">
      <formula>0</formula>
    </cfRule>
  </conditionalFormatting>
  <conditionalFormatting sqref="A46:G49">
    <cfRule type="expression" dxfId="7390" priority="2555" stopIfTrue="1">
      <formula>$IT47&lt;$IS$2</formula>
    </cfRule>
  </conditionalFormatting>
  <conditionalFormatting sqref="A46:H49">
    <cfRule type="cellIs" dxfId="7389" priority="2554" operator="equal">
      <formula>0</formula>
    </cfRule>
  </conditionalFormatting>
  <conditionalFormatting sqref="A46:H49">
    <cfRule type="cellIs" dxfId="7388" priority="2553" operator="equal">
      <formula>0</formula>
    </cfRule>
  </conditionalFormatting>
  <conditionalFormatting sqref="A46:H49">
    <cfRule type="cellIs" dxfId="7387" priority="2552" stopIfTrue="1" operator="equal">
      <formula>0</formula>
    </cfRule>
  </conditionalFormatting>
  <conditionalFormatting sqref="A46:H49">
    <cfRule type="expression" dxfId="7386" priority="2551" stopIfTrue="1">
      <formula>$IT47&lt;$IS$2</formula>
    </cfRule>
  </conditionalFormatting>
  <conditionalFormatting sqref="A46:H49">
    <cfRule type="cellIs" dxfId="7385" priority="2550" stopIfTrue="1" operator="equal">
      <formula>0</formula>
    </cfRule>
  </conditionalFormatting>
  <conditionalFormatting sqref="A46:H49">
    <cfRule type="expression" dxfId="7384" priority="2549" stopIfTrue="1">
      <formula>$IT47&lt;$IS$2</formula>
    </cfRule>
  </conditionalFormatting>
  <conditionalFormatting sqref="A46:G47">
    <cfRule type="expression" dxfId="7383" priority="2548" stopIfTrue="1">
      <formula>$IT47&lt;$IS$2</formula>
    </cfRule>
  </conditionalFormatting>
  <conditionalFormatting sqref="A46:G49">
    <cfRule type="cellIs" dxfId="7382" priority="2547" stopIfTrue="1" operator="equal">
      <formula>0</formula>
    </cfRule>
  </conditionalFormatting>
  <conditionalFormatting sqref="A46:G49">
    <cfRule type="expression" dxfId="7381" priority="2546" stopIfTrue="1">
      <formula>$IT47&lt;$IS$2</formula>
    </cfRule>
  </conditionalFormatting>
  <conditionalFormatting sqref="H46:H49">
    <cfRule type="cellIs" dxfId="7380" priority="2545" stopIfTrue="1" operator="equal">
      <formula>0</formula>
    </cfRule>
  </conditionalFormatting>
  <conditionalFormatting sqref="H46:H49">
    <cfRule type="expression" dxfId="7379" priority="2544" stopIfTrue="1">
      <formula>$IT47&lt;$IS$2</formula>
    </cfRule>
  </conditionalFormatting>
  <conditionalFormatting sqref="H46:H49">
    <cfRule type="cellIs" dxfId="7378" priority="2543" stopIfTrue="1" operator="equal">
      <formula>0</formula>
    </cfRule>
  </conditionalFormatting>
  <conditionalFormatting sqref="H46:H49">
    <cfRule type="expression" dxfId="7377" priority="2542" stopIfTrue="1">
      <formula>$IT47&lt;$IS$2</formula>
    </cfRule>
  </conditionalFormatting>
  <conditionalFormatting sqref="A46:G49">
    <cfRule type="cellIs" dxfId="7376" priority="2541" stopIfTrue="1" operator="equal">
      <formula>0</formula>
    </cfRule>
  </conditionalFormatting>
  <conditionalFormatting sqref="A46:G49">
    <cfRule type="expression" dxfId="7375" priority="2540" stopIfTrue="1">
      <formula>$IT47&lt;$IS$2</formula>
    </cfRule>
  </conditionalFormatting>
  <conditionalFormatting sqref="A46:H49">
    <cfRule type="cellIs" dxfId="7374" priority="2539" operator="equal">
      <formula>0</formula>
    </cfRule>
  </conditionalFormatting>
  <conditionalFormatting sqref="A46:H49">
    <cfRule type="cellIs" dxfId="7373" priority="2538" stopIfTrue="1" operator="equal">
      <formula>0</formula>
    </cfRule>
  </conditionalFormatting>
  <conditionalFormatting sqref="A46:H49">
    <cfRule type="expression" dxfId="7372" priority="2537" stopIfTrue="1">
      <formula>$IT47&lt;$IS$2</formula>
    </cfRule>
  </conditionalFormatting>
  <conditionalFormatting sqref="A46:H49">
    <cfRule type="cellIs" dxfId="7371" priority="2536" stopIfTrue="1" operator="equal">
      <formula>0</formula>
    </cfRule>
  </conditionalFormatting>
  <conditionalFormatting sqref="A46:H49">
    <cfRule type="expression" dxfId="7370" priority="2535" stopIfTrue="1">
      <formula>$IT47&lt;$IS$2</formula>
    </cfRule>
  </conditionalFormatting>
  <conditionalFormatting sqref="A46:H49">
    <cfRule type="cellIs" dxfId="7369" priority="2534" stopIfTrue="1" operator="equal">
      <formula>0</formula>
    </cfRule>
  </conditionalFormatting>
  <conditionalFormatting sqref="A46:H49">
    <cfRule type="expression" dxfId="7368" priority="2533" stopIfTrue="1">
      <formula>$IT47&lt;$IS$2</formula>
    </cfRule>
  </conditionalFormatting>
  <conditionalFormatting sqref="A46:H49">
    <cfRule type="cellIs" dxfId="7367" priority="2532" stopIfTrue="1" operator="equal">
      <formula>0</formula>
    </cfRule>
  </conditionalFormatting>
  <conditionalFormatting sqref="A46:H49">
    <cfRule type="expression" dxfId="7366" priority="2531" stopIfTrue="1">
      <formula>$IT47&lt;$IS$2</formula>
    </cfRule>
  </conditionalFormatting>
  <conditionalFormatting sqref="A46:H49">
    <cfRule type="cellIs" dxfId="7365" priority="2530" stopIfTrue="1" operator="equal">
      <formula>0</formula>
    </cfRule>
  </conditionalFormatting>
  <conditionalFormatting sqref="A46:H49">
    <cfRule type="expression" dxfId="7364" priority="2529" stopIfTrue="1">
      <formula>$IT47&lt;$IS$2</formula>
    </cfRule>
  </conditionalFormatting>
  <conditionalFormatting sqref="D49">
    <cfRule type="cellIs" dxfId="7363" priority="2528" operator="equal">
      <formula>0</formula>
    </cfRule>
  </conditionalFormatting>
  <conditionalFormatting sqref="D49">
    <cfRule type="cellIs" dxfId="7362" priority="2527" operator="equal">
      <formula>0</formula>
    </cfRule>
  </conditionalFormatting>
  <conditionalFormatting sqref="D49">
    <cfRule type="cellIs" dxfId="7361" priority="2526" stopIfTrue="1" operator="equal">
      <formula>0</formula>
    </cfRule>
  </conditionalFormatting>
  <conditionalFormatting sqref="D49">
    <cfRule type="expression" dxfId="7360" priority="2525" stopIfTrue="1">
      <formula>$IT50&lt;$IS$2</formula>
    </cfRule>
  </conditionalFormatting>
  <conditionalFormatting sqref="D49">
    <cfRule type="cellIs" dxfId="7359" priority="2524" stopIfTrue="1" operator="equal">
      <formula>0</formula>
    </cfRule>
  </conditionalFormatting>
  <conditionalFormatting sqref="D49">
    <cfRule type="expression" dxfId="7358" priority="2523" stopIfTrue="1">
      <formula>$IT50&lt;$IS$2</formula>
    </cfRule>
  </conditionalFormatting>
  <conditionalFormatting sqref="D49">
    <cfRule type="cellIs" dxfId="7357" priority="2522" stopIfTrue="1" operator="equal">
      <formula>0</formula>
    </cfRule>
  </conditionalFormatting>
  <conditionalFormatting sqref="D49">
    <cfRule type="expression" dxfId="7356" priority="2521" stopIfTrue="1">
      <formula>$IT50&lt;$IS$2</formula>
    </cfRule>
  </conditionalFormatting>
  <conditionalFormatting sqref="D49">
    <cfRule type="cellIs" dxfId="7355" priority="2520" stopIfTrue="1" operator="equal">
      <formula>0</formula>
    </cfRule>
  </conditionalFormatting>
  <conditionalFormatting sqref="D49">
    <cfRule type="expression" dxfId="7354" priority="2519" stopIfTrue="1">
      <formula>$IT50&lt;$IS$2</formula>
    </cfRule>
  </conditionalFormatting>
  <conditionalFormatting sqref="D49">
    <cfRule type="cellIs" dxfId="7353" priority="2518" operator="equal">
      <formula>0</formula>
    </cfRule>
  </conditionalFormatting>
  <conditionalFormatting sqref="D49">
    <cfRule type="cellIs" dxfId="7352" priority="2517" stopIfTrue="1" operator="equal">
      <formula>0</formula>
    </cfRule>
  </conditionalFormatting>
  <conditionalFormatting sqref="D49">
    <cfRule type="expression" dxfId="7351" priority="2516" stopIfTrue="1">
      <formula>$IT50&lt;$IS$2</formula>
    </cfRule>
  </conditionalFormatting>
  <conditionalFormatting sqref="D49">
    <cfRule type="cellIs" dxfId="7350" priority="2515" stopIfTrue="1" operator="equal">
      <formula>0</formula>
    </cfRule>
  </conditionalFormatting>
  <conditionalFormatting sqref="D49">
    <cfRule type="expression" dxfId="7349" priority="2514" stopIfTrue="1">
      <formula>$IT50&lt;$IS$2</formula>
    </cfRule>
  </conditionalFormatting>
  <conditionalFormatting sqref="D49">
    <cfRule type="cellIs" dxfId="7348" priority="2513" stopIfTrue="1" operator="equal">
      <formula>0</formula>
    </cfRule>
  </conditionalFormatting>
  <conditionalFormatting sqref="D49">
    <cfRule type="expression" dxfId="7347" priority="2512" stopIfTrue="1">
      <formula>$IT50&lt;$IS$2</formula>
    </cfRule>
  </conditionalFormatting>
  <conditionalFormatting sqref="A46:H49">
    <cfRule type="cellIs" dxfId="7346" priority="2511" stopIfTrue="1" operator="equal">
      <formula>0</formula>
    </cfRule>
  </conditionalFormatting>
  <conditionalFormatting sqref="A46:H49">
    <cfRule type="expression" dxfId="7345" priority="2510" stopIfTrue="1">
      <formula>$IT47&lt;$IS$2</formula>
    </cfRule>
  </conditionalFormatting>
  <conditionalFormatting sqref="A46:H49">
    <cfRule type="cellIs" dxfId="7344" priority="2509" stopIfTrue="1" operator="equal">
      <formula>0</formula>
    </cfRule>
  </conditionalFormatting>
  <conditionalFormatting sqref="A46:H49">
    <cfRule type="expression" dxfId="7343" priority="2508" stopIfTrue="1">
      <formula>$IT47&lt;$IS$2</formula>
    </cfRule>
  </conditionalFormatting>
  <conditionalFormatting sqref="A46:H49">
    <cfRule type="cellIs" dxfId="7342" priority="2507" stopIfTrue="1" operator="equal">
      <formula>0</formula>
    </cfRule>
  </conditionalFormatting>
  <conditionalFormatting sqref="A46:H49">
    <cfRule type="expression" dxfId="7341" priority="2506" stopIfTrue="1">
      <formula>$IT47&lt;$IS$2</formula>
    </cfRule>
  </conditionalFormatting>
  <conditionalFormatting sqref="A49:H49">
    <cfRule type="cellIs" dxfId="7340" priority="2505" stopIfTrue="1" operator="equal">
      <formula>0</formula>
    </cfRule>
  </conditionalFormatting>
  <conditionalFormatting sqref="A49:H49">
    <cfRule type="expression" dxfId="7339" priority="2504" stopIfTrue="1">
      <formula>$IW50&lt;$IV$2</formula>
    </cfRule>
  </conditionalFormatting>
  <conditionalFormatting sqref="A47:H47">
    <cfRule type="cellIs" dxfId="7338" priority="2503" stopIfTrue="1" operator="equal">
      <formula>0</formula>
    </cfRule>
  </conditionalFormatting>
  <conditionalFormatting sqref="A47:H47">
    <cfRule type="expression" dxfId="7337" priority="2502" stopIfTrue="1">
      <formula>$IW48&lt;$IV$2</formula>
    </cfRule>
  </conditionalFormatting>
  <conditionalFormatting sqref="A46:H46">
    <cfRule type="cellIs" dxfId="7336" priority="2501" stopIfTrue="1" operator="equal">
      <formula>0</formula>
    </cfRule>
  </conditionalFormatting>
  <conditionalFormatting sqref="A46:H46">
    <cfRule type="expression" dxfId="7335" priority="2500" stopIfTrue="1">
      <formula>$IW47&lt;$IV$2</formula>
    </cfRule>
  </conditionalFormatting>
  <conditionalFormatting sqref="A48:H48">
    <cfRule type="cellIs" dxfId="7334" priority="2499" stopIfTrue="1" operator="equal">
      <formula>0</formula>
    </cfRule>
  </conditionalFormatting>
  <conditionalFormatting sqref="A48:H48">
    <cfRule type="expression" dxfId="7333" priority="2498" stopIfTrue="1">
      <formula>$IW49&lt;$IV$2</formula>
    </cfRule>
  </conditionalFormatting>
  <conditionalFormatting sqref="A48:H48">
    <cfRule type="cellIs" dxfId="7332" priority="2497" stopIfTrue="1" operator="equal">
      <formula>0</formula>
    </cfRule>
  </conditionalFormatting>
  <conditionalFormatting sqref="A48:H48">
    <cfRule type="expression" dxfId="7331" priority="2496" stopIfTrue="1">
      <formula>$IW49&lt;$IV$2</formula>
    </cfRule>
  </conditionalFormatting>
  <conditionalFormatting sqref="A48:H48">
    <cfRule type="cellIs" dxfId="7330" priority="2495" stopIfTrue="1" operator="equal">
      <formula>0</formula>
    </cfRule>
  </conditionalFormatting>
  <conditionalFormatting sqref="A48:H48">
    <cfRule type="expression" dxfId="7329" priority="2494" stopIfTrue="1">
      <formula>$IW49&lt;$IV$2</formula>
    </cfRule>
  </conditionalFormatting>
  <conditionalFormatting sqref="A46:H49">
    <cfRule type="cellIs" dxfId="7328" priority="2493" stopIfTrue="1" operator="equal">
      <formula>0</formula>
    </cfRule>
  </conditionalFormatting>
  <conditionalFormatting sqref="A46:H49">
    <cfRule type="expression" dxfId="7327" priority="2492" stopIfTrue="1">
      <formula>$IT47&lt;$IS$2</formula>
    </cfRule>
  </conditionalFormatting>
  <conditionalFormatting sqref="A46:H49">
    <cfRule type="cellIs" dxfId="7326" priority="2491" stopIfTrue="1" operator="equal">
      <formula>0</formula>
    </cfRule>
  </conditionalFormatting>
  <conditionalFormatting sqref="A46:H49">
    <cfRule type="expression" dxfId="7325" priority="2490" stopIfTrue="1">
      <formula>$IT47&lt;$IS$2</formula>
    </cfRule>
  </conditionalFormatting>
  <conditionalFormatting sqref="I49">
    <cfRule type="cellIs" dxfId="7324" priority="2489" operator="equal">
      <formula>0</formula>
    </cfRule>
  </conditionalFormatting>
  <conditionalFormatting sqref="I48">
    <cfRule type="cellIs" dxfId="7323" priority="2488" operator="equal">
      <formula>0</formula>
    </cfRule>
  </conditionalFormatting>
  <conditionalFormatting sqref="A50:I53">
    <cfRule type="cellIs" dxfId="7322" priority="2487" operator="equal">
      <formula>0</formula>
    </cfRule>
  </conditionalFormatting>
  <conditionalFormatting sqref="A50:H53">
    <cfRule type="cellIs" dxfId="7321" priority="2486" stopIfTrue="1" operator="equal">
      <formula>0</formula>
    </cfRule>
  </conditionalFormatting>
  <conditionalFormatting sqref="A50:H53">
    <cfRule type="expression" dxfId="7320" priority="2485" stopIfTrue="1">
      <formula>$IT51&lt;$IS$2</formula>
    </cfRule>
  </conditionalFormatting>
  <conditionalFormatting sqref="A50:H53">
    <cfRule type="cellIs" dxfId="7319" priority="2484" stopIfTrue="1" operator="equal">
      <formula>0</formula>
    </cfRule>
  </conditionalFormatting>
  <conditionalFormatting sqref="A50:H53">
    <cfRule type="expression" dxfId="7318" priority="2483" stopIfTrue="1">
      <formula>$IT51&lt;$IS$2</formula>
    </cfRule>
  </conditionalFormatting>
  <conditionalFormatting sqref="A50:G53">
    <cfRule type="cellIs" dxfId="7317" priority="2482" stopIfTrue="1" operator="equal">
      <formula>0</formula>
    </cfRule>
  </conditionalFormatting>
  <conditionalFormatting sqref="A50:G53">
    <cfRule type="expression" dxfId="7316" priority="2481" stopIfTrue="1">
      <formula>$IT51&lt;$IS$2</formula>
    </cfRule>
  </conditionalFormatting>
  <conditionalFormatting sqref="H50:H53">
    <cfRule type="cellIs" dxfId="7315" priority="2480" stopIfTrue="1" operator="equal">
      <formula>0</formula>
    </cfRule>
  </conditionalFormatting>
  <conditionalFormatting sqref="H50:H53">
    <cfRule type="expression" dxfId="7314" priority="2479" stopIfTrue="1">
      <formula>$IT51&lt;$IS$2</formula>
    </cfRule>
  </conditionalFormatting>
  <conditionalFormatting sqref="A50:G53">
    <cfRule type="cellIs" dxfId="7313" priority="2478" stopIfTrue="1" operator="equal">
      <formula>0</formula>
    </cfRule>
  </conditionalFormatting>
  <conditionalFormatting sqref="A50:G53">
    <cfRule type="expression" dxfId="7312" priority="2477" stopIfTrue="1">
      <formula>$IT51&lt;$IS$2</formula>
    </cfRule>
  </conditionalFormatting>
  <conditionalFormatting sqref="A50:H53">
    <cfRule type="cellIs" dxfId="7311" priority="2476" operator="equal">
      <formula>0</formula>
    </cfRule>
  </conditionalFormatting>
  <conditionalFormatting sqref="A50:H53">
    <cfRule type="cellIs" dxfId="7310" priority="2475" operator="equal">
      <formula>0</formula>
    </cfRule>
  </conditionalFormatting>
  <conditionalFormatting sqref="A50:H53">
    <cfRule type="cellIs" dxfId="7309" priority="2474" stopIfTrue="1" operator="equal">
      <formula>0</formula>
    </cfRule>
  </conditionalFormatting>
  <conditionalFormatting sqref="A50:H53">
    <cfRule type="expression" dxfId="7308" priority="2473" stopIfTrue="1">
      <formula>$IT51&lt;$IS$2</formula>
    </cfRule>
  </conditionalFormatting>
  <conditionalFormatting sqref="A50:H53">
    <cfRule type="cellIs" dxfId="7307" priority="2472" stopIfTrue="1" operator="equal">
      <formula>0</formula>
    </cfRule>
  </conditionalFormatting>
  <conditionalFormatting sqref="A50:H53">
    <cfRule type="expression" dxfId="7306" priority="2471" stopIfTrue="1">
      <formula>$IT51&lt;$IS$2</formula>
    </cfRule>
  </conditionalFormatting>
  <conditionalFormatting sqref="A50:G53">
    <cfRule type="cellIs" dxfId="7305" priority="2470" stopIfTrue="1" operator="equal">
      <formula>0</formula>
    </cfRule>
  </conditionalFormatting>
  <conditionalFormatting sqref="A50:G53">
    <cfRule type="expression" dxfId="7304" priority="2469" stopIfTrue="1">
      <formula>$IT51&lt;$IS$2</formula>
    </cfRule>
  </conditionalFormatting>
  <conditionalFormatting sqref="A50:G53">
    <cfRule type="cellIs" dxfId="7303" priority="2468" stopIfTrue="1" operator="equal">
      <formula>0</formula>
    </cfRule>
  </conditionalFormatting>
  <conditionalFormatting sqref="A50:G53">
    <cfRule type="expression" dxfId="7302" priority="2467" stopIfTrue="1">
      <formula>$IT51&lt;$IS$2</formula>
    </cfRule>
  </conditionalFormatting>
  <conditionalFormatting sqref="H50:H53">
    <cfRule type="cellIs" dxfId="7301" priority="2466" stopIfTrue="1" operator="equal">
      <formula>0</formula>
    </cfRule>
  </conditionalFormatting>
  <conditionalFormatting sqref="H50:H53">
    <cfRule type="expression" dxfId="7300" priority="2465" stopIfTrue="1">
      <formula>$IT51&lt;$IS$2</formula>
    </cfRule>
  </conditionalFormatting>
  <conditionalFormatting sqref="H50:H53">
    <cfRule type="cellIs" dxfId="7299" priority="2464" stopIfTrue="1" operator="equal">
      <formula>0</formula>
    </cfRule>
  </conditionalFormatting>
  <conditionalFormatting sqref="H50:H53">
    <cfRule type="expression" dxfId="7298" priority="2463" stopIfTrue="1">
      <formula>$IT51&lt;$IS$2</formula>
    </cfRule>
  </conditionalFormatting>
  <conditionalFormatting sqref="A50:G53">
    <cfRule type="cellIs" dxfId="7297" priority="2462" stopIfTrue="1" operator="equal">
      <formula>0</formula>
    </cfRule>
  </conditionalFormatting>
  <conditionalFormatting sqref="A50:G53">
    <cfRule type="expression" dxfId="7296" priority="2461" stopIfTrue="1">
      <formula>$IT51&lt;$IS$2</formula>
    </cfRule>
  </conditionalFormatting>
  <conditionalFormatting sqref="A50:H53">
    <cfRule type="cellIs" dxfId="7295" priority="2460" operator="equal">
      <formula>0</formula>
    </cfRule>
  </conditionalFormatting>
  <conditionalFormatting sqref="A50:H53">
    <cfRule type="cellIs" dxfId="7294" priority="2459" stopIfTrue="1" operator="equal">
      <formula>0</formula>
    </cfRule>
  </conditionalFormatting>
  <conditionalFormatting sqref="A50:H53">
    <cfRule type="expression" dxfId="7293" priority="2458" stopIfTrue="1">
      <formula>$IT51&lt;$IS$2</formula>
    </cfRule>
  </conditionalFormatting>
  <conditionalFormatting sqref="A50:H53">
    <cfRule type="cellIs" dxfId="7292" priority="2457" stopIfTrue="1" operator="equal">
      <formula>0</formula>
    </cfRule>
  </conditionalFormatting>
  <conditionalFormatting sqref="A50:H53">
    <cfRule type="expression" dxfId="7291" priority="2456" stopIfTrue="1">
      <formula>$IT51&lt;$IS$2</formula>
    </cfRule>
  </conditionalFormatting>
  <conditionalFormatting sqref="A50:H53">
    <cfRule type="cellIs" dxfId="7290" priority="2455" stopIfTrue="1" operator="equal">
      <formula>0</formula>
    </cfRule>
  </conditionalFormatting>
  <conditionalFormatting sqref="A50:H53">
    <cfRule type="expression" dxfId="7289" priority="2454" stopIfTrue="1">
      <formula>$IT51&lt;$IS$2</formula>
    </cfRule>
  </conditionalFormatting>
  <conditionalFormatting sqref="A50:H53">
    <cfRule type="cellIs" dxfId="7288" priority="2453" stopIfTrue="1" operator="equal">
      <formula>0</formula>
    </cfRule>
  </conditionalFormatting>
  <conditionalFormatting sqref="A50:H53">
    <cfRule type="expression" dxfId="7287" priority="2452" stopIfTrue="1">
      <formula>$IT51&lt;$IS$2</formula>
    </cfRule>
  </conditionalFormatting>
  <conditionalFormatting sqref="A50:H53">
    <cfRule type="cellIs" dxfId="7286" priority="2451" stopIfTrue="1" operator="equal">
      <formula>0</formula>
    </cfRule>
  </conditionalFormatting>
  <conditionalFormatting sqref="A50:H53">
    <cfRule type="expression" dxfId="7285" priority="2450" stopIfTrue="1">
      <formula>$IT51&lt;$IS$2</formula>
    </cfRule>
  </conditionalFormatting>
  <conditionalFormatting sqref="D53">
    <cfRule type="cellIs" dxfId="7284" priority="2449" operator="equal">
      <formula>0</formula>
    </cfRule>
  </conditionalFormatting>
  <conditionalFormatting sqref="D53">
    <cfRule type="cellIs" dxfId="7283" priority="2448" stopIfTrue="1" operator="equal">
      <formula>0</formula>
    </cfRule>
  </conditionalFormatting>
  <conditionalFormatting sqref="D53">
    <cfRule type="expression" dxfId="7282" priority="2447" stopIfTrue="1">
      <formula>$IT54&lt;$IS$2</formula>
    </cfRule>
  </conditionalFormatting>
  <conditionalFormatting sqref="D53">
    <cfRule type="cellIs" dxfId="7281" priority="2446" stopIfTrue="1" operator="equal">
      <formula>0</formula>
    </cfRule>
  </conditionalFormatting>
  <conditionalFormatting sqref="D53">
    <cfRule type="expression" dxfId="7280" priority="2445" stopIfTrue="1">
      <formula>$IT54&lt;$IS$2</formula>
    </cfRule>
  </conditionalFormatting>
  <conditionalFormatting sqref="D53">
    <cfRule type="cellIs" dxfId="7279" priority="2444" stopIfTrue="1" operator="equal">
      <formula>0</formula>
    </cfRule>
  </conditionalFormatting>
  <conditionalFormatting sqref="D53">
    <cfRule type="expression" dxfId="7278" priority="2443" stopIfTrue="1">
      <formula>$IT54&lt;$IS$2</formula>
    </cfRule>
  </conditionalFormatting>
  <conditionalFormatting sqref="D53">
    <cfRule type="cellIs" dxfId="7277" priority="2442" stopIfTrue="1" operator="equal">
      <formula>0</formula>
    </cfRule>
  </conditionalFormatting>
  <conditionalFormatting sqref="D53">
    <cfRule type="expression" dxfId="7276" priority="2441" stopIfTrue="1">
      <formula>$IT54&lt;$IS$2</formula>
    </cfRule>
  </conditionalFormatting>
  <conditionalFormatting sqref="D53">
    <cfRule type="cellIs" dxfId="7275" priority="2440" stopIfTrue="1" operator="equal">
      <formula>0</formula>
    </cfRule>
  </conditionalFormatting>
  <conditionalFormatting sqref="D53">
    <cfRule type="expression" dxfId="7274" priority="2439" stopIfTrue="1">
      <formula>$IT54&lt;$IS$2</formula>
    </cfRule>
  </conditionalFormatting>
  <conditionalFormatting sqref="D53">
    <cfRule type="cellIs" dxfId="7273" priority="2438" operator="equal">
      <formula>0</formula>
    </cfRule>
  </conditionalFormatting>
  <conditionalFormatting sqref="D53">
    <cfRule type="cellIs" dxfId="7272" priority="2437" stopIfTrue="1" operator="equal">
      <formula>0</formula>
    </cfRule>
  </conditionalFormatting>
  <conditionalFormatting sqref="D53">
    <cfRule type="expression" dxfId="7271" priority="2436" stopIfTrue="1">
      <formula>$IT54&lt;$IS$2</formula>
    </cfRule>
  </conditionalFormatting>
  <conditionalFormatting sqref="D53">
    <cfRule type="cellIs" dxfId="7270" priority="2435" stopIfTrue="1" operator="equal">
      <formula>0</formula>
    </cfRule>
  </conditionalFormatting>
  <conditionalFormatting sqref="D53">
    <cfRule type="expression" dxfId="7269" priority="2434" stopIfTrue="1">
      <formula>$IT54&lt;$IS$2</formula>
    </cfRule>
  </conditionalFormatting>
  <conditionalFormatting sqref="D53">
    <cfRule type="cellIs" dxfId="7268" priority="2433" stopIfTrue="1" operator="equal">
      <formula>0</formula>
    </cfRule>
  </conditionalFormatting>
  <conditionalFormatting sqref="D53">
    <cfRule type="expression" dxfId="7267" priority="2432" stopIfTrue="1">
      <formula>$IT54&lt;$IS$2</formula>
    </cfRule>
  </conditionalFormatting>
  <conditionalFormatting sqref="D53">
    <cfRule type="cellIs" dxfId="7266" priority="2431" stopIfTrue="1" operator="equal">
      <formula>0</formula>
    </cfRule>
  </conditionalFormatting>
  <conditionalFormatting sqref="D53">
    <cfRule type="expression" dxfId="7265" priority="2430" stopIfTrue="1">
      <formula>$IT54&lt;$IS$2</formula>
    </cfRule>
  </conditionalFormatting>
  <conditionalFormatting sqref="D53">
    <cfRule type="cellIs" dxfId="7264" priority="2429" stopIfTrue="1" operator="equal">
      <formula>0</formula>
    </cfRule>
  </conditionalFormatting>
  <conditionalFormatting sqref="D53">
    <cfRule type="expression" dxfId="7263" priority="2428" stopIfTrue="1">
      <formula>$IT54&lt;$IS$2</formula>
    </cfRule>
  </conditionalFormatting>
  <conditionalFormatting sqref="D53">
    <cfRule type="cellIs" dxfId="7262" priority="2427" stopIfTrue="1" operator="equal">
      <formula>0</formula>
    </cfRule>
  </conditionalFormatting>
  <conditionalFormatting sqref="D53">
    <cfRule type="expression" dxfId="7261" priority="2426" stopIfTrue="1">
      <formula>$IT54&lt;$IS$2</formula>
    </cfRule>
  </conditionalFormatting>
  <conditionalFormatting sqref="D53">
    <cfRule type="cellIs" dxfId="7260" priority="2425" stopIfTrue="1" operator="equal">
      <formula>0</formula>
    </cfRule>
  </conditionalFormatting>
  <conditionalFormatting sqref="D53">
    <cfRule type="expression" dxfId="7259" priority="2424" stopIfTrue="1">
      <formula>$IT54&lt;$IS$2</formula>
    </cfRule>
  </conditionalFormatting>
  <conditionalFormatting sqref="A50:H53">
    <cfRule type="cellIs" dxfId="7258" priority="2423" stopIfTrue="1" operator="equal">
      <formula>0</formula>
    </cfRule>
  </conditionalFormatting>
  <conditionalFormatting sqref="A50:H53">
    <cfRule type="expression" dxfId="7257" priority="2422" stopIfTrue="1">
      <formula>$IT51&lt;$IS$2</formula>
    </cfRule>
  </conditionalFormatting>
  <conditionalFormatting sqref="A50:H53">
    <cfRule type="cellIs" dxfId="7256" priority="2421" stopIfTrue="1" operator="equal">
      <formula>0</formula>
    </cfRule>
  </conditionalFormatting>
  <conditionalFormatting sqref="A50:H53">
    <cfRule type="expression" dxfId="7255" priority="2420" stopIfTrue="1">
      <formula>$IT51&lt;$IS$2</formula>
    </cfRule>
  </conditionalFormatting>
  <conditionalFormatting sqref="A50:H53">
    <cfRule type="cellIs" dxfId="7254" priority="2419" stopIfTrue="1" operator="equal">
      <formula>0</formula>
    </cfRule>
  </conditionalFormatting>
  <conditionalFormatting sqref="A50:H53">
    <cfRule type="expression" dxfId="7253" priority="2418" stopIfTrue="1">
      <formula>$IT51&lt;$IS$2</formula>
    </cfRule>
  </conditionalFormatting>
  <conditionalFormatting sqref="A50:I50">
    <cfRule type="cellIs" dxfId="7252" priority="2417" stopIfTrue="1" operator="equal">
      <formula>0</formula>
    </cfRule>
  </conditionalFormatting>
  <conditionalFormatting sqref="A50:I50">
    <cfRule type="expression" dxfId="7251" priority="2416" stopIfTrue="1">
      <formula>$IW51&lt;$IV$2</formula>
    </cfRule>
  </conditionalFormatting>
  <conditionalFormatting sqref="I50">
    <cfRule type="cellIs" dxfId="7250" priority="2415" stopIfTrue="1" operator="equal">
      <formula>0</formula>
    </cfRule>
  </conditionalFormatting>
  <conditionalFormatting sqref="I50">
    <cfRule type="expression" dxfId="7249" priority="2414" stopIfTrue="1">
      <formula>$IW51&lt;$IV$2</formula>
    </cfRule>
  </conditionalFormatting>
  <conditionalFormatting sqref="A53:H53">
    <cfRule type="cellIs" dxfId="7248" priority="2413" stopIfTrue="1" operator="equal">
      <formula>0</formula>
    </cfRule>
  </conditionalFormatting>
  <conditionalFormatting sqref="A53:H53">
    <cfRule type="expression" dxfId="7247" priority="2412" stopIfTrue="1">
      <formula>$IW54&lt;$IV$2</formula>
    </cfRule>
  </conditionalFormatting>
  <conditionalFormatting sqref="A52:H52">
    <cfRule type="cellIs" dxfId="7246" priority="2411" stopIfTrue="1" operator="equal">
      <formula>0</formula>
    </cfRule>
  </conditionalFormatting>
  <conditionalFormatting sqref="A52:H52">
    <cfRule type="expression" dxfId="7245" priority="2410" stopIfTrue="1">
      <formula>$IW53&lt;$IV$2</formula>
    </cfRule>
  </conditionalFormatting>
  <conditionalFormatting sqref="A51:H51">
    <cfRule type="cellIs" dxfId="7244" priority="2409" stopIfTrue="1" operator="equal">
      <formula>0</formula>
    </cfRule>
  </conditionalFormatting>
  <conditionalFormatting sqref="A51:H51">
    <cfRule type="expression" dxfId="7243" priority="2408" stopIfTrue="1">
      <formula>$IW52&lt;$IV$2</formula>
    </cfRule>
  </conditionalFormatting>
  <conditionalFormatting sqref="A52:H52">
    <cfRule type="cellIs" dxfId="7242" priority="2407" stopIfTrue="1" operator="equal">
      <formula>0</formula>
    </cfRule>
  </conditionalFormatting>
  <conditionalFormatting sqref="A52:H52">
    <cfRule type="expression" dxfId="7241" priority="2406" stopIfTrue="1">
      <formula>$IW53&lt;$IV$2</formula>
    </cfRule>
  </conditionalFormatting>
  <conditionalFormatting sqref="A50:H53">
    <cfRule type="cellIs" dxfId="7240" priority="2405" stopIfTrue="1" operator="equal">
      <formula>0</formula>
    </cfRule>
  </conditionalFormatting>
  <conditionalFormatting sqref="A50:H53">
    <cfRule type="expression" dxfId="7239" priority="2404" stopIfTrue="1">
      <formula>$IT51&lt;$IS$2</formula>
    </cfRule>
  </conditionalFormatting>
  <conditionalFormatting sqref="A50:H53">
    <cfRule type="cellIs" dxfId="7238" priority="2403" stopIfTrue="1" operator="equal">
      <formula>0</formula>
    </cfRule>
  </conditionalFormatting>
  <conditionalFormatting sqref="A50:H53">
    <cfRule type="expression" dxfId="7237" priority="2402" stopIfTrue="1">
      <formula>$IT51&lt;$IS$2</formula>
    </cfRule>
  </conditionalFormatting>
  <conditionalFormatting sqref="I53">
    <cfRule type="cellIs" dxfId="7236" priority="2401" operator="equal">
      <formula>0</formula>
    </cfRule>
  </conditionalFormatting>
  <conditionalFormatting sqref="A54:I57">
    <cfRule type="cellIs" dxfId="7235" priority="2400" operator="equal">
      <formula>0</formula>
    </cfRule>
  </conditionalFormatting>
  <conditionalFormatting sqref="A54:H57">
    <cfRule type="cellIs" dxfId="7234" priority="2399" stopIfTrue="1" operator="equal">
      <formula>0</formula>
    </cfRule>
  </conditionalFormatting>
  <conditionalFormatting sqref="A54:H57">
    <cfRule type="expression" dxfId="7233" priority="2398" stopIfTrue="1">
      <formula>$IT55&lt;$IS$2</formula>
    </cfRule>
  </conditionalFormatting>
  <conditionalFormatting sqref="A54:H57">
    <cfRule type="cellIs" dxfId="7232" priority="2397" stopIfTrue="1" operator="equal">
      <formula>0</formula>
    </cfRule>
  </conditionalFormatting>
  <conditionalFormatting sqref="A54:H57">
    <cfRule type="expression" dxfId="7231" priority="2396" stopIfTrue="1">
      <formula>$IT55&lt;$IS$2</formula>
    </cfRule>
  </conditionalFormatting>
  <conditionalFormatting sqref="A54:G57">
    <cfRule type="cellIs" dxfId="7230" priority="2395" stopIfTrue="1" operator="equal">
      <formula>0</formula>
    </cfRule>
  </conditionalFormatting>
  <conditionalFormatting sqref="A54:G57">
    <cfRule type="expression" dxfId="7229" priority="2394" stopIfTrue="1">
      <formula>$IT55&lt;$IS$2</formula>
    </cfRule>
  </conditionalFormatting>
  <conditionalFormatting sqref="H54:H57">
    <cfRule type="cellIs" dxfId="7228" priority="2393" stopIfTrue="1" operator="equal">
      <formula>0</formula>
    </cfRule>
  </conditionalFormatting>
  <conditionalFormatting sqref="H54:H57">
    <cfRule type="expression" dxfId="7227" priority="2392" stopIfTrue="1">
      <formula>$IT55&lt;$IS$2</formula>
    </cfRule>
  </conditionalFormatting>
  <conditionalFormatting sqref="A54:G57">
    <cfRule type="cellIs" dxfId="7226" priority="2391" stopIfTrue="1" operator="equal">
      <formula>0</formula>
    </cfRule>
  </conditionalFormatting>
  <conditionalFormatting sqref="A54:G57">
    <cfRule type="expression" dxfId="7225" priority="2390" stopIfTrue="1">
      <formula>$IT55&lt;$IS$2</formula>
    </cfRule>
  </conditionalFormatting>
  <conditionalFormatting sqref="A54:H57">
    <cfRule type="cellIs" dxfId="7224" priority="2389" operator="equal">
      <formula>0</formula>
    </cfRule>
  </conditionalFormatting>
  <conditionalFormatting sqref="A54:H57">
    <cfRule type="cellIs" dxfId="7223" priority="2388" operator="equal">
      <formula>0</formula>
    </cfRule>
  </conditionalFormatting>
  <conditionalFormatting sqref="A54:H57">
    <cfRule type="cellIs" dxfId="7222" priority="2387" stopIfTrue="1" operator="equal">
      <formula>0</formula>
    </cfRule>
  </conditionalFormatting>
  <conditionalFormatting sqref="A54:H57">
    <cfRule type="expression" dxfId="7221" priority="2386" stopIfTrue="1">
      <formula>$IT55&lt;$IS$2</formula>
    </cfRule>
  </conditionalFormatting>
  <conditionalFormatting sqref="A54:H57">
    <cfRule type="cellIs" dxfId="7220" priority="2385" stopIfTrue="1" operator="equal">
      <formula>0</formula>
    </cfRule>
  </conditionalFormatting>
  <conditionalFormatting sqref="A54:H57">
    <cfRule type="expression" dxfId="7219" priority="2384" stopIfTrue="1">
      <formula>$IT55&lt;$IS$2</formula>
    </cfRule>
  </conditionalFormatting>
  <conditionalFormatting sqref="A54:G54">
    <cfRule type="cellIs" dxfId="7218" priority="2383" stopIfTrue="1" operator="equal">
      <formula>0</formula>
    </cfRule>
  </conditionalFormatting>
  <conditionalFormatting sqref="A54:G55">
    <cfRule type="expression" dxfId="7217" priority="2382" stopIfTrue="1">
      <formula>$IT55&lt;$IS$2</formula>
    </cfRule>
  </conditionalFormatting>
  <conditionalFormatting sqref="A54:G54">
    <cfRule type="cellIs" dxfId="7216" priority="2381" stopIfTrue="1" operator="equal">
      <formula>0</formula>
    </cfRule>
  </conditionalFormatting>
  <conditionalFormatting sqref="A54:G57">
    <cfRule type="cellIs" dxfId="7215" priority="2380" stopIfTrue="1" operator="equal">
      <formula>0</formula>
    </cfRule>
  </conditionalFormatting>
  <conditionalFormatting sqref="A54:G57">
    <cfRule type="expression" dxfId="7214" priority="2379" stopIfTrue="1">
      <formula>$IT55&lt;$IS$2</formula>
    </cfRule>
  </conditionalFormatting>
  <conditionalFormatting sqref="H54:H57">
    <cfRule type="cellIs" dxfId="7213" priority="2378" stopIfTrue="1" operator="equal">
      <formula>0</formula>
    </cfRule>
  </conditionalFormatting>
  <conditionalFormatting sqref="H54:H57">
    <cfRule type="expression" dxfId="7212" priority="2377" stopIfTrue="1">
      <formula>$IT55&lt;$IS$2</formula>
    </cfRule>
  </conditionalFormatting>
  <conditionalFormatting sqref="H54:H57">
    <cfRule type="cellIs" dxfId="7211" priority="2376" stopIfTrue="1" operator="equal">
      <formula>0</formula>
    </cfRule>
  </conditionalFormatting>
  <conditionalFormatting sqref="H54:H57">
    <cfRule type="expression" dxfId="7210" priority="2375" stopIfTrue="1">
      <formula>$IT55&lt;$IS$2</formula>
    </cfRule>
  </conditionalFormatting>
  <conditionalFormatting sqref="A54:G57">
    <cfRule type="cellIs" dxfId="7209" priority="2374" stopIfTrue="1" operator="equal">
      <formula>0</formula>
    </cfRule>
  </conditionalFormatting>
  <conditionalFormatting sqref="A54:G57">
    <cfRule type="expression" dxfId="7208" priority="2373" stopIfTrue="1">
      <formula>$IT55&lt;$IS$2</formula>
    </cfRule>
  </conditionalFormatting>
  <conditionalFormatting sqref="A54:H57">
    <cfRule type="cellIs" dxfId="7207" priority="2372" operator="equal">
      <formula>0</formula>
    </cfRule>
  </conditionalFormatting>
  <conditionalFormatting sqref="A54:H57">
    <cfRule type="cellIs" dxfId="7206" priority="2371" stopIfTrue="1" operator="equal">
      <formula>0</formula>
    </cfRule>
  </conditionalFormatting>
  <conditionalFormatting sqref="A54:H57">
    <cfRule type="expression" dxfId="7205" priority="2370" stopIfTrue="1">
      <formula>$IT55&lt;$IS$2</formula>
    </cfRule>
  </conditionalFormatting>
  <conditionalFormatting sqref="A54:H57">
    <cfRule type="cellIs" dxfId="7204" priority="2369" stopIfTrue="1" operator="equal">
      <formula>0</formula>
    </cfRule>
  </conditionalFormatting>
  <conditionalFormatting sqref="A54:H57">
    <cfRule type="expression" dxfId="7203" priority="2368" stopIfTrue="1">
      <formula>$IT55&lt;$IS$2</formula>
    </cfRule>
  </conditionalFormatting>
  <conditionalFormatting sqref="A54:H57">
    <cfRule type="cellIs" dxfId="7202" priority="2367" stopIfTrue="1" operator="equal">
      <formula>0</formula>
    </cfRule>
  </conditionalFormatting>
  <conditionalFormatting sqref="A54:H57">
    <cfRule type="expression" dxfId="7201" priority="2366" stopIfTrue="1">
      <formula>$IT55&lt;$IS$2</formula>
    </cfRule>
  </conditionalFormatting>
  <conditionalFormatting sqref="A54:H57">
    <cfRule type="cellIs" dxfId="7200" priority="2365" stopIfTrue="1" operator="equal">
      <formula>0</formula>
    </cfRule>
  </conditionalFormatting>
  <conditionalFormatting sqref="A54:H57">
    <cfRule type="expression" dxfId="7199" priority="2364" stopIfTrue="1">
      <formula>$IT55&lt;$IS$2</formula>
    </cfRule>
  </conditionalFormatting>
  <conditionalFormatting sqref="A54:H57">
    <cfRule type="cellIs" dxfId="7198" priority="2363" stopIfTrue="1" operator="equal">
      <formula>0</formula>
    </cfRule>
  </conditionalFormatting>
  <conditionalFormatting sqref="A54:H57">
    <cfRule type="expression" dxfId="7197" priority="2362" stopIfTrue="1">
      <formula>$IT55&lt;$IS$2</formula>
    </cfRule>
  </conditionalFormatting>
  <conditionalFormatting sqref="A54:H57">
    <cfRule type="cellIs" dxfId="7196" priority="2361" stopIfTrue="1" operator="equal">
      <formula>0</formula>
    </cfRule>
  </conditionalFormatting>
  <conditionalFormatting sqref="A54:H57">
    <cfRule type="expression" dxfId="7195" priority="2360" stopIfTrue="1">
      <formula>$IT55&lt;$IS$2</formula>
    </cfRule>
  </conditionalFormatting>
  <conditionalFormatting sqref="A54:H57">
    <cfRule type="cellIs" dxfId="7194" priority="2359" stopIfTrue="1" operator="equal">
      <formula>0</formula>
    </cfRule>
  </conditionalFormatting>
  <conditionalFormatting sqref="A54:H57">
    <cfRule type="expression" dxfId="7193" priority="2358" stopIfTrue="1">
      <formula>$IT55&lt;$IS$2</formula>
    </cfRule>
  </conditionalFormatting>
  <conditionalFormatting sqref="A54:H57">
    <cfRule type="cellIs" dxfId="7192" priority="2357" stopIfTrue="1" operator="equal">
      <formula>0</formula>
    </cfRule>
  </conditionalFormatting>
  <conditionalFormatting sqref="A54:H57">
    <cfRule type="expression" dxfId="7191" priority="2356" stopIfTrue="1">
      <formula>$IT55&lt;$IS$2</formula>
    </cfRule>
  </conditionalFormatting>
  <conditionalFormatting sqref="A54:H54">
    <cfRule type="cellIs" dxfId="7190" priority="2355" stopIfTrue="1" operator="equal">
      <formula>0</formula>
    </cfRule>
  </conditionalFormatting>
  <conditionalFormatting sqref="A54:H54">
    <cfRule type="expression" dxfId="7189" priority="2354" stopIfTrue="1">
      <formula>$IW55&lt;$IV$2</formula>
    </cfRule>
  </conditionalFormatting>
  <conditionalFormatting sqref="A54:H54">
    <cfRule type="cellIs" dxfId="7188" priority="2353" operator="equal">
      <formula>0</formula>
    </cfRule>
  </conditionalFormatting>
  <conditionalFormatting sqref="A54:H54">
    <cfRule type="cellIs" dxfId="7187" priority="2352" stopIfTrue="1" operator="equal">
      <formula>0</formula>
    </cfRule>
  </conditionalFormatting>
  <conditionalFormatting sqref="A54:H54">
    <cfRule type="expression" dxfId="7186" priority="2351" stopIfTrue="1">
      <formula>$IT55&lt;$IS$2</formula>
    </cfRule>
  </conditionalFormatting>
  <conditionalFormatting sqref="A54:H54">
    <cfRule type="cellIs" dxfId="7185" priority="2350" stopIfTrue="1" operator="equal">
      <formula>0</formula>
    </cfRule>
  </conditionalFormatting>
  <conditionalFormatting sqref="A54:H54">
    <cfRule type="expression" dxfId="7184" priority="2349" stopIfTrue="1">
      <formula>$IT55&lt;$IS$2</formula>
    </cfRule>
  </conditionalFormatting>
  <conditionalFormatting sqref="A54:G54">
    <cfRule type="cellIs" dxfId="7183" priority="2348" stopIfTrue="1" operator="equal">
      <formula>0</formula>
    </cfRule>
  </conditionalFormatting>
  <conditionalFormatting sqref="A54:G54">
    <cfRule type="expression" dxfId="7182" priority="2347" stopIfTrue="1">
      <formula>$IT55&lt;$IS$2</formula>
    </cfRule>
  </conditionalFormatting>
  <conditionalFormatting sqref="H54">
    <cfRule type="cellIs" dxfId="7181" priority="2346" stopIfTrue="1" operator="equal">
      <formula>0</formula>
    </cfRule>
  </conditionalFormatting>
  <conditionalFormatting sqref="H54">
    <cfRule type="expression" dxfId="7180" priority="2345" stopIfTrue="1">
      <formula>$IT55&lt;$IS$2</formula>
    </cfRule>
  </conditionalFormatting>
  <conditionalFormatting sqref="A54:G54">
    <cfRule type="cellIs" dxfId="7179" priority="2344" stopIfTrue="1" operator="equal">
      <formula>0</formula>
    </cfRule>
  </conditionalFormatting>
  <conditionalFormatting sqref="A54:G54">
    <cfRule type="expression" dxfId="7178" priority="2343" stopIfTrue="1">
      <formula>$IT55&lt;$IS$2</formula>
    </cfRule>
  </conditionalFormatting>
  <conditionalFormatting sqref="A54:H54">
    <cfRule type="cellIs" dxfId="7177" priority="2342" operator="equal">
      <formula>0</formula>
    </cfRule>
  </conditionalFormatting>
  <conditionalFormatting sqref="A54:H54">
    <cfRule type="cellIs" dxfId="7176" priority="2341" operator="equal">
      <formula>0</formula>
    </cfRule>
  </conditionalFormatting>
  <conditionalFormatting sqref="A54:H54">
    <cfRule type="cellIs" dxfId="7175" priority="2340" stopIfTrue="1" operator="equal">
      <formula>0</formula>
    </cfRule>
  </conditionalFormatting>
  <conditionalFormatting sqref="A54:H54">
    <cfRule type="expression" dxfId="7174" priority="2339" stopIfTrue="1">
      <formula>$IT55&lt;$IS$2</formula>
    </cfRule>
  </conditionalFormatting>
  <conditionalFormatting sqref="A54:H54">
    <cfRule type="cellIs" dxfId="7173" priority="2338" stopIfTrue="1" operator="equal">
      <formula>0</formula>
    </cfRule>
  </conditionalFormatting>
  <conditionalFormatting sqref="A54:H54">
    <cfRule type="expression" dxfId="7172" priority="2337" stopIfTrue="1">
      <formula>$IT55&lt;$IS$2</formula>
    </cfRule>
  </conditionalFormatting>
  <conditionalFormatting sqref="A54:G54">
    <cfRule type="cellIs" dxfId="7171" priority="2336" stopIfTrue="1" operator="equal">
      <formula>0</formula>
    </cfRule>
  </conditionalFormatting>
  <conditionalFormatting sqref="A54:G54">
    <cfRule type="expression" dxfId="7170" priority="2335" stopIfTrue="1">
      <formula>$IT55&lt;$IS$2</formula>
    </cfRule>
  </conditionalFormatting>
  <conditionalFormatting sqref="A54:G54">
    <cfRule type="cellIs" dxfId="7169" priority="2334" stopIfTrue="1" operator="equal">
      <formula>0</formula>
    </cfRule>
  </conditionalFormatting>
  <conditionalFormatting sqref="A54:G54">
    <cfRule type="cellIs" dxfId="7168" priority="2333" stopIfTrue="1" operator="equal">
      <formula>0</formula>
    </cfRule>
  </conditionalFormatting>
  <conditionalFormatting sqref="A54:G54">
    <cfRule type="expression" dxfId="7167" priority="2332" stopIfTrue="1">
      <formula>$IT55&lt;$IS$2</formula>
    </cfRule>
  </conditionalFormatting>
  <conditionalFormatting sqref="H54">
    <cfRule type="cellIs" dxfId="7166" priority="2331" stopIfTrue="1" operator="equal">
      <formula>0</formula>
    </cfRule>
  </conditionalFormatting>
  <conditionalFormatting sqref="H54">
    <cfRule type="expression" dxfId="7165" priority="2330" stopIfTrue="1">
      <formula>$IT55&lt;$IS$2</formula>
    </cfRule>
  </conditionalFormatting>
  <conditionalFormatting sqref="H54">
    <cfRule type="cellIs" dxfId="7164" priority="2329" stopIfTrue="1" operator="equal">
      <formula>0</formula>
    </cfRule>
  </conditionalFormatting>
  <conditionalFormatting sqref="H54">
    <cfRule type="expression" dxfId="7163" priority="2328" stopIfTrue="1">
      <formula>$IT55&lt;$IS$2</formula>
    </cfRule>
  </conditionalFormatting>
  <conditionalFormatting sqref="A54:G54">
    <cfRule type="cellIs" dxfId="7162" priority="2327" stopIfTrue="1" operator="equal">
      <formula>0</formula>
    </cfRule>
  </conditionalFormatting>
  <conditionalFormatting sqref="A54:G54">
    <cfRule type="expression" dxfId="7161" priority="2326" stopIfTrue="1">
      <formula>$IT55&lt;$IS$2</formula>
    </cfRule>
  </conditionalFormatting>
  <conditionalFormatting sqref="A54:H54">
    <cfRule type="cellIs" dxfId="7160" priority="2325" operator="equal">
      <formula>0</formula>
    </cfRule>
  </conditionalFormatting>
  <conditionalFormatting sqref="A54:H54">
    <cfRule type="cellIs" dxfId="7159" priority="2324" stopIfTrue="1" operator="equal">
      <formula>0</formula>
    </cfRule>
  </conditionalFormatting>
  <conditionalFormatting sqref="A54:H54">
    <cfRule type="expression" dxfId="7158" priority="2323" stopIfTrue="1">
      <formula>$IT55&lt;$IS$2</formula>
    </cfRule>
  </conditionalFormatting>
  <conditionalFormatting sqref="A54:H54">
    <cfRule type="cellIs" dxfId="7157" priority="2322" stopIfTrue="1" operator="equal">
      <formula>0</formula>
    </cfRule>
  </conditionalFormatting>
  <conditionalFormatting sqref="A54:H54">
    <cfRule type="expression" dxfId="7156" priority="2321" stopIfTrue="1">
      <formula>$IT55&lt;$IS$2</formula>
    </cfRule>
  </conditionalFormatting>
  <conditionalFormatting sqref="A54:H54">
    <cfRule type="cellIs" dxfId="7155" priority="2320" stopIfTrue="1" operator="equal">
      <formula>0</formula>
    </cfRule>
  </conditionalFormatting>
  <conditionalFormatting sqref="A54:H54">
    <cfRule type="expression" dxfId="7154" priority="2319" stopIfTrue="1">
      <formula>$IT55&lt;$IS$2</formula>
    </cfRule>
  </conditionalFormatting>
  <conditionalFormatting sqref="A54:H54">
    <cfRule type="cellIs" dxfId="7153" priority="2318" stopIfTrue="1" operator="equal">
      <formula>0</formula>
    </cfRule>
  </conditionalFormatting>
  <conditionalFormatting sqref="A54:H54">
    <cfRule type="expression" dxfId="7152" priority="2317" stopIfTrue="1">
      <formula>$IT55&lt;$IS$2</formula>
    </cfRule>
  </conditionalFormatting>
  <conditionalFormatting sqref="A54:H54">
    <cfRule type="cellIs" dxfId="7151" priority="2316" stopIfTrue="1" operator="equal">
      <formula>0</formula>
    </cfRule>
  </conditionalFormatting>
  <conditionalFormatting sqref="A54:H54">
    <cfRule type="expression" dxfId="7150" priority="2315" stopIfTrue="1">
      <formula>$IT55&lt;$IS$2</formula>
    </cfRule>
  </conditionalFormatting>
  <conditionalFormatting sqref="A54:H54">
    <cfRule type="cellIs" dxfId="7149" priority="2314" stopIfTrue="1" operator="equal">
      <formula>0</formula>
    </cfRule>
  </conditionalFormatting>
  <conditionalFormatting sqref="A54:H54">
    <cfRule type="expression" dxfId="7148" priority="2313" stopIfTrue="1">
      <formula>$IT55&lt;$IS$2</formula>
    </cfRule>
  </conditionalFormatting>
  <conditionalFormatting sqref="A54:H54">
    <cfRule type="cellIs" dxfId="7147" priority="2312" stopIfTrue="1" operator="equal">
      <formula>0</formula>
    </cfRule>
  </conditionalFormatting>
  <conditionalFormatting sqref="A54:H54">
    <cfRule type="expression" dxfId="7146" priority="2311" stopIfTrue="1">
      <formula>$IT55&lt;$IS$2</formula>
    </cfRule>
  </conditionalFormatting>
  <conditionalFormatting sqref="A54:H54">
    <cfRule type="cellIs" dxfId="7145" priority="2310" stopIfTrue="1" operator="equal">
      <formula>0</formula>
    </cfRule>
  </conditionalFormatting>
  <conditionalFormatting sqref="A54:H54">
    <cfRule type="expression" dxfId="7144" priority="2309" stopIfTrue="1">
      <formula>$IT55&lt;$IS$2</formula>
    </cfRule>
  </conditionalFormatting>
  <conditionalFormatting sqref="A54:H54">
    <cfRule type="cellIs" dxfId="7143" priority="2308" stopIfTrue="1" operator="equal">
      <formula>0</formula>
    </cfRule>
  </conditionalFormatting>
  <conditionalFormatting sqref="A54:H54">
    <cfRule type="expression" dxfId="7142" priority="2307" stopIfTrue="1">
      <formula>$IT55&lt;$IS$2</formula>
    </cfRule>
  </conditionalFormatting>
  <conditionalFormatting sqref="A54:H54">
    <cfRule type="cellIs" dxfId="7141" priority="2306" stopIfTrue="1" operator="equal">
      <formula>0</formula>
    </cfRule>
  </conditionalFormatting>
  <conditionalFormatting sqref="A54:H54">
    <cfRule type="expression" dxfId="7140" priority="2305" stopIfTrue="1">
      <formula>$IT55&lt;$IS$2</formula>
    </cfRule>
  </conditionalFormatting>
  <conditionalFormatting sqref="A54:H54">
    <cfRule type="cellIs" dxfId="7139" priority="2304" stopIfTrue="1" operator="equal">
      <formula>0</formula>
    </cfRule>
  </conditionalFormatting>
  <conditionalFormatting sqref="A54:H54">
    <cfRule type="expression" dxfId="7138" priority="2303" stopIfTrue="1">
      <formula>$IT55&lt;$IS$2</formula>
    </cfRule>
  </conditionalFormatting>
  <conditionalFormatting sqref="A55:H55">
    <cfRule type="cellIs" dxfId="7137" priority="2302" stopIfTrue="1" operator="equal">
      <formula>0</formula>
    </cfRule>
  </conditionalFormatting>
  <conditionalFormatting sqref="A55:H55">
    <cfRule type="expression" dxfId="7136" priority="2301" stopIfTrue="1">
      <formula>$IW56&lt;$IV$2</formula>
    </cfRule>
  </conditionalFormatting>
  <conditionalFormatting sqref="A54:H57">
    <cfRule type="cellIs" dxfId="7135" priority="2300" stopIfTrue="1" operator="equal">
      <formula>0</formula>
    </cfRule>
  </conditionalFormatting>
  <conditionalFormatting sqref="A54:H57">
    <cfRule type="expression" dxfId="7134" priority="2299" stopIfTrue="1">
      <formula>$IT55&lt;$IS$2</formula>
    </cfRule>
  </conditionalFormatting>
  <conditionalFormatting sqref="A54:H57">
    <cfRule type="cellIs" dxfId="7133" priority="2298" stopIfTrue="1" operator="equal">
      <formula>0</formula>
    </cfRule>
  </conditionalFormatting>
  <conditionalFormatting sqref="A54:H57">
    <cfRule type="expression" dxfId="7132" priority="2297" stopIfTrue="1">
      <formula>$IT55&lt;$IS$2</formula>
    </cfRule>
  </conditionalFormatting>
  <conditionalFormatting sqref="A56">
    <cfRule type="cellIs" dxfId="7131" priority="2296" operator="equal">
      <formula>0</formula>
    </cfRule>
  </conditionalFormatting>
  <conditionalFormatting sqref="A56">
    <cfRule type="cellIs" dxfId="7130" priority="2295" stopIfTrue="1" operator="equal">
      <formula>0</formula>
    </cfRule>
  </conditionalFormatting>
  <conditionalFormatting sqref="A56">
    <cfRule type="expression" dxfId="7129" priority="2294" stopIfTrue="1">
      <formula>$IT57&lt;$IS$2</formula>
    </cfRule>
  </conditionalFormatting>
  <conditionalFormatting sqref="A56">
    <cfRule type="cellIs" dxfId="7128" priority="2293" stopIfTrue="1" operator="equal">
      <formula>0</formula>
    </cfRule>
  </conditionalFormatting>
  <conditionalFormatting sqref="A56">
    <cfRule type="expression" dxfId="7127" priority="2292" stopIfTrue="1">
      <formula>$IT57&lt;$IS$2</formula>
    </cfRule>
  </conditionalFormatting>
  <conditionalFormatting sqref="A56">
    <cfRule type="cellIs" dxfId="7126" priority="2291" stopIfTrue="1" operator="equal">
      <formula>0</formula>
    </cfRule>
  </conditionalFormatting>
  <conditionalFormatting sqref="A56">
    <cfRule type="expression" dxfId="7125" priority="2290" stopIfTrue="1">
      <formula>$IT57&lt;$IS$2</formula>
    </cfRule>
  </conditionalFormatting>
  <conditionalFormatting sqref="D57">
    <cfRule type="cellIs" dxfId="7124" priority="2289" operator="equal">
      <formula>0</formula>
    </cfRule>
  </conditionalFormatting>
  <conditionalFormatting sqref="D57">
    <cfRule type="cellIs" dxfId="7123" priority="2288" operator="equal">
      <formula>0</formula>
    </cfRule>
  </conditionalFormatting>
  <conditionalFormatting sqref="D57">
    <cfRule type="cellIs" dxfId="7122" priority="2287" stopIfTrue="1" operator="equal">
      <formula>0</formula>
    </cfRule>
  </conditionalFormatting>
  <conditionalFormatting sqref="D57">
    <cfRule type="expression" dxfId="7121" priority="2286" stopIfTrue="1">
      <formula>$IT58&lt;$IS$2</formula>
    </cfRule>
  </conditionalFormatting>
  <conditionalFormatting sqref="D57">
    <cfRule type="cellIs" dxfId="7120" priority="2285" stopIfTrue="1" operator="equal">
      <formula>0</formula>
    </cfRule>
  </conditionalFormatting>
  <conditionalFormatting sqref="D57">
    <cfRule type="expression" dxfId="7119" priority="2284" stopIfTrue="1">
      <formula>$IT58&lt;$IS$2</formula>
    </cfRule>
  </conditionalFormatting>
  <conditionalFormatting sqref="D57">
    <cfRule type="cellIs" dxfId="7118" priority="2283" stopIfTrue="1" operator="equal">
      <formula>0</formula>
    </cfRule>
  </conditionalFormatting>
  <conditionalFormatting sqref="D57">
    <cfRule type="expression" dxfId="7117" priority="2282" stopIfTrue="1">
      <formula>$IT58&lt;$IS$2</formula>
    </cfRule>
  </conditionalFormatting>
  <conditionalFormatting sqref="D57">
    <cfRule type="cellIs" dxfId="7116" priority="2281" stopIfTrue="1" operator="equal">
      <formula>0</formula>
    </cfRule>
  </conditionalFormatting>
  <conditionalFormatting sqref="D57">
    <cfRule type="expression" dxfId="7115" priority="2280" stopIfTrue="1">
      <formula>$IT58&lt;$IS$2</formula>
    </cfRule>
  </conditionalFormatting>
  <conditionalFormatting sqref="D57">
    <cfRule type="cellIs" dxfId="7114" priority="2279" operator="equal">
      <formula>0</formula>
    </cfRule>
  </conditionalFormatting>
  <conditionalFormatting sqref="D57">
    <cfRule type="cellIs" dxfId="7113" priority="2278" stopIfTrue="1" operator="equal">
      <formula>0</formula>
    </cfRule>
  </conditionalFormatting>
  <conditionalFormatting sqref="D57">
    <cfRule type="expression" dxfId="7112" priority="2277" stopIfTrue="1">
      <formula>$IT58&lt;$IS$2</formula>
    </cfRule>
  </conditionalFormatting>
  <conditionalFormatting sqref="D57">
    <cfRule type="cellIs" dxfId="7111" priority="2276" stopIfTrue="1" operator="equal">
      <formula>0</formula>
    </cfRule>
  </conditionalFormatting>
  <conditionalFormatting sqref="D57">
    <cfRule type="expression" dxfId="7110" priority="2275" stopIfTrue="1">
      <formula>$IT58&lt;$IS$2</formula>
    </cfRule>
  </conditionalFormatting>
  <conditionalFormatting sqref="D57">
    <cfRule type="cellIs" dxfId="7109" priority="2274" stopIfTrue="1" operator="equal">
      <formula>0</formula>
    </cfRule>
  </conditionalFormatting>
  <conditionalFormatting sqref="D57">
    <cfRule type="expression" dxfId="7108" priority="2273" stopIfTrue="1">
      <formula>$IT58&lt;$IS$2</formula>
    </cfRule>
  </conditionalFormatting>
  <conditionalFormatting sqref="A57:H57">
    <cfRule type="cellIs" dxfId="7107" priority="2272" stopIfTrue="1" operator="equal">
      <formula>0</formula>
    </cfRule>
  </conditionalFormatting>
  <conditionalFormatting sqref="A57:H57">
    <cfRule type="expression" dxfId="7106" priority="2271" stopIfTrue="1">
      <formula>$IW58&lt;$IV$2</formula>
    </cfRule>
  </conditionalFormatting>
  <conditionalFormatting sqref="A56:H56">
    <cfRule type="cellIs" dxfId="7105" priority="2270" stopIfTrue="1" operator="equal">
      <formula>0</formula>
    </cfRule>
  </conditionalFormatting>
  <conditionalFormatting sqref="A56:H56">
    <cfRule type="expression" dxfId="7104" priority="2269" stopIfTrue="1">
      <formula>$IW57&lt;$IV$2</formula>
    </cfRule>
  </conditionalFormatting>
  <conditionalFormatting sqref="I57">
    <cfRule type="cellIs" dxfId="7103" priority="2268" operator="equal">
      <formula>0</formula>
    </cfRule>
  </conditionalFormatting>
  <conditionalFormatting sqref="I56">
    <cfRule type="cellIs" dxfId="7102" priority="2267" operator="equal">
      <formula>0</formula>
    </cfRule>
  </conditionalFormatting>
  <conditionalFormatting sqref="A58:I59">
    <cfRule type="cellIs" dxfId="7101" priority="2266" operator="equal">
      <formula>0</formula>
    </cfRule>
  </conditionalFormatting>
  <conditionalFormatting sqref="A58:H59">
    <cfRule type="cellIs" dxfId="7100" priority="2265" stopIfTrue="1" operator="equal">
      <formula>0</formula>
    </cfRule>
  </conditionalFormatting>
  <conditionalFormatting sqref="A58:H59">
    <cfRule type="expression" dxfId="7099" priority="2264" stopIfTrue="1">
      <formula>$IT59&lt;$IS$2</formula>
    </cfRule>
  </conditionalFormatting>
  <conditionalFormatting sqref="A58:H59">
    <cfRule type="cellIs" dxfId="7098" priority="2263" stopIfTrue="1" operator="equal">
      <formula>0</formula>
    </cfRule>
  </conditionalFormatting>
  <conditionalFormatting sqref="A58:H59">
    <cfRule type="expression" dxfId="7097" priority="2262" stopIfTrue="1">
      <formula>$IT59&lt;$IS$2</formula>
    </cfRule>
  </conditionalFormatting>
  <conditionalFormatting sqref="A58:G59">
    <cfRule type="cellIs" dxfId="7096" priority="2261" stopIfTrue="1" operator="equal">
      <formula>0</formula>
    </cfRule>
  </conditionalFormatting>
  <conditionalFormatting sqref="A58:G59">
    <cfRule type="expression" dxfId="7095" priority="2260" stopIfTrue="1">
      <formula>$IT59&lt;$IS$2</formula>
    </cfRule>
  </conditionalFormatting>
  <conditionalFormatting sqref="H58:H59">
    <cfRule type="cellIs" dxfId="7094" priority="2259" stopIfTrue="1" operator="equal">
      <formula>0</formula>
    </cfRule>
  </conditionalFormatting>
  <conditionalFormatting sqref="H58:H59">
    <cfRule type="expression" dxfId="7093" priority="2258" stopIfTrue="1">
      <formula>$IT59&lt;$IS$2</formula>
    </cfRule>
  </conditionalFormatting>
  <conditionalFormatting sqref="A58:G59">
    <cfRule type="cellIs" dxfId="7092" priority="2257" stopIfTrue="1" operator="equal">
      <formula>0</formula>
    </cfRule>
  </conditionalFormatting>
  <conditionalFormatting sqref="A58:G59">
    <cfRule type="expression" dxfId="7091" priority="2256" stopIfTrue="1">
      <formula>$IT59&lt;$IS$2</formula>
    </cfRule>
  </conditionalFormatting>
  <conditionalFormatting sqref="A58:H59">
    <cfRule type="cellIs" dxfId="7090" priority="2255" operator="equal">
      <formula>0</formula>
    </cfRule>
  </conditionalFormatting>
  <conditionalFormatting sqref="A58:H59">
    <cfRule type="cellIs" dxfId="7089" priority="2254" operator="equal">
      <formula>0</formula>
    </cfRule>
  </conditionalFormatting>
  <conditionalFormatting sqref="A58:H59">
    <cfRule type="cellIs" dxfId="7088" priority="2253" stopIfTrue="1" operator="equal">
      <formula>0</formula>
    </cfRule>
  </conditionalFormatting>
  <conditionalFormatting sqref="A58:H59">
    <cfRule type="expression" dxfId="7087" priority="2252" stopIfTrue="1">
      <formula>$IT59&lt;$IS$2</formula>
    </cfRule>
  </conditionalFormatting>
  <conditionalFormatting sqref="A58:H59">
    <cfRule type="cellIs" dxfId="7086" priority="2251" stopIfTrue="1" operator="equal">
      <formula>0</formula>
    </cfRule>
  </conditionalFormatting>
  <conditionalFormatting sqref="A58:H59">
    <cfRule type="expression" dxfId="7085" priority="2250" stopIfTrue="1">
      <formula>$IT59&lt;$IS$2</formula>
    </cfRule>
  </conditionalFormatting>
  <conditionalFormatting sqref="A58:G59">
    <cfRule type="cellIs" dxfId="7084" priority="2249" stopIfTrue="1" operator="equal">
      <formula>0</formula>
    </cfRule>
  </conditionalFormatting>
  <conditionalFormatting sqref="A58:G59">
    <cfRule type="expression" dxfId="7083" priority="2248" stopIfTrue="1">
      <formula>$IT59&lt;$IS$2</formula>
    </cfRule>
  </conditionalFormatting>
  <conditionalFormatting sqref="A58:G59">
    <cfRule type="cellIs" dxfId="7082" priority="2247" stopIfTrue="1" operator="equal">
      <formula>0</formula>
    </cfRule>
  </conditionalFormatting>
  <conditionalFormatting sqref="A58:G59">
    <cfRule type="expression" dxfId="7081" priority="2246" stopIfTrue="1">
      <formula>$IT59&lt;$IS$2</formula>
    </cfRule>
  </conditionalFormatting>
  <conditionalFormatting sqref="H58:H59">
    <cfRule type="cellIs" dxfId="7080" priority="2245" stopIfTrue="1" operator="equal">
      <formula>0</formula>
    </cfRule>
  </conditionalFormatting>
  <conditionalFormatting sqref="H58:H59">
    <cfRule type="expression" dxfId="7079" priority="2244" stopIfTrue="1">
      <formula>$IT59&lt;$IS$2</formula>
    </cfRule>
  </conditionalFormatting>
  <conditionalFormatting sqref="H58:H59">
    <cfRule type="cellIs" dxfId="7078" priority="2243" stopIfTrue="1" operator="equal">
      <formula>0</formula>
    </cfRule>
  </conditionalFormatting>
  <conditionalFormatting sqref="H58:H59">
    <cfRule type="expression" dxfId="7077" priority="2242" stopIfTrue="1">
      <formula>$IT59&lt;$IS$2</formula>
    </cfRule>
  </conditionalFormatting>
  <conditionalFormatting sqref="A58:G59">
    <cfRule type="cellIs" dxfId="7076" priority="2241" stopIfTrue="1" operator="equal">
      <formula>0</formula>
    </cfRule>
  </conditionalFormatting>
  <conditionalFormatting sqref="A58:G59">
    <cfRule type="expression" dxfId="7075" priority="2240" stopIfTrue="1">
      <formula>$IT59&lt;$IS$2</formula>
    </cfRule>
  </conditionalFormatting>
  <conditionalFormatting sqref="A58:H59">
    <cfRule type="cellIs" dxfId="7074" priority="2239" operator="equal">
      <formula>0</formula>
    </cfRule>
  </conditionalFormatting>
  <conditionalFormatting sqref="A58:H59">
    <cfRule type="cellIs" dxfId="7073" priority="2238" stopIfTrue="1" operator="equal">
      <formula>0</formula>
    </cfRule>
  </conditionalFormatting>
  <conditionalFormatting sqref="A58:H59">
    <cfRule type="expression" dxfId="7072" priority="2237" stopIfTrue="1">
      <formula>$IT59&lt;$IS$2</formula>
    </cfRule>
  </conditionalFormatting>
  <conditionalFormatting sqref="A58">
    <cfRule type="cellIs" dxfId="7071" priority="2236" operator="equal">
      <formula>0</formula>
    </cfRule>
  </conditionalFormatting>
  <conditionalFormatting sqref="A58">
    <cfRule type="cellIs" dxfId="7070" priority="2235" stopIfTrue="1" operator="equal">
      <formula>0</formula>
    </cfRule>
  </conditionalFormatting>
  <conditionalFormatting sqref="A58">
    <cfRule type="expression" dxfId="7069" priority="2234" stopIfTrue="1">
      <formula>$IT59&lt;$IS$2</formula>
    </cfRule>
  </conditionalFormatting>
  <conditionalFormatting sqref="A58">
    <cfRule type="cellIs" dxfId="7068" priority="2233" stopIfTrue="1" operator="equal">
      <formula>0</formula>
    </cfRule>
  </conditionalFormatting>
  <conditionalFormatting sqref="A58">
    <cfRule type="expression" dxfId="7067" priority="2232" stopIfTrue="1">
      <formula>$IT59&lt;$IS$2</formula>
    </cfRule>
  </conditionalFormatting>
  <conditionalFormatting sqref="A58">
    <cfRule type="cellIs" dxfId="7066" priority="2231" stopIfTrue="1" operator="equal">
      <formula>0</formula>
    </cfRule>
  </conditionalFormatting>
  <conditionalFormatting sqref="A58">
    <cfRule type="expression" dxfId="7065" priority="2230" stopIfTrue="1">
      <formula>$IT59&lt;$IS$2</formula>
    </cfRule>
  </conditionalFormatting>
  <conditionalFormatting sqref="A58">
    <cfRule type="cellIs" dxfId="7064" priority="2229" stopIfTrue="1" operator="equal">
      <formula>0</formula>
    </cfRule>
  </conditionalFormatting>
  <conditionalFormatting sqref="A58">
    <cfRule type="expression" dxfId="7063" priority="2228" stopIfTrue="1">
      <formula>$IT59&lt;$IS$2</formula>
    </cfRule>
  </conditionalFormatting>
  <conditionalFormatting sqref="A58">
    <cfRule type="cellIs" dxfId="7062" priority="2227" operator="equal">
      <formula>0</formula>
    </cfRule>
  </conditionalFormatting>
  <conditionalFormatting sqref="A58">
    <cfRule type="cellIs" dxfId="7061" priority="2226" operator="equal">
      <formula>0</formula>
    </cfRule>
  </conditionalFormatting>
  <conditionalFormatting sqref="A58">
    <cfRule type="cellIs" dxfId="7060" priority="2225" stopIfTrue="1" operator="equal">
      <formula>0</formula>
    </cfRule>
  </conditionalFormatting>
  <conditionalFormatting sqref="A58">
    <cfRule type="expression" dxfId="7059" priority="2224" stopIfTrue="1">
      <formula>$IT59&lt;$IS$2</formula>
    </cfRule>
  </conditionalFormatting>
  <conditionalFormatting sqref="A58">
    <cfRule type="cellIs" dxfId="7058" priority="2223" stopIfTrue="1" operator="equal">
      <formula>0</formula>
    </cfRule>
  </conditionalFormatting>
  <conditionalFormatting sqref="A58">
    <cfRule type="expression" dxfId="7057" priority="2222" stopIfTrue="1">
      <formula>$IT59&lt;$IS$2</formula>
    </cfRule>
  </conditionalFormatting>
  <conditionalFormatting sqref="A58">
    <cfRule type="cellIs" dxfId="7056" priority="2221" stopIfTrue="1" operator="equal">
      <formula>0</formula>
    </cfRule>
  </conditionalFormatting>
  <conditionalFormatting sqref="A58">
    <cfRule type="expression" dxfId="7055" priority="2220" stopIfTrue="1">
      <formula>$IT59&lt;$IS$2</formula>
    </cfRule>
  </conditionalFormatting>
  <conditionalFormatting sqref="A58">
    <cfRule type="cellIs" dxfId="7054" priority="2219" stopIfTrue="1" operator="equal">
      <formula>0</formula>
    </cfRule>
  </conditionalFormatting>
  <conditionalFormatting sqref="A58">
    <cfRule type="expression" dxfId="7053" priority="2218" stopIfTrue="1">
      <formula>$IT59&lt;$IS$2</formula>
    </cfRule>
  </conditionalFormatting>
  <conditionalFormatting sqref="A58">
    <cfRule type="cellIs" dxfId="7052" priority="2217" stopIfTrue="1" operator="equal">
      <formula>0</formula>
    </cfRule>
  </conditionalFormatting>
  <conditionalFormatting sqref="A58">
    <cfRule type="expression" dxfId="7051" priority="2216" stopIfTrue="1">
      <formula>$IT59&lt;$IS$2</formula>
    </cfRule>
  </conditionalFormatting>
  <conditionalFormatting sqref="A58">
    <cfRule type="cellIs" dxfId="7050" priority="2215" operator="equal">
      <formula>0</formula>
    </cfRule>
  </conditionalFormatting>
  <conditionalFormatting sqref="A58">
    <cfRule type="cellIs" dxfId="7049" priority="2214" stopIfTrue="1" operator="equal">
      <formula>0</formula>
    </cfRule>
  </conditionalFormatting>
  <conditionalFormatting sqref="A58">
    <cfRule type="expression" dxfId="7048" priority="2213" stopIfTrue="1">
      <formula>$IT59&lt;$IS$2</formula>
    </cfRule>
  </conditionalFormatting>
  <conditionalFormatting sqref="A58:C58">
    <cfRule type="cellIs" dxfId="7047" priority="2212" operator="equal">
      <formula>0</formula>
    </cfRule>
  </conditionalFormatting>
  <conditionalFormatting sqref="A58:C58">
    <cfRule type="cellIs" dxfId="7046" priority="2211" stopIfTrue="1" operator="equal">
      <formula>0</formula>
    </cfRule>
  </conditionalFormatting>
  <conditionalFormatting sqref="A58:C58">
    <cfRule type="expression" dxfId="7045" priority="2210" stopIfTrue="1">
      <formula>$IT59&lt;$IS$2</formula>
    </cfRule>
  </conditionalFormatting>
  <conditionalFormatting sqref="A58:C58">
    <cfRule type="cellIs" dxfId="7044" priority="2209" stopIfTrue="1" operator="equal">
      <formula>0</formula>
    </cfRule>
  </conditionalFormatting>
  <conditionalFormatting sqref="A58:C58">
    <cfRule type="expression" dxfId="7043" priority="2208" stopIfTrue="1">
      <formula>$IT59&lt;$IS$2</formula>
    </cfRule>
  </conditionalFormatting>
  <conditionalFormatting sqref="A58:C58">
    <cfRule type="cellIs" dxfId="7042" priority="2207" stopIfTrue="1" operator="equal">
      <formula>0</formula>
    </cfRule>
  </conditionalFormatting>
  <conditionalFormatting sqref="A58:C58">
    <cfRule type="expression" dxfId="7041" priority="2206" stopIfTrue="1">
      <formula>$IT59&lt;$IS$2</formula>
    </cfRule>
  </conditionalFormatting>
  <conditionalFormatting sqref="A58:C58">
    <cfRule type="cellIs" dxfId="7040" priority="2205" stopIfTrue="1" operator="equal">
      <formula>0</formula>
    </cfRule>
  </conditionalFormatting>
  <conditionalFormatting sqref="A58:C58">
    <cfRule type="expression" dxfId="7039" priority="2204" stopIfTrue="1">
      <formula>$IT59&lt;$IS$2</formula>
    </cfRule>
  </conditionalFormatting>
  <conditionalFormatting sqref="A58:C58">
    <cfRule type="cellIs" dxfId="7038" priority="2203" operator="equal">
      <formula>0</formula>
    </cfRule>
  </conditionalFormatting>
  <conditionalFormatting sqref="A58:C58">
    <cfRule type="cellIs" dxfId="7037" priority="2202" operator="equal">
      <formula>0</formula>
    </cfRule>
  </conditionalFormatting>
  <conditionalFormatting sqref="A58:C58">
    <cfRule type="cellIs" dxfId="7036" priority="2201" stopIfTrue="1" operator="equal">
      <formula>0</formula>
    </cfRule>
  </conditionalFormatting>
  <conditionalFormatting sqref="A58:C58">
    <cfRule type="expression" dxfId="7035" priority="2200" stopIfTrue="1">
      <formula>$IT59&lt;$IS$2</formula>
    </cfRule>
  </conditionalFormatting>
  <conditionalFormatting sqref="A58:C58">
    <cfRule type="cellIs" dxfId="7034" priority="2199" stopIfTrue="1" operator="equal">
      <formula>0</formula>
    </cfRule>
  </conditionalFormatting>
  <conditionalFormatting sqref="A58:C58">
    <cfRule type="expression" dxfId="7033" priority="2198" stopIfTrue="1">
      <formula>$IT59&lt;$IS$2</formula>
    </cfRule>
  </conditionalFormatting>
  <conditionalFormatting sqref="A58:C58">
    <cfRule type="cellIs" dxfId="7032" priority="2197" stopIfTrue="1" operator="equal">
      <formula>0</formula>
    </cfRule>
  </conditionalFormatting>
  <conditionalFormatting sqref="A58:C58">
    <cfRule type="expression" dxfId="7031" priority="2196" stopIfTrue="1">
      <formula>$IT59&lt;$IS$2</formula>
    </cfRule>
  </conditionalFormatting>
  <conditionalFormatting sqref="A58:C58">
    <cfRule type="cellIs" dxfId="7030" priority="2195" stopIfTrue="1" operator="equal">
      <formula>0</formula>
    </cfRule>
  </conditionalFormatting>
  <conditionalFormatting sqref="A58:C58">
    <cfRule type="expression" dxfId="7029" priority="2194" stopIfTrue="1">
      <formula>$IT59&lt;$IS$2</formula>
    </cfRule>
  </conditionalFormatting>
  <conditionalFormatting sqref="A58:C58">
    <cfRule type="cellIs" dxfId="7028" priority="2193" stopIfTrue="1" operator="equal">
      <formula>0</formula>
    </cfRule>
  </conditionalFormatting>
  <conditionalFormatting sqref="A58:C58">
    <cfRule type="expression" dxfId="7027" priority="2192" stopIfTrue="1">
      <formula>$IT59&lt;$IS$2</formula>
    </cfRule>
  </conditionalFormatting>
  <conditionalFormatting sqref="A58:C58">
    <cfRule type="cellIs" dxfId="7026" priority="2191" operator="equal">
      <formula>0</formula>
    </cfRule>
  </conditionalFormatting>
  <conditionalFormatting sqref="A58:C58">
    <cfRule type="cellIs" dxfId="7025" priority="2190" stopIfTrue="1" operator="equal">
      <formula>0</formula>
    </cfRule>
  </conditionalFormatting>
  <conditionalFormatting sqref="A58:C58">
    <cfRule type="expression" dxfId="7024" priority="2189" stopIfTrue="1">
      <formula>$IT59&lt;$IS$2</formula>
    </cfRule>
  </conditionalFormatting>
  <conditionalFormatting sqref="A58:H59">
    <cfRule type="cellIs" dxfId="7023" priority="2188" stopIfTrue="1" operator="equal">
      <formula>0</formula>
    </cfRule>
  </conditionalFormatting>
  <conditionalFormatting sqref="A58:H59">
    <cfRule type="expression" dxfId="7022" priority="2187" stopIfTrue="1">
      <formula>$IT59&lt;$IS$2</formula>
    </cfRule>
  </conditionalFormatting>
  <conditionalFormatting sqref="A58:H59">
    <cfRule type="cellIs" dxfId="7021" priority="2186" stopIfTrue="1" operator="equal">
      <formula>0</formula>
    </cfRule>
  </conditionalFormatting>
  <conditionalFormatting sqref="A58:H59">
    <cfRule type="expression" dxfId="7020" priority="2185" stopIfTrue="1">
      <formula>$IT59&lt;$IS$2</formula>
    </cfRule>
  </conditionalFormatting>
  <conditionalFormatting sqref="A58:H59">
    <cfRule type="cellIs" dxfId="7019" priority="2184" stopIfTrue="1" operator="equal">
      <formula>0</formula>
    </cfRule>
  </conditionalFormatting>
  <conditionalFormatting sqref="A58:H59">
    <cfRule type="expression" dxfId="7018" priority="2183" stopIfTrue="1">
      <formula>$IT59&lt;$IS$2</formula>
    </cfRule>
  </conditionalFormatting>
  <conditionalFormatting sqref="A58:H59">
    <cfRule type="cellIs" dxfId="7017" priority="2182" stopIfTrue="1" operator="equal">
      <formula>0</formula>
    </cfRule>
  </conditionalFormatting>
  <conditionalFormatting sqref="A58:H59">
    <cfRule type="expression" dxfId="7016" priority="2181" stopIfTrue="1">
      <formula>$IT59&lt;$IS$2</formula>
    </cfRule>
  </conditionalFormatting>
  <conditionalFormatting sqref="A58:H59">
    <cfRule type="cellIs" dxfId="7015" priority="2180" stopIfTrue="1" operator="equal">
      <formula>0</formula>
    </cfRule>
  </conditionalFormatting>
  <conditionalFormatting sqref="A58:H59">
    <cfRule type="expression" dxfId="7014" priority="2179" stopIfTrue="1">
      <formula>$IT59&lt;$IS$2</formula>
    </cfRule>
  </conditionalFormatting>
  <conditionalFormatting sqref="A58:H59">
    <cfRule type="cellIs" dxfId="7013" priority="2178" stopIfTrue="1" operator="equal">
      <formula>0</formula>
    </cfRule>
  </conditionalFormatting>
  <conditionalFormatting sqref="A58:H59">
    <cfRule type="expression" dxfId="7012" priority="2177" stopIfTrue="1">
      <formula>$IT59&lt;$IS$2</formula>
    </cfRule>
  </conditionalFormatting>
  <conditionalFormatting sqref="A58:H59">
    <cfRule type="cellIs" dxfId="7011" priority="2176" stopIfTrue="1" operator="equal">
      <formula>0</formula>
    </cfRule>
  </conditionalFormatting>
  <conditionalFormatting sqref="A58:H59">
    <cfRule type="expression" dxfId="7010" priority="2175" stopIfTrue="1">
      <formula>$IT59&lt;$IS$2</formula>
    </cfRule>
  </conditionalFormatting>
  <conditionalFormatting sqref="A58:H59">
    <cfRule type="cellIs" dxfId="7009" priority="2174" stopIfTrue="1" operator="equal">
      <formula>0</formula>
    </cfRule>
  </conditionalFormatting>
  <conditionalFormatting sqref="A58:H59">
    <cfRule type="expression" dxfId="7008" priority="2173" stopIfTrue="1">
      <formula>$IT59&lt;$IS$2</formula>
    </cfRule>
  </conditionalFormatting>
  <conditionalFormatting sqref="A59:H59">
    <cfRule type="cellIs" dxfId="7007" priority="2172" stopIfTrue="1" operator="equal">
      <formula>0</formula>
    </cfRule>
  </conditionalFormatting>
  <conditionalFormatting sqref="A59:H59">
    <cfRule type="expression" dxfId="7006" priority="2171" stopIfTrue="1">
      <formula>$IW60&lt;$IV$2</formula>
    </cfRule>
  </conditionalFormatting>
  <conditionalFormatting sqref="A58:H58">
    <cfRule type="cellIs" dxfId="7005" priority="2170" stopIfTrue="1" operator="equal">
      <formula>0</formula>
    </cfRule>
  </conditionalFormatting>
  <conditionalFormatting sqref="A58:H58">
    <cfRule type="expression" dxfId="7004" priority="2169" stopIfTrue="1">
      <formula>$IW59&lt;$IV$2</formula>
    </cfRule>
  </conditionalFormatting>
  <conditionalFormatting sqref="D59">
    <cfRule type="cellIs" dxfId="7003" priority="2168" operator="equal">
      <formula>0</formula>
    </cfRule>
  </conditionalFormatting>
  <conditionalFormatting sqref="D59">
    <cfRule type="cellIs" dxfId="7002" priority="2167" stopIfTrue="1" operator="equal">
      <formula>0</formula>
    </cfRule>
  </conditionalFormatting>
  <conditionalFormatting sqref="D59">
    <cfRule type="expression" dxfId="7001" priority="2166" stopIfTrue="1">
      <formula>$IT60&lt;$IS$2</formula>
    </cfRule>
  </conditionalFormatting>
  <conditionalFormatting sqref="D59">
    <cfRule type="cellIs" dxfId="7000" priority="2165" stopIfTrue="1" operator="equal">
      <formula>0</formula>
    </cfRule>
  </conditionalFormatting>
  <conditionalFormatting sqref="D59">
    <cfRule type="expression" dxfId="6999" priority="2164" stopIfTrue="1">
      <formula>$IT60&lt;$IS$2</formula>
    </cfRule>
  </conditionalFormatting>
  <conditionalFormatting sqref="D59">
    <cfRule type="cellIs" dxfId="6998" priority="2163" stopIfTrue="1" operator="equal">
      <formula>0</formula>
    </cfRule>
  </conditionalFormatting>
  <conditionalFormatting sqref="D59">
    <cfRule type="expression" dxfId="6997" priority="2162" stopIfTrue="1">
      <formula>$IT60&lt;$IS$2</formula>
    </cfRule>
  </conditionalFormatting>
  <conditionalFormatting sqref="D59">
    <cfRule type="cellIs" dxfId="6996" priority="2161" stopIfTrue="1" operator="equal">
      <formula>0</formula>
    </cfRule>
  </conditionalFormatting>
  <conditionalFormatting sqref="D59">
    <cfRule type="expression" dxfId="6995" priority="2160" stopIfTrue="1">
      <formula>$IT60&lt;$IS$2</formula>
    </cfRule>
  </conditionalFormatting>
  <conditionalFormatting sqref="D59">
    <cfRule type="cellIs" dxfId="6994" priority="2159" stopIfTrue="1" operator="equal">
      <formula>0</formula>
    </cfRule>
  </conditionalFormatting>
  <conditionalFormatting sqref="D59">
    <cfRule type="expression" dxfId="6993" priority="2158" stopIfTrue="1">
      <formula>$IT60&lt;$IS$2</formula>
    </cfRule>
  </conditionalFormatting>
  <conditionalFormatting sqref="D59">
    <cfRule type="cellIs" dxfId="6992" priority="2157" operator="equal">
      <formula>0</formula>
    </cfRule>
  </conditionalFormatting>
  <conditionalFormatting sqref="D59">
    <cfRule type="cellIs" dxfId="6991" priority="2156" stopIfTrue="1" operator="equal">
      <formula>0</formula>
    </cfRule>
  </conditionalFormatting>
  <conditionalFormatting sqref="D59">
    <cfRule type="expression" dxfId="6990" priority="2155" stopIfTrue="1">
      <formula>$IT60&lt;$IS$2</formula>
    </cfRule>
  </conditionalFormatting>
  <conditionalFormatting sqref="D59">
    <cfRule type="cellIs" dxfId="6989" priority="2154" stopIfTrue="1" operator="equal">
      <formula>0</formula>
    </cfRule>
  </conditionalFormatting>
  <conditionalFormatting sqref="D59">
    <cfRule type="expression" dxfId="6988" priority="2153" stopIfTrue="1">
      <formula>$IT60&lt;$IS$2</formula>
    </cfRule>
  </conditionalFormatting>
  <conditionalFormatting sqref="D59">
    <cfRule type="cellIs" dxfId="6987" priority="2152" stopIfTrue="1" operator="equal">
      <formula>0</formula>
    </cfRule>
  </conditionalFormatting>
  <conditionalFormatting sqref="D59">
    <cfRule type="expression" dxfId="6986" priority="2151" stopIfTrue="1">
      <formula>$IT60&lt;$IS$2</formula>
    </cfRule>
  </conditionalFormatting>
  <conditionalFormatting sqref="D59">
    <cfRule type="cellIs" dxfId="6985" priority="2150" stopIfTrue="1" operator="equal">
      <formula>0</formula>
    </cfRule>
  </conditionalFormatting>
  <conditionalFormatting sqref="D59">
    <cfRule type="expression" dxfId="6984" priority="2149" stopIfTrue="1">
      <formula>$IT60&lt;$IS$2</formula>
    </cfRule>
  </conditionalFormatting>
  <conditionalFormatting sqref="D59">
    <cfRule type="cellIs" dxfId="6983" priority="2148" stopIfTrue="1" operator="equal">
      <formula>0</formula>
    </cfRule>
  </conditionalFormatting>
  <conditionalFormatting sqref="D59">
    <cfRule type="expression" dxfId="6982" priority="2147" stopIfTrue="1">
      <formula>$IT60&lt;$IS$2</formula>
    </cfRule>
  </conditionalFormatting>
  <conditionalFormatting sqref="D59">
    <cfRule type="cellIs" dxfId="6981" priority="2146" stopIfTrue="1" operator="equal">
      <formula>0</formula>
    </cfRule>
  </conditionalFormatting>
  <conditionalFormatting sqref="D59">
    <cfRule type="expression" dxfId="6980" priority="2145" stopIfTrue="1">
      <formula>$IT60&lt;$IS$2</formula>
    </cfRule>
  </conditionalFormatting>
  <conditionalFormatting sqref="D59">
    <cfRule type="cellIs" dxfId="6979" priority="2144" stopIfTrue="1" operator="equal">
      <formula>0</formula>
    </cfRule>
  </conditionalFormatting>
  <conditionalFormatting sqref="D59">
    <cfRule type="expression" dxfId="6978" priority="2143" stopIfTrue="1">
      <formula>$IT60&lt;$IS$2</formula>
    </cfRule>
  </conditionalFormatting>
  <conditionalFormatting sqref="A59:H59">
    <cfRule type="cellIs" dxfId="6977" priority="2142" stopIfTrue="1" operator="equal">
      <formula>0</formula>
    </cfRule>
  </conditionalFormatting>
  <conditionalFormatting sqref="A59:H59">
    <cfRule type="expression" dxfId="6976" priority="2141" stopIfTrue="1">
      <formula>$IW60&lt;$IV$2</formula>
    </cfRule>
  </conditionalFormatting>
  <conditionalFormatting sqref="A58:H58">
    <cfRule type="cellIs" dxfId="6975" priority="2140" stopIfTrue="1" operator="equal">
      <formula>0</formula>
    </cfRule>
  </conditionalFormatting>
  <conditionalFormatting sqref="A58:H58">
    <cfRule type="expression" dxfId="6974" priority="2139" stopIfTrue="1">
      <formula>$IW59&lt;$IV$2</formula>
    </cfRule>
  </conditionalFormatting>
  <conditionalFormatting sqref="A58:H58">
    <cfRule type="cellIs" dxfId="6973" priority="2138" stopIfTrue="1" operator="equal">
      <formula>0</formula>
    </cfRule>
  </conditionalFormatting>
  <conditionalFormatting sqref="A58:H58">
    <cfRule type="expression" dxfId="6972" priority="2137" stopIfTrue="1">
      <formula>$IW59&lt;$IV$2</formula>
    </cfRule>
  </conditionalFormatting>
  <conditionalFormatting sqref="A58:H59">
    <cfRule type="cellIs" dxfId="6971" priority="2136" stopIfTrue="1" operator="equal">
      <formula>0</formula>
    </cfRule>
  </conditionalFormatting>
  <conditionalFormatting sqref="A58:H59">
    <cfRule type="expression" dxfId="6970" priority="2135" stopIfTrue="1">
      <formula>$IT59&lt;$IS$2</formula>
    </cfRule>
  </conditionalFormatting>
  <conditionalFormatting sqref="A58:H59">
    <cfRule type="cellIs" dxfId="6969" priority="2134" stopIfTrue="1" operator="equal">
      <formula>0</formula>
    </cfRule>
  </conditionalFormatting>
  <conditionalFormatting sqref="A58:H59">
    <cfRule type="expression" dxfId="6968" priority="2133" stopIfTrue="1">
      <formula>$IT59&lt;$IS$2</formula>
    </cfRule>
  </conditionalFormatting>
  <conditionalFormatting sqref="I58:I59">
    <cfRule type="cellIs" dxfId="6967" priority="2132" operator="equal">
      <formula>0</formula>
    </cfRule>
  </conditionalFormatting>
  <conditionalFormatting sqref="A60:I64">
    <cfRule type="cellIs" dxfId="6966" priority="2131" operator="equal">
      <formula>0</formula>
    </cfRule>
  </conditionalFormatting>
  <conditionalFormatting sqref="A60:H64">
    <cfRule type="cellIs" dxfId="6965" priority="2130" stopIfTrue="1" operator="equal">
      <formula>0</formula>
    </cfRule>
  </conditionalFormatting>
  <conditionalFormatting sqref="A60:H64">
    <cfRule type="expression" dxfId="6964" priority="2129" stopIfTrue="1">
      <formula>$IT61&lt;$IS$2</formula>
    </cfRule>
  </conditionalFormatting>
  <conditionalFormatting sqref="A60:H64">
    <cfRule type="cellIs" dxfId="6963" priority="2128" stopIfTrue="1" operator="equal">
      <formula>0</formula>
    </cfRule>
  </conditionalFormatting>
  <conditionalFormatting sqref="A60:H64">
    <cfRule type="expression" dxfId="6962" priority="2127" stopIfTrue="1">
      <formula>$IT61&lt;$IS$2</formula>
    </cfRule>
  </conditionalFormatting>
  <conditionalFormatting sqref="A60:G64">
    <cfRule type="cellIs" dxfId="6961" priority="2126" stopIfTrue="1" operator="equal">
      <formula>0</formula>
    </cfRule>
  </conditionalFormatting>
  <conditionalFormatting sqref="A60:G64">
    <cfRule type="expression" dxfId="6960" priority="2125" stopIfTrue="1">
      <formula>$IT61&lt;$IS$2</formula>
    </cfRule>
  </conditionalFormatting>
  <conditionalFormatting sqref="A60:G60">
    <cfRule type="cellIs" dxfId="6959" priority="2124" stopIfTrue="1" operator="equal">
      <formula>0</formula>
    </cfRule>
  </conditionalFormatting>
  <conditionalFormatting sqref="A60:G60">
    <cfRule type="expression" dxfId="6958" priority="2123" stopIfTrue="1">
      <formula>$IT61&lt;$IS$2</formula>
    </cfRule>
  </conditionalFormatting>
  <conditionalFormatting sqref="H60:H64">
    <cfRule type="cellIs" dxfId="6957" priority="2122" stopIfTrue="1" operator="equal">
      <formula>0</formula>
    </cfRule>
  </conditionalFormatting>
  <conditionalFormatting sqref="H60:H64">
    <cfRule type="expression" dxfId="6956" priority="2121" stopIfTrue="1">
      <formula>$IT61&lt;$IS$2</formula>
    </cfRule>
  </conditionalFormatting>
  <conditionalFormatting sqref="A60:G64">
    <cfRule type="cellIs" dxfId="6955" priority="2120" stopIfTrue="1" operator="equal">
      <formula>0</formula>
    </cfRule>
  </conditionalFormatting>
  <conditionalFormatting sqref="A60:G64">
    <cfRule type="expression" dxfId="6954" priority="2119" stopIfTrue="1">
      <formula>$IT61&lt;$IS$2</formula>
    </cfRule>
  </conditionalFormatting>
  <conditionalFormatting sqref="A60:H64">
    <cfRule type="cellIs" dxfId="6953" priority="2118" operator="equal">
      <formula>0</formula>
    </cfRule>
  </conditionalFormatting>
  <conditionalFormatting sqref="A60:H64">
    <cfRule type="cellIs" dxfId="6952" priority="2117" operator="equal">
      <formula>0</formula>
    </cfRule>
  </conditionalFormatting>
  <conditionalFormatting sqref="A60:H64">
    <cfRule type="cellIs" dxfId="6951" priority="2116" stopIfTrue="1" operator="equal">
      <formula>0</formula>
    </cfRule>
  </conditionalFormatting>
  <conditionalFormatting sqref="A60:H64">
    <cfRule type="expression" dxfId="6950" priority="2115" stopIfTrue="1">
      <formula>$IT61&lt;$IS$2</formula>
    </cfRule>
  </conditionalFormatting>
  <conditionalFormatting sqref="A60:H64">
    <cfRule type="cellIs" dxfId="6949" priority="2114" stopIfTrue="1" operator="equal">
      <formula>0</formula>
    </cfRule>
  </conditionalFormatting>
  <conditionalFormatting sqref="A60:H64">
    <cfRule type="expression" dxfId="6948" priority="2113" stopIfTrue="1">
      <formula>$IT61&lt;$IS$2</formula>
    </cfRule>
  </conditionalFormatting>
  <conditionalFormatting sqref="A60:G60">
    <cfRule type="cellIs" dxfId="6947" priority="2112" stopIfTrue="1" operator="equal">
      <formula>0</formula>
    </cfRule>
  </conditionalFormatting>
  <conditionalFormatting sqref="A60:G62">
    <cfRule type="expression" dxfId="6946" priority="2111" stopIfTrue="1">
      <formula>$IT61&lt;$IS$2</formula>
    </cfRule>
  </conditionalFormatting>
  <conditionalFormatting sqref="A60:G60">
    <cfRule type="cellIs" dxfId="6945" priority="2110" stopIfTrue="1" operator="equal">
      <formula>0</formula>
    </cfRule>
  </conditionalFormatting>
  <conditionalFormatting sqref="A60:G64">
    <cfRule type="cellIs" dxfId="6944" priority="2109" stopIfTrue="1" operator="equal">
      <formula>0</formula>
    </cfRule>
  </conditionalFormatting>
  <conditionalFormatting sqref="A60:G64">
    <cfRule type="expression" dxfId="6943" priority="2108" stopIfTrue="1">
      <formula>$IT61&lt;$IS$2</formula>
    </cfRule>
  </conditionalFormatting>
  <conditionalFormatting sqref="A60:G60">
    <cfRule type="cellIs" dxfId="6942" priority="2107" stopIfTrue="1" operator="equal">
      <formula>0</formula>
    </cfRule>
  </conditionalFormatting>
  <conditionalFormatting sqref="A60:G60">
    <cfRule type="expression" dxfId="6941" priority="2106" stopIfTrue="1">
      <formula>$IT61&lt;$IS$2</formula>
    </cfRule>
  </conditionalFormatting>
  <conditionalFormatting sqref="H60:H64">
    <cfRule type="cellIs" dxfId="6940" priority="2105" stopIfTrue="1" operator="equal">
      <formula>0</formula>
    </cfRule>
  </conditionalFormatting>
  <conditionalFormatting sqref="H60:H64">
    <cfRule type="expression" dxfId="6939" priority="2104" stopIfTrue="1">
      <formula>$IT61&lt;$IS$2</formula>
    </cfRule>
  </conditionalFormatting>
  <conditionalFormatting sqref="H60:H64">
    <cfRule type="cellIs" dxfId="6938" priority="2103" stopIfTrue="1" operator="equal">
      <formula>0</formula>
    </cfRule>
  </conditionalFormatting>
  <conditionalFormatting sqref="H60:H64">
    <cfRule type="expression" dxfId="6937" priority="2102" stopIfTrue="1">
      <formula>$IT61&lt;$IS$2</formula>
    </cfRule>
  </conditionalFormatting>
  <conditionalFormatting sqref="A60:G64">
    <cfRule type="cellIs" dxfId="6936" priority="2101" stopIfTrue="1" operator="equal">
      <formula>0</formula>
    </cfRule>
  </conditionalFormatting>
  <conditionalFormatting sqref="A60:G64">
    <cfRule type="expression" dxfId="6935" priority="2100" stopIfTrue="1">
      <formula>$IT61&lt;$IS$2</formula>
    </cfRule>
  </conditionalFormatting>
  <conditionalFormatting sqref="A60:H64">
    <cfRule type="cellIs" dxfId="6934" priority="2099" operator="equal">
      <formula>0</formula>
    </cfRule>
  </conditionalFormatting>
  <conditionalFormatting sqref="A60:H64">
    <cfRule type="cellIs" dxfId="6933" priority="2098" stopIfTrue="1" operator="equal">
      <formula>0</formula>
    </cfRule>
  </conditionalFormatting>
  <conditionalFormatting sqref="A60:H64">
    <cfRule type="expression" dxfId="6932" priority="2097" stopIfTrue="1">
      <formula>$IT61&lt;$IS$2</formula>
    </cfRule>
  </conditionalFormatting>
  <conditionalFormatting sqref="A60:H64">
    <cfRule type="cellIs" dxfId="6931" priority="2096" stopIfTrue="1" operator="equal">
      <formula>0</formula>
    </cfRule>
  </conditionalFormatting>
  <conditionalFormatting sqref="A60:H64">
    <cfRule type="expression" dxfId="6930" priority="2095" stopIfTrue="1">
      <formula>$IT61&lt;$IS$2</formula>
    </cfRule>
  </conditionalFormatting>
  <conditionalFormatting sqref="A60:H64">
    <cfRule type="cellIs" dxfId="6929" priority="2094" stopIfTrue="1" operator="equal">
      <formula>0</formula>
    </cfRule>
  </conditionalFormatting>
  <conditionalFormatting sqref="A60:H64">
    <cfRule type="expression" dxfId="6928" priority="2093" stopIfTrue="1">
      <formula>$IT61&lt;$IS$2</formula>
    </cfRule>
  </conditionalFormatting>
  <conditionalFormatting sqref="A60:H64">
    <cfRule type="cellIs" dxfId="6927" priority="2092" stopIfTrue="1" operator="equal">
      <formula>0</formula>
    </cfRule>
  </conditionalFormatting>
  <conditionalFormatting sqref="A60:H64">
    <cfRule type="expression" dxfId="6926" priority="2091" stopIfTrue="1">
      <formula>$IT61&lt;$IS$2</formula>
    </cfRule>
  </conditionalFormatting>
  <conditionalFormatting sqref="A60:H64">
    <cfRule type="cellIs" dxfId="6925" priority="2090" stopIfTrue="1" operator="equal">
      <formula>0</formula>
    </cfRule>
  </conditionalFormatting>
  <conditionalFormatting sqref="A60:H64">
    <cfRule type="expression" dxfId="6924" priority="2089" stopIfTrue="1">
      <formula>$IT61&lt;$IS$2</formula>
    </cfRule>
  </conditionalFormatting>
  <conditionalFormatting sqref="A60:H64">
    <cfRule type="cellIs" dxfId="6923" priority="2088" stopIfTrue="1" operator="equal">
      <formula>0</formula>
    </cfRule>
  </conditionalFormatting>
  <conditionalFormatting sqref="A60:H64">
    <cfRule type="expression" dxfId="6922" priority="2087" stopIfTrue="1">
      <formula>$IT61&lt;$IS$2</formula>
    </cfRule>
  </conditionalFormatting>
  <conditionalFormatting sqref="A60:H64">
    <cfRule type="cellIs" dxfId="6921" priority="2086" stopIfTrue="1" operator="equal">
      <formula>0</formula>
    </cfRule>
  </conditionalFormatting>
  <conditionalFormatting sqref="A60:H64">
    <cfRule type="expression" dxfId="6920" priority="2085" stopIfTrue="1">
      <formula>$IT61&lt;$IS$2</formula>
    </cfRule>
  </conditionalFormatting>
  <conditionalFormatting sqref="A60:H64">
    <cfRule type="cellIs" dxfId="6919" priority="2084" stopIfTrue="1" operator="equal">
      <formula>0</formula>
    </cfRule>
  </conditionalFormatting>
  <conditionalFormatting sqref="A60:H64">
    <cfRule type="expression" dxfId="6918" priority="2083" stopIfTrue="1">
      <formula>$IT61&lt;$IS$2</formula>
    </cfRule>
  </conditionalFormatting>
  <conditionalFormatting sqref="A60:H64">
    <cfRule type="cellIs" dxfId="6917" priority="2082" stopIfTrue="1" operator="equal">
      <formula>0</formula>
    </cfRule>
  </conditionalFormatting>
  <conditionalFormatting sqref="A60:H64">
    <cfRule type="expression" dxfId="6916" priority="2081" stopIfTrue="1">
      <formula>$IT61&lt;$IS$2</formula>
    </cfRule>
  </conditionalFormatting>
  <conditionalFormatting sqref="A60:H60">
    <cfRule type="cellIs" dxfId="6915" priority="2080" stopIfTrue="1" operator="equal">
      <formula>0</formula>
    </cfRule>
  </conditionalFormatting>
  <conditionalFormatting sqref="A60:H60">
    <cfRule type="expression" dxfId="6914" priority="2079" stopIfTrue="1">
      <formula>$IW61&lt;$IV$2</formula>
    </cfRule>
  </conditionalFormatting>
  <conditionalFormatting sqref="A60:H64">
    <cfRule type="cellIs" dxfId="6913" priority="2078" stopIfTrue="1" operator="equal">
      <formula>0</formula>
    </cfRule>
  </conditionalFormatting>
  <conditionalFormatting sqref="A60:H64">
    <cfRule type="expression" dxfId="6912" priority="2077" stopIfTrue="1">
      <formula>$IT61&lt;$IS$2</formula>
    </cfRule>
  </conditionalFormatting>
  <conditionalFormatting sqref="A60:H64">
    <cfRule type="cellIs" dxfId="6911" priority="2076" stopIfTrue="1" operator="equal">
      <formula>0</formula>
    </cfRule>
  </conditionalFormatting>
  <conditionalFormatting sqref="A60:H64">
    <cfRule type="expression" dxfId="6910" priority="2075" stopIfTrue="1">
      <formula>$IT61&lt;$IS$2</formula>
    </cfRule>
  </conditionalFormatting>
  <conditionalFormatting sqref="D64">
    <cfRule type="cellIs" dxfId="6909" priority="2074" operator="equal">
      <formula>0</formula>
    </cfRule>
  </conditionalFormatting>
  <conditionalFormatting sqref="D64">
    <cfRule type="cellIs" dxfId="6908" priority="2073" operator="equal">
      <formula>0</formula>
    </cfRule>
  </conditionalFormatting>
  <conditionalFormatting sqref="D64">
    <cfRule type="cellIs" dxfId="6907" priority="2072" stopIfTrue="1" operator="equal">
      <formula>0</formula>
    </cfRule>
  </conditionalFormatting>
  <conditionalFormatting sqref="D64">
    <cfRule type="expression" dxfId="6906" priority="2071" stopIfTrue="1">
      <formula>$IT65&lt;$IS$2</formula>
    </cfRule>
  </conditionalFormatting>
  <conditionalFormatting sqref="D64">
    <cfRule type="cellIs" dxfId="6905" priority="2070" stopIfTrue="1" operator="equal">
      <formula>0</formula>
    </cfRule>
  </conditionalFormatting>
  <conditionalFormatting sqref="D64">
    <cfRule type="expression" dxfId="6904" priority="2069" stopIfTrue="1">
      <formula>$IT65&lt;$IS$2</formula>
    </cfRule>
  </conditionalFormatting>
  <conditionalFormatting sqref="D64">
    <cfRule type="cellIs" dxfId="6903" priority="2068" stopIfTrue="1" operator="equal">
      <formula>0</formula>
    </cfRule>
  </conditionalFormatting>
  <conditionalFormatting sqref="D64">
    <cfRule type="expression" dxfId="6902" priority="2067" stopIfTrue="1">
      <formula>$IT65&lt;$IS$2</formula>
    </cfRule>
  </conditionalFormatting>
  <conditionalFormatting sqref="D64">
    <cfRule type="cellIs" dxfId="6901" priority="2066" stopIfTrue="1" operator="equal">
      <formula>0</formula>
    </cfRule>
  </conditionalFormatting>
  <conditionalFormatting sqref="D64">
    <cfRule type="expression" dxfId="6900" priority="2065" stopIfTrue="1">
      <formula>$IT65&lt;$IS$2</formula>
    </cfRule>
  </conditionalFormatting>
  <conditionalFormatting sqref="D64">
    <cfRule type="cellIs" dxfId="6899" priority="2064" operator="equal">
      <formula>0</formula>
    </cfRule>
  </conditionalFormatting>
  <conditionalFormatting sqref="D64">
    <cfRule type="cellIs" dxfId="6898" priority="2063" stopIfTrue="1" operator="equal">
      <formula>0</formula>
    </cfRule>
  </conditionalFormatting>
  <conditionalFormatting sqref="D64">
    <cfRule type="expression" dxfId="6897" priority="2062" stopIfTrue="1">
      <formula>$IT65&lt;$IS$2</formula>
    </cfRule>
  </conditionalFormatting>
  <conditionalFormatting sqref="D64">
    <cfRule type="cellIs" dxfId="6896" priority="2061" stopIfTrue="1" operator="equal">
      <formula>0</formula>
    </cfRule>
  </conditionalFormatting>
  <conditionalFormatting sqref="D64">
    <cfRule type="expression" dxfId="6895" priority="2060" stopIfTrue="1">
      <formula>$IT65&lt;$IS$2</formula>
    </cfRule>
  </conditionalFormatting>
  <conditionalFormatting sqref="D64">
    <cfRule type="cellIs" dxfId="6894" priority="2059" stopIfTrue="1" operator="equal">
      <formula>0</formula>
    </cfRule>
  </conditionalFormatting>
  <conditionalFormatting sqref="D64">
    <cfRule type="expression" dxfId="6893" priority="2058" stopIfTrue="1">
      <formula>$IT65&lt;$IS$2</formula>
    </cfRule>
  </conditionalFormatting>
  <conditionalFormatting sqref="A64:H64">
    <cfRule type="cellIs" dxfId="6892" priority="2057" stopIfTrue="1" operator="equal">
      <formula>0</formula>
    </cfRule>
  </conditionalFormatting>
  <conditionalFormatting sqref="A64:H64">
    <cfRule type="expression" dxfId="6891" priority="2056" stopIfTrue="1">
      <formula>$IW65&lt;$IV$2</formula>
    </cfRule>
  </conditionalFormatting>
  <conditionalFormatting sqref="A62:H62">
    <cfRule type="cellIs" dxfId="6890" priority="2055" stopIfTrue="1" operator="equal">
      <formula>0</formula>
    </cfRule>
  </conditionalFormatting>
  <conditionalFormatting sqref="A62:H62">
    <cfRule type="expression" dxfId="6889" priority="2054" stopIfTrue="1">
      <formula>$IW63&lt;$IV$2</formula>
    </cfRule>
  </conditionalFormatting>
  <conditionalFormatting sqref="A61:H61">
    <cfRule type="cellIs" dxfId="6888" priority="2053" stopIfTrue="1" operator="equal">
      <formula>0</formula>
    </cfRule>
  </conditionalFormatting>
  <conditionalFormatting sqref="A61:H61">
    <cfRule type="expression" dxfId="6887" priority="2052" stopIfTrue="1">
      <formula>$IW62&lt;$IV$2</formula>
    </cfRule>
  </conditionalFormatting>
  <conditionalFormatting sqref="A63:H63">
    <cfRule type="cellIs" dxfId="6886" priority="2051" stopIfTrue="1" operator="equal">
      <formula>0</formula>
    </cfRule>
  </conditionalFormatting>
  <conditionalFormatting sqref="A63:H63">
    <cfRule type="expression" dxfId="6885" priority="2050" stopIfTrue="1">
      <formula>$IW64&lt;$IV$2</formula>
    </cfRule>
  </conditionalFormatting>
  <conditionalFormatting sqref="A63:H63">
    <cfRule type="cellIs" dxfId="6884" priority="2049" operator="equal">
      <formula>0</formula>
    </cfRule>
  </conditionalFormatting>
  <conditionalFormatting sqref="A63:H63">
    <cfRule type="cellIs" dxfId="6883" priority="2048" stopIfTrue="1" operator="equal">
      <formula>0</formula>
    </cfRule>
  </conditionalFormatting>
  <conditionalFormatting sqref="A63:H63">
    <cfRule type="expression" dxfId="6882" priority="2047" stopIfTrue="1">
      <formula>$IT64&lt;$IS$2</formula>
    </cfRule>
  </conditionalFormatting>
  <conditionalFormatting sqref="A63:H63">
    <cfRule type="cellIs" dxfId="6881" priority="2046" stopIfTrue="1" operator="equal">
      <formula>0</formula>
    </cfRule>
  </conditionalFormatting>
  <conditionalFormatting sqref="A63:H63">
    <cfRule type="expression" dxfId="6880" priority="2045" stopIfTrue="1">
      <formula>$IT64&lt;$IS$2</formula>
    </cfRule>
  </conditionalFormatting>
  <conditionalFormatting sqref="A63:G63">
    <cfRule type="cellIs" dxfId="6879" priority="2044" stopIfTrue="1" operator="equal">
      <formula>0</formula>
    </cfRule>
  </conditionalFormatting>
  <conditionalFormatting sqref="A63:G63">
    <cfRule type="expression" dxfId="6878" priority="2043" stopIfTrue="1">
      <formula>$IT64&lt;$IS$2</formula>
    </cfRule>
  </conditionalFormatting>
  <conditionalFormatting sqref="H63">
    <cfRule type="cellIs" dxfId="6877" priority="2042" stopIfTrue="1" operator="equal">
      <formula>0</formula>
    </cfRule>
  </conditionalFormatting>
  <conditionalFormatting sqref="H63">
    <cfRule type="expression" dxfId="6876" priority="2041" stopIfTrue="1">
      <formula>$IT64&lt;$IS$2</formula>
    </cfRule>
  </conditionalFormatting>
  <conditionalFormatting sqref="A63:G63">
    <cfRule type="cellIs" dxfId="6875" priority="2040" stopIfTrue="1" operator="equal">
      <formula>0</formula>
    </cfRule>
  </conditionalFormatting>
  <conditionalFormatting sqref="A63:G63">
    <cfRule type="expression" dxfId="6874" priority="2039" stopIfTrue="1">
      <formula>$IT64&lt;$IS$2</formula>
    </cfRule>
  </conditionalFormatting>
  <conditionalFormatting sqref="A63:H63">
    <cfRule type="cellIs" dxfId="6873" priority="2038" operator="equal">
      <formula>0</formula>
    </cfRule>
  </conditionalFormatting>
  <conditionalFormatting sqref="A63:H63">
    <cfRule type="cellIs" dxfId="6872" priority="2037" operator="equal">
      <formula>0</formula>
    </cfRule>
  </conditionalFormatting>
  <conditionalFormatting sqref="A63:H63">
    <cfRule type="cellIs" dxfId="6871" priority="2036" stopIfTrue="1" operator="equal">
      <formula>0</formula>
    </cfRule>
  </conditionalFormatting>
  <conditionalFormatting sqref="A63:H63">
    <cfRule type="expression" dxfId="6870" priority="2035" stopIfTrue="1">
      <formula>$IT64&lt;$IS$2</formula>
    </cfRule>
  </conditionalFormatting>
  <conditionalFormatting sqref="A63:H63">
    <cfRule type="cellIs" dxfId="6869" priority="2034" stopIfTrue="1" operator="equal">
      <formula>0</formula>
    </cfRule>
  </conditionalFormatting>
  <conditionalFormatting sqref="A63:H63">
    <cfRule type="expression" dxfId="6868" priority="2033" stopIfTrue="1">
      <formula>$IT64&lt;$IS$2</formula>
    </cfRule>
  </conditionalFormatting>
  <conditionalFormatting sqref="A63:G63">
    <cfRule type="cellIs" dxfId="6867" priority="2032" stopIfTrue="1" operator="equal">
      <formula>0</formula>
    </cfRule>
  </conditionalFormatting>
  <conditionalFormatting sqref="A63:G63">
    <cfRule type="expression" dxfId="6866" priority="2031" stopIfTrue="1">
      <formula>$IT64&lt;$IS$2</formula>
    </cfRule>
  </conditionalFormatting>
  <conditionalFormatting sqref="H63">
    <cfRule type="cellIs" dxfId="6865" priority="2030" stopIfTrue="1" operator="equal">
      <formula>0</formula>
    </cfRule>
  </conditionalFormatting>
  <conditionalFormatting sqref="H63">
    <cfRule type="expression" dxfId="6864" priority="2029" stopIfTrue="1">
      <formula>$IT64&lt;$IS$2</formula>
    </cfRule>
  </conditionalFormatting>
  <conditionalFormatting sqref="H63">
    <cfRule type="cellIs" dxfId="6863" priority="2028" stopIfTrue="1" operator="equal">
      <formula>0</formula>
    </cfRule>
  </conditionalFormatting>
  <conditionalFormatting sqref="H63">
    <cfRule type="expression" dxfId="6862" priority="2027" stopIfTrue="1">
      <formula>$IT64&lt;$IS$2</formula>
    </cfRule>
  </conditionalFormatting>
  <conditionalFormatting sqref="A63:G63">
    <cfRule type="cellIs" dxfId="6861" priority="2026" stopIfTrue="1" operator="equal">
      <formula>0</formula>
    </cfRule>
  </conditionalFormatting>
  <conditionalFormatting sqref="A63:G63">
    <cfRule type="expression" dxfId="6860" priority="2025" stopIfTrue="1">
      <formula>$IT64&lt;$IS$2</formula>
    </cfRule>
  </conditionalFormatting>
  <conditionalFormatting sqref="A63:H63">
    <cfRule type="cellIs" dxfId="6859" priority="2024" operator="equal">
      <formula>0</formula>
    </cfRule>
  </conditionalFormatting>
  <conditionalFormatting sqref="A63:H63">
    <cfRule type="cellIs" dxfId="6858" priority="2023" stopIfTrue="1" operator="equal">
      <formula>0</formula>
    </cfRule>
  </conditionalFormatting>
  <conditionalFormatting sqref="A63:H63">
    <cfRule type="expression" dxfId="6857" priority="2022" stopIfTrue="1">
      <formula>$IT64&lt;$IS$2</formula>
    </cfRule>
  </conditionalFormatting>
  <conditionalFormatting sqref="A63:H63">
    <cfRule type="cellIs" dxfId="6856" priority="2021" stopIfTrue="1" operator="equal">
      <formula>0</formula>
    </cfRule>
  </conditionalFormatting>
  <conditionalFormatting sqref="A63:H63">
    <cfRule type="expression" dxfId="6855" priority="2020" stopIfTrue="1">
      <formula>$IT64&lt;$IS$2</formula>
    </cfRule>
  </conditionalFormatting>
  <conditionalFormatting sqref="A63:H63">
    <cfRule type="cellIs" dxfId="6854" priority="2019" stopIfTrue="1" operator="equal">
      <formula>0</formula>
    </cfRule>
  </conditionalFormatting>
  <conditionalFormatting sqref="A63:H63">
    <cfRule type="expression" dxfId="6853" priority="2018" stopIfTrue="1">
      <formula>$IT64&lt;$IS$2</formula>
    </cfRule>
  </conditionalFormatting>
  <conditionalFormatting sqref="A63:H63">
    <cfRule type="cellIs" dxfId="6852" priority="2017" stopIfTrue="1" operator="equal">
      <formula>0</formula>
    </cfRule>
  </conditionalFormatting>
  <conditionalFormatting sqref="A63:H63">
    <cfRule type="expression" dxfId="6851" priority="2016" stopIfTrue="1">
      <formula>$IT64&lt;$IS$2</formula>
    </cfRule>
  </conditionalFormatting>
  <conditionalFormatting sqref="A63:H63">
    <cfRule type="cellIs" dxfId="6850" priority="2015" stopIfTrue="1" operator="equal">
      <formula>0</formula>
    </cfRule>
  </conditionalFormatting>
  <conditionalFormatting sqref="A63:H63">
    <cfRule type="expression" dxfId="6849" priority="2014" stopIfTrue="1">
      <formula>$IT64&lt;$IS$2</formula>
    </cfRule>
  </conditionalFormatting>
  <conditionalFormatting sqref="A63:H63">
    <cfRule type="cellIs" dxfId="6848" priority="2013" stopIfTrue="1" operator="equal">
      <formula>0</formula>
    </cfRule>
  </conditionalFormatting>
  <conditionalFormatting sqref="A63:H63">
    <cfRule type="expression" dxfId="6847" priority="2012" stopIfTrue="1">
      <formula>$IT64&lt;$IS$2</formula>
    </cfRule>
  </conditionalFormatting>
  <conditionalFormatting sqref="A63:H63">
    <cfRule type="cellIs" dxfId="6846" priority="2011" stopIfTrue="1" operator="equal">
      <formula>0</formula>
    </cfRule>
  </conditionalFormatting>
  <conditionalFormatting sqref="A63:H63">
    <cfRule type="expression" dxfId="6845" priority="2010" stopIfTrue="1">
      <formula>$IT64&lt;$IS$2</formula>
    </cfRule>
  </conditionalFormatting>
  <conditionalFormatting sqref="A63:H63">
    <cfRule type="cellIs" dxfId="6844" priority="2009" stopIfTrue="1" operator="equal">
      <formula>0</formula>
    </cfRule>
  </conditionalFormatting>
  <conditionalFormatting sqref="A63:H63">
    <cfRule type="expression" dxfId="6843" priority="2008" stopIfTrue="1">
      <formula>$IT64&lt;$IS$2</formula>
    </cfRule>
  </conditionalFormatting>
  <conditionalFormatting sqref="A63:H63">
    <cfRule type="cellIs" dxfId="6842" priority="2007" stopIfTrue="1" operator="equal">
      <formula>0</formula>
    </cfRule>
  </conditionalFormatting>
  <conditionalFormatting sqref="A63:H63">
    <cfRule type="expression" dxfId="6841" priority="2006" stopIfTrue="1">
      <formula>$IW64&lt;$IV$2</formula>
    </cfRule>
  </conditionalFormatting>
  <conditionalFormatting sqref="A63:H63">
    <cfRule type="cellIs" dxfId="6840" priority="2005" stopIfTrue="1" operator="equal">
      <formula>0</formula>
    </cfRule>
  </conditionalFormatting>
  <conditionalFormatting sqref="A63:H63">
    <cfRule type="expression" dxfId="6839" priority="2004" stopIfTrue="1">
      <formula>$IW64&lt;$IV$2</formula>
    </cfRule>
  </conditionalFormatting>
  <conditionalFormatting sqref="A63:H63">
    <cfRule type="cellIs" dxfId="6838" priority="2003" stopIfTrue="1" operator="equal">
      <formula>0</formula>
    </cfRule>
  </conditionalFormatting>
  <conditionalFormatting sqref="A63:H63">
    <cfRule type="expression" dxfId="6837" priority="2002" stopIfTrue="1">
      <formula>$IW64&lt;$IV$2</formula>
    </cfRule>
  </conditionalFormatting>
  <conditionalFormatting sqref="A63:H63">
    <cfRule type="cellIs" dxfId="6836" priority="2001" stopIfTrue="1" operator="equal">
      <formula>0</formula>
    </cfRule>
  </conditionalFormatting>
  <conditionalFormatting sqref="A63:H63">
    <cfRule type="expression" dxfId="6835" priority="2000" stopIfTrue="1">
      <formula>$IW64&lt;$IV$2</formula>
    </cfRule>
  </conditionalFormatting>
  <conditionalFormatting sqref="I64">
    <cfRule type="cellIs" dxfId="6834" priority="1999" operator="equal">
      <formula>0</formula>
    </cfRule>
  </conditionalFormatting>
  <conditionalFormatting sqref="A65:I67">
    <cfRule type="cellIs" dxfId="6833" priority="1998" operator="equal">
      <formula>0</formula>
    </cfRule>
  </conditionalFormatting>
  <conditionalFormatting sqref="A65:H67">
    <cfRule type="cellIs" dxfId="6832" priority="1997" stopIfTrue="1" operator="equal">
      <formula>0</formula>
    </cfRule>
  </conditionalFormatting>
  <conditionalFormatting sqref="A65:H67">
    <cfRule type="expression" dxfId="6831" priority="1996" stopIfTrue="1">
      <formula>$IT66&lt;$IS$2</formula>
    </cfRule>
  </conditionalFormatting>
  <conditionalFormatting sqref="A65:H67">
    <cfRule type="cellIs" dxfId="6830" priority="1995" stopIfTrue="1" operator="equal">
      <formula>0</formula>
    </cfRule>
  </conditionalFormatting>
  <conditionalFormatting sqref="A65:H67">
    <cfRule type="expression" dxfId="6829" priority="1994" stopIfTrue="1">
      <formula>$IT66&lt;$IS$2</formula>
    </cfRule>
  </conditionalFormatting>
  <conditionalFormatting sqref="A65:G67">
    <cfRule type="cellIs" dxfId="6828" priority="1993" stopIfTrue="1" operator="equal">
      <formula>0</formula>
    </cfRule>
  </conditionalFormatting>
  <conditionalFormatting sqref="A65:G67">
    <cfRule type="expression" dxfId="6827" priority="1992" stopIfTrue="1">
      <formula>$IT66&lt;$IS$2</formula>
    </cfRule>
  </conditionalFormatting>
  <conditionalFormatting sqref="H65:H67">
    <cfRule type="cellIs" dxfId="6826" priority="1991" stopIfTrue="1" operator="equal">
      <formula>0</formula>
    </cfRule>
  </conditionalFormatting>
  <conditionalFormatting sqref="H65:H67">
    <cfRule type="expression" dxfId="6825" priority="1990" stopIfTrue="1">
      <formula>$IT66&lt;$IS$2</formula>
    </cfRule>
  </conditionalFormatting>
  <conditionalFormatting sqref="A65:G67">
    <cfRule type="cellIs" dxfId="6824" priority="1989" stopIfTrue="1" operator="equal">
      <formula>0</formula>
    </cfRule>
  </conditionalFormatting>
  <conditionalFormatting sqref="A65:G67">
    <cfRule type="expression" dxfId="6823" priority="1988" stopIfTrue="1">
      <formula>$IT66&lt;$IS$2</formula>
    </cfRule>
  </conditionalFormatting>
  <conditionalFormatting sqref="A65:H67">
    <cfRule type="cellIs" dxfId="6822" priority="1987" operator="equal">
      <formula>0</formula>
    </cfRule>
  </conditionalFormatting>
  <conditionalFormatting sqref="A65:H67">
    <cfRule type="cellIs" dxfId="6821" priority="1986" operator="equal">
      <formula>0</formula>
    </cfRule>
  </conditionalFormatting>
  <conditionalFormatting sqref="A65:H67">
    <cfRule type="cellIs" dxfId="6820" priority="1985" stopIfTrue="1" operator="equal">
      <formula>0</formula>
    </cfRule>
  </conditionalFormatting>
  <conditionalFormatting sqref="A65:H67">
    <cfRule type="expression" dxfId="6819" priority="1984" stopIfTrue="1">
      <formula>$IT66&lt;$IS$2</formula>
    </cfRule>
  </conditionalFormatting>
  <conditionalFormatting sqref="A65:H67">
    <cfRule type="cellIs" dxfId="6818" priority="1983" stopIfTrue="1" operator="equal">
      <formula>0</formula>
    </cfRule>
  </conditionalFormatting>
  <conditionalFormatting sqref="A65:H67">
    <cfRule type="expression" dxfId="6817" priority="1982" stopIfTrue="1">
      <formula>$IT66&lt;$IS$2</formula>
    </cfRule>
  </conditionalFormatting>
  <conditionalFormatting sqref="A65:G67">
    <cfRule type="cellIs" dxfId="6816" priority="1981" stopIfTrue="1" operator="equal">
      <formula>0</formula>
    </cfRule>
  </conditionalFormatting>
  <conditionalFormatting sqref="A65:G67">
    <cfRule type="expression" dxfId="6815" priority="1980" stopIfTrue="1">
      <formula>$IT66&lt;$IS$2</formula>
    </cfRule>
  </conditionalFormatting>
  <conditionalFormatting sqref="A65:G67">
    <cfRule type="cellIs" dxfId="6814" priority="1979" stopIfTrue="1" operator="equal">
      <formula>0</formula>
    </cfRule>
  </conditionalFormatting>
  <conditionalFormatting sqref="A65:G67">
    <cfRule type="expression" dxfId="6813" priority="1978" stopIfTrue="1">
      <formula>$IT66&lt;$IS$2</formula>
    </cfRule>
  </conditionalFormatting>
  <conditionalFormatting sqref="H65:H67">
    <cfRule type="cellIs" dxfId="6812" priority="1977" stopIfTrue="1" operator="equal">
      <formula>0</formula>
    </cfRule>
  </conditionalFormatting>
  <conditionalFormatting sqref="H65:H67">
    <cfRule type="expression" dxfId="6811" priority="1976" stopIfTrue="1">
      <formula>$IT66&lt;$IS$2</formula>
    </cfRule>
  </conditionalFormatting>
  <conditionalFormatting sqref="H65:H67">
    <cfRule type="cellIs" dxfId="6810" priority="1975" stopIfTrue="1" operator="equal">
      <formula>0</formula>
    </cfRule>
  </conditionalFormatting>
  <conditionalFormatting sqref="H65:H67">
    <cfRule type="expression" dxfId="6809" priority="1974" stopIfTrue="1">
      <formula>$IT66&lt;$IS$2</formula>
    </cfRule>
  </conditionalFormatting>
  <conditionalFormatting sqref="A65:G67">
    <cfRule type="cellIs" dxfId="6808" priority="1973" stopIfTrue="1" operator="equal">
      <formula>0</formula>
    </cfRule>
  </conditionalFormatting>
  <conditionalFormatting sqref="A65:G67">
    <cfRule type="expression" dxfId="6807" priority="1972" stopIfTrue="1">
      <formula>$IT66&lt;$IS$2</formula>
    </cfRule>
  </conditionalFormatting>
  <conditionalFormatting sqref="A65:H67">
    <cfRule type="cellIs" dxfId="6806" priority="1971" operator="equal">
      <formula>0</formula>
    </cfRule>
  </conditionalFormatting>
  <conditionalFormatting sqref="A65:H67">
    <cfRule type="cellIs" dxfId="6805" priority="1970" stopIfTrue="1" operator="equal">
      <formula>0</formula>
    </cfRule>
  </conditionalFormatting>
  <conditionalFormatting sqref="A65:H67">
    <cfRule type="expression" dxfId="6804" priority="1969" stopIfTrue="1">
      <formula>$IT66&lt;$IS$2</formula>
    </cfRule>
  </conditionalFormatting>
  <conditionalFormatting sqref="A65:H67">
    <cfRule type="cellIs" dxfId="6803" priority="1968" stopIfTrue="1" operator="equal">
      <formula>0</formula>
    </cfRule>
  </conditionalFormatting>
  <conditionalFormatting sqref="A65:H67">
    <cfRule type="expression" dxfId="6802" priority="1967" stopIfTrue="1">
      <formula>$IT66&lt;$IS$2</formula>
    </cfRule>
  </conditionalFormatting>
  <conditionalFormatting sqref="A65:H67">
    <cfRule type="cellIs" dxfId="6801" priority="1966" stopIfTrue="1" operator="equal">
      <formula>0</formula>
    </cfRule>
  </conditionalFormatting>
  <conditionalFormatting sqref="A65:H67">
    <cfRule type="expression" dxfId="6800" priority="1965" stopIfTrue="1">
      <formula>$IT66&lt;$IS$2</formula>
    </cfRule>
  </conditionalFormatting>
  <conditionalFormatting sqref="A65:H67">
    <cfRule type="cellIs" dxfId="6799" priority="1964" stopIfTrue="1" operator="equal">
      <formula>0</formula>
    </cfRule>
  </conditionalFormatting>
  <conditionalFormatting sqref="A65:H67">
    <cfRule type="expression" dxfId="6798" priority="1963" stopIfTrue="1">
      <formula>$IT66&lt;$IS$2</formula>
    </cfRule>
  </conditionalFormatting>
  <conditionalFormatting sqref="A65:H67">
    <cfRule type="cellIs" dxfId="6797" priority="1962" stopIfTrue="1" operator="equal">
      <formula>0</formula>
    </cfRule>
  </conditionalFormatting>
  <conditionalFormatting sqref="A65:H67">
    <cfRule type="expression" dxfId="6796" priority="1961" stopIfTrue="1">
      <formula>$IT66&lt;$IS$2</formula>
    </cfRule>
  </conditionalFormatting>
  <conditionalFormatting sqref="A65:H67">
    <cfRule type="cellIs" dxfId="6795" priority="1960" stopIfTrue="1" operator="equal">
      <formula>0</formula>
    </cfRule>
  </conditionalFormatting>
  <conditionalFormatting sqref="A65:H67">
    <cfRule type="expression" dxfId="6794" priority="1959" stopIfTrue="1">
      <formula>$IT66&lt;$IS$2</formula>
    </cfRule>
  </conditionalFormatting>
  <conditionalFormatting sqref="A65:H67">
    <cfRule type="cellIs" dxfId="6793" priority="1958" stopIfTrue="1" operator="equal">
      <formula>0</formula>
    </cfRule>
  </conditionalFormatting>
  <conditionalFormatting sqref="A65:H67">
    <cfRule type="expression" dxfId="6792" priority="1957" stopIfTrue="1">
      <formula>$IT66&lt;$IS$2</formula>
    </cfRule>
  </conditionalFormatting>
  <conditionalFormatting sqref="A65:H67">
    <cfRule type="cellIs" dxfId="6791" priority="1956" stopIfTrue="1" operator="equal">
      <formula>0</formula>
    </cfRule>
  </conditionalFormatting>
  <conditionalFormatting sqref="A65:H67">
    <cfRule type="expression" dxfId="6790" priority="1955" stopIfTrue="1">
      <formula>$IT66&lt;$IS$2</formula>
    </cfRule>
  </conditionalFormatting>
  <conditionalFormatting sqref="D67">
    <cfRule type="cellIs" dxfId="6789" priority="1954" operator="equal">
      <formula>0</formula>
    </cfRule>
  </conditionalFormatting>
  <conditionalFormatting sqref="D67">
    <cfRule type="cellIs" dxfId="6788" priority="1953" stopIfTrue="1" operator="equal">
      <formula>0</formula>
    </cfRule>
  </conditionalFormatting>
  <conditionalFormatting sqref="D67">
    <cfRule type="expression" dxfId="6787" priority="1952" stopIfTrue="1">
      <formula>$IT68&lt;$IS$2</formula>
    </cfRule>
  </conditionalFormatting>
  <conditionalFormatting sqref="D67">
    <cfRule type="cellIs" dxfId="6786" priority="1951" stopIfTrue="1" operator="equal">
      <formula>0</formula>
    </cfRule>
  </conditionalFormatting>
  <conditionalFormatting sqref="D67">
    <cfRule type="expression" dxfId="6785" priority="1950" stopIfTrue="1">
      <formula>$IT68&lt;$IS$2</formula>
    </cfRule>
  </conditionalFormatting>
  <conditionalFormatting sqref="D67">
    <cfRule type="cellIs" dxfId="6784" priority="1949" stopIfTrue="1" operator="equal">
      <formula>0</formula>
    </cfRule>
  </conditionalFormatting>
  <conditionalFormatting sqref="D67">
    <cfRule type="expression" dxfId="6783" priority="1948" stopIfTrue="1">
      <formula>$IT68&lt;$IS$2</formula>
    </cfRule>
  </conditionalFormatting>
  <conditionalFormatting sqref="D67">
    <cfRule type="cellIs" dxfId="6782" priority="1947" stopIfTrue="1" operator="equal">
      <formula>0</formula>
    </cfRule>
  </conditionalFormatting>
  <conditionalFormatting sqref="D67">
    <cfRule type="expression" dxfId="6781" priority="1946" stopIfTrue="1">
      <formula>$IT68&lt;$IS$2</formula>
    </cfRule>
  </conditionalFormatting>
  <conditionalFormatting sqref="D67">
    <cfRule type="cellIs" dxfId="6780" priority="1945" stopIfTrue="1" operator="equal">
      <formula>0</formula>
    </cfRule>
  </conditionalFormatting>
  <conditionalFormatting sqref="D67">
    <cfRule type="expression" dxfId="6779" priority="1944" stopIfTrue="1">
      <formula>$IT68&lt;$IS$2</formula>
    </cfRule>
  </conditionalFormatting>
  <conditionalFormatting sqref="D67">
    <cfRule type="cellIs" dxfId="6778" priority="1943" operator="equal">
      <formula>0</formula>
    </cfRule>
  </conditionalFormatting>
  <conditionalFormatting sqref="D67">
    <cfRule type="cellIs" dxfId="6777" priority="1942" stopIfTrue="1" operator="equal">
      <formula>0</formula>
    </cfRule>
  </conditionalFormatting>
  <conditionalFormatting sqref="D67">
    <cfRule type="expression" dxfId="6776" priority="1941" stopIfTrue="1">
      <formula>$IT68&lt;$IS$2</formula>
    </cfRule>
  </conditionalFormatting>
  <conditionalFormatting sqref="D67">
    <cfRule type="cellIs" dxfId="6775" priority="1940" stopIfTrue="1" operator="equal">
      <formula>0</formula>
    </cfRule>
  </conditionalFormatting>
  <conditionalFormatting sqref="D67">
    <cfRule type="expression" dxfId="6774" priority="1939" stopIfTrue="1">
      <formula>$IT68&lt;$IS$2</formula>
    </cfRule>
  </conditionalFormatting>
  <conditionalFormatting sqref="D67">
    <cfRule type="cellIs" dxfId="6773" priority="1938" stopIfTrue="1" operator="equal">
      <formula>0</formula>
    </cfRule>
  </conditionalFormatting>
  <conditionalFormatting sqref="D67">
    <cfRule type="expression" dxfId="6772" priority="1937" stopIfTrue="1">
      <formula>$IT68&lt;$IS$2</formula>
    </cfRule>
  </conditionalFormatting>
  <conditionalFormatting sqref="D67">
    <cfRule type="cellIs" dxfId="6771" priority="1936" stopIfTrue="1" operator="equal">
      <formula>0</formula>
    </cfRule>
  </conditionalFormatting>
  <conditionalFormatting sqref="D67">
    <cfRule type="expression" dxfId="6770" priority="1935" stopIfTrue="1">
      <formula>$IT68&lt;$IS$2</formula>
    </cfRule>
  </conditionalFormatting>
  <conditionalFormatting sqref="D67">
    <cfRule type="cellIs" dxfId="6769" priority="1934" stopIfTrue="1" operator="equal">
      <formula>0</formula>
    </cfRule>
  </conditionalFormatting>
  <conditionalFormatting sqref="D67">
    <cfRule type="expression" dxfId="6768" priority="1933" stopIfTrue="1">
      <formula>$IT68&lt;$IS$2</formula>
    </cfRule>
  </conditionalFormatting>
  <conditionalFormatting sqref="D67">
    <cfRule type="cellIs" dxfId="6767" priority="1932" stopIfTrue="1" operator="equal">
      <formula>0</formula>
    </cfRule>
  </conditionalFormatting>
  <conditionalFormatting sqref="D67">
    <cfRule type="expression" dxfId="6766" priority="1931" stopIfTrue="1">
      <formula>$IT68&lt;$IS$2</formula>
    </cfRule>
  </conditionalFormatting>
  <conditionalFormatting sqref="D67">
    <cfRule type="cellIs" dxfId="6765" priority="1930" stopIfTrue="1" operator="equal">
      <formula>0</formula>
    </cfRule>
  </conditionalFormatting>
  <conditionalFormatting sqref="D67">
    <cfRule type="expression" dxfId="6764" priority="1929" stopIfTrue="1">
      <formula>$IT68&lt;$IS$2</formula>
    </cfRule>
  </conditionalFormatting>
  <conditionalFormatting sqref="A65:H67">
    <cfRule type="cellIs" dxfId="6763" priority="1928" stopIfTrue="1" operator="equal">
      <formula>0</formula>
    </cfRule>
  </conditionalFormatting>
  <conditionalFormatting sqref="A65:H67">
    <cfRule type="expression" dxfId="6762" priority="1927" stopIfTrue="1">
      <formula>$IT66&lt;$IS$2</formula>
    </cfRule>
  </conditionalFormatting>
  <conditionalFormatting sqref="A65:H67">
    <cfRule type="cellIs" dxfId="6761" priority="1926" stopIfTrue="1" operator="equal">
      <formula>0</formula>
    </cfRule>
  </conditionalFormatting>
  <conditionalFormatting sqref="A65:H67">
    <cfRule type="expression" dxfId="6760" priority="1925" stopIfTrue="1">
      <formula>$IT66&lt;$IS$2</formula>
    </cfRule>
  </conditionalFormatting>
  <conditionalFormatting sqref="A65:H67">
    <cfRule type="cellIs" dxfId="6759" priority="1924" stopIfTrue="1" operator="equal">
      <formula>0</formula>
    </cfRule>
  </conditionalFormatting>
  <conditionalFormatting sqref="A65:H67">
    <cfRule type="expression" dxfId="6758" priority="1923" stopIfTrue="1">
      <formula>$IT66&lt;$IS$2</formula>
    </cfRule>
  </conditionalFormatting>
  <conditionalFormatting sqref="A65:H65">
    <cfRule type="cellIs" dxfId="6757" priority="1922" stopIfTrue="1" operator="equal">
      <formula>0</formula>
    </cfRule>
  </conditionalFormatting>
  <conditionalFormatting sqref="A65:H65">
    <cfRule type="expression" dxfId="6756" priority="1921" stopIfTrue="1">
      <formula>$IW66&lt;$IV$2</formula>
    </cfRule>
  </conditionalFormatting>
  <conditionalFormatting sqref="A67:H67">
    <cfRule type="cellIs" dxfId="6755" priority="1920" stopIfTrue="1" operator="equal">
      <formula>0</formula>
    </cfRule>
  </conditionalFormatting>
  <conditionalFormatting sqref="A67:H67">
    <cfRule type="expression" dxfId="6754" priority="1919" stopIfTrue="1">
      <formula>$IW68&lt;$IV$2</formula>
    </cfRule>
  </conditionalFormatting>
  <conditionalFormatting sqref="A66:H66">
    <cfRule type="cellIs" dxfId="6753" priority="1918" stopIfTrue="1" operator="equal">
      <formula>0</formula>
    </cfRule>
  </conditionalFormatting>
  <conditionalFormatting sqref="A66:H66">
    <cfRule type="expression" dxfId="6752" priority="1917" stopIfTrue="1">
      <formula>$IW67&lt;$IV$2</formula>
    </cfRule>
  </conditionalFormatting>
  <conditionalFormatting sqref="A65:H67">
    <cfRule type="cellIs" dxfId="6751" priority="1916" stopIfTrue="1" operator="equal">
      <formula>0</formula>
    </cfRule>
  </conditionalFormatting>
  <conditionalFormatting sqref="A65:H67">
    <cfRule type="expression" dxfId="6750" priority="1915" stopIfTrue="1">
      <formula>$IT66&lt;$IS$2</formula>
    </cfRule>
  </conditionalFormatting>
  <conditionalFormatting sqref="A65:H67">
    <cfRule type="cellIs" dxfId="6749" priority="1914" stopIfTrue="1" operator="equal">
      <formula>0</formula>
    </cfRule>
  </conditionalFormatting>
  <conditionalFormatting sqref="A65:H67">
    <cfRule type="expression" dxfId="6748" priority="1913" stopIfTrue="1">
      <formula>$IT66&lt;$IS$2</formula>
    </cfRule>
  </conditionalFormatting>
  <conditionalFormatting sqref="I67">
    <cfRule type="cellIs" dxfId="6747" priority="1912" operator="equal">
      <formula>0</formula>
    </cfRule>
  </conditionalFormatting>
  <conditionalFormatting sqref="I65:I66">
    <cfRule type="cellIs" dxfId="6746" priority="1911" operator="equal">
      <formula>0</formula>
    </cfRule>
  </conditionalFormatting>
  <conditionalFormatting sqref="A68:I71">
    <cfRule type="cellIs" dxfId="6745" priority="1910" operator="equal">
      <formula>0</formula>
    </cfRule>
  </conditionalFormatting>
  <conditionalFormatting sqref="A68:H71">
    <cfRule type="cellIs" dxfId="6744" priority="1909" stopIfTrue="1" operator="equal">
      <formula>0</formula>
    </cfRule>
  </conditionalFormatting>
  <conditionalFormatting sqref="A68:H71">
    <cfRule type="expression" dxfId="6743" priority="1908" stopIfTrue="1">
      <formula>$IT69&lt;$IS$2</formula>
    </cfRule>
  </conditionalFormatting>
  <conditionalFormatting sqref="A68:H71">
    <cfRule type="cellIs" dxfId="6742" priority="1907" stopIfTrue="1" operator="equal">
      <formula>0</formula>
    </cfRule>
  </conditionalFormatting>
  <conditionalFormatting sqref="A68:H71">
    <cfRule type="expression" dxfId="6741" priority="1906" stopIfTrue="1">
      <formula>$IT69&lt;$IS$2</formula>
    </cfRule>
  </conditionalFormatting>
  <conditionalFormatting sqref="A68:G71">
    <cfRule type="cellIs" dxfId="6740" priority="1905" stopIfTrue="1" operator="equal">
      <formula>0</formula>
    </cfRule>
  </conditionalFormatting>
  <conditionalFormatting sqref="A68:G71">
    <cfRule type="expression" dxfId="6739" priority="1904" stopIfTrue="1">
      <formula>$IT69&lt;$IS$2</formula>
    </cfRule>
  </conditionalFormatting>
  <conditionalFormatting sqref="H68:H71">
    <cfRule type="cellIs" dxfId="6738" priority="1903" stopIfTrue="1" operator="equal">
      <formula>0</formula>
    </cfRule>
  </conditionalFormatting>
  <conditionalFormatting sqref="H68:H71">
    <cfRule type="expression" dxfId="6737" priority="1902" stopIfTrue="1">
      <formula>$IT69&lt;$IS$2</formula>
    </cfRule>
  </conditionalFormatting>
  <conditionalFormatting sqref="A68:G71">
    <cfRule type="cellIs" dxfId="6736" priority="1901" stopIfTrue="1" operator="equal">
      <formula>0</formula>
    </cfRule>
  </conditionalFormatting>
  <conditionalFormatting sqref="A68:G71">
    <cfRule type="expression" dxfId="6735" priority="1900" stopIfTrue="1">
      <formula>$IT69&lt;$IS$2</formula>
    </cfRule>
  </conditionalFormatting>
  <conditionalFormatting sqref="A68:H71">
    <cfRule type="cellIs" dxfId="6734" priority="1899" operator="equal">
      <formula>0</formula>
    </cfRule>
  </conditionalFormatting>
  <conditionalFormatting sqref="A68:H71">
    <cfRule type="cellIs" dxfId="6733" priority="1898" operator="equal">
      <formula>0</formula>
    </cfRule>
  </conditionalFormatting>
  <conditionalFormatting sqref="A68:H71">
    <cfRule type="cellIs" dxfId="6732" priority="1897" stopIfTrue="1" operator="equal">
      <formula>0</formula>
    </cfRule>
  </conditionalFormatting>
  <conditionalFormatting sqref="A68:H71">
    <cfRule type="expression" dxfId="6731" priority="1896" stopIfTrue="1">
      <formula>$IT69&lt;$IS$2</formula>
    </cfRule>
  </conditionalFormatting>
  <conditionalFormatting sqref="A68:H71">
    <cfRule type="cellIs" dxfId="6730" priority="1895" stopIfTrue="1" operator="equal">
      <formula>0</formula>
    </cfRule>
  </conditionalFormatting>
  <conditionalFormatting sqref="A68:H71">
    <cfRule type="expression" dxfId="6729" priority="1894" stopIfTrue="1">
      <formula>$IT69&lt;$IS$2</formula>
    </cfRule>
  </conditionalFormatting>
  <conditionalFormatting sqref="A68:G69">
    <cfRule type="expression" dxfId="6728" priority="1893" stopIfTrue="1">
      <formula>$IT69&lt;$IS$2</formula>
    </cfRule>
  </conditionalFormatting>
  <conditionalFormatting sqref="A68:G71">
    <cfRule type="cellIs" dxfId="6727" priority="1892" stopIfTrue="1" operator="equal">
      <formula>0</formula>
    </cfRule>
  </conditionalFormatting>
  <conditionalFormatting sqref="A68:G71">
    <cfRule type="expression" dxfId="6726" priority="1891" stopIfTrue="1">
      <formula>$IT69&lt;$IS$2</formula>
    </cfRule>
  </conditionalFormatting>
  <conditionalFormatting sqref="H68:H71">
    <cfRule type="cellIs" dxfId="6725" priority="1890" stopIfTrue="1" operator="equal">
      <formula>0</formula>
    </cfRule>
  </conditionalFormatting>
  <conditionalFormatting sqref="H68:H71">
    <cfRule type="expression" dxfId="6724" priority="1889" stopIfTrue="1">
      <formula>$IT69&lt;$IS$2</formula>
    </cfRule>
  </conditionalFormatting>
  <conditionalFormatting sqref="H68:H71">
    <cfRule type="cellIs" dxfId="6723" priority="1888" stopIfTrue="1" operator="equal">
      <formula>0</formula>
    </cfRule>
  </conditionalFormatting>
  <conditionalFormatting sqref="H68:H71">
    <cfRule type="expression" dxfId="6722" priority="1887" stopIfTrue="1">
      <formula>$IT69&lt;$IS$2</formula>
    </cfRule>
  </conditionalFormatting>
  <conditionalFormatting sqref="A68:G71">
    <cfRule type="cellIs" dxfId="6721" priority="1886" stopIfTrue="1" operator="equal">
      <formula>0</formula>
    </cfRule>
  </conditionalFormatting>
  <conditionalFormatting sqref="A68:G71">
    <cfRule type="expression" dxfId="6720" priority="1885" stopIfTrue="1">
      <formula>$IT69&lt;$IS$2</formula>
    </cfRule>
  </conditionalFormatting>
  <conditionalFormatting sqref="A68:H71">
    <cfRule type="cellIs" dxfId="6719" priority="1884" operator="equal">
      <formula>0</formula>
    </cfRule>
  </conditionalFormatting>
  <conditionalFormatting sqref="A68:H71">
    <cfRule type="cellIs" dxfId="6718" priority="1883" stopIfTrue="1" operator="equal">
      <formula>0</formula>
    </cfRule>
  </conditionalFormatting>
  <conditionalFormatting sqref="A68:H71">
    <cfRule type="expression" dxfId="6717" priority="1882" stopIfTrue="1">
      <formula>$IT69&lt;$IS$2</formula>
    </cfRule>
  </conditionalFormatting>
  <conditionalFormatting sqref="A68:H71">
    <cfRule type="cellIs" dxfId="6716" priority="1881" stopIfTrue="1" operator="equal">
      <formula>0</formula>
    </cfRule>
  </conditionalFormatting>
  <conditionalFormatting sqref="A68:H71">
    <cfRule type="expression" dxfId="6715" priority="1880" stopIfTrue="1">
      <formula>$IT69&lt;$IS$2</formula>
    </cfRule>
  </conditionalFormatting>
  <conditionalFormatting sqref="A68:H71">
    <cfRule type="cellIs" dxfId="6714" priority="1879" stopIfTrue="1" operator="equal">
      <formula>0</formula>
    </cfRule>
  </conditionalFormatting>
  <conditionalFormatting sqref="A68:H71">
    <cfRule type="expression" dxfId="6713" priority="1878" stopIfTrue="1">
      <formula>$IT69&lt;$IS$2</formula>
    </cfRule>
  </conditionalFormatting>
  <conditionalFormatting sqref="A68:H71">
    <cfRule type="cellIs" dxfId="6712" priority="1877" stopIfTrue="1" operator="equal">
      <formula>0</formula>
    </cfRule>
  </conditionalFormatting>
  <conditionalFormatting sqref="A68:H71">
    <cfRule type="expression" dxfId="6711" priority="1876" stopIfTrue="1">
      <formula>$IT69&lt;$IS$2</formula>
    </cfRule>
  </conditionalFormatting>
  <conditionalFormatting sqref="A68:H71">
    <cfRule type="cellIs" dxfId="6710" priority="1875" stopIfTrue="1" operator="equal">
      <formula>0</formula>
    </cfRule>
  </conditionalFormatting>
  <conditionalFormatting sqref="A68:H71">
    <cfRule type="expression" dxfId="6709" priority="1874" stopIfTrue="1">
      <formula>$IT69&lt;$IS$2</formula>
    </cfRule>
  </conditionalFormatting>
  <conditionalFormatting sqref="A68:H71">
    <cfRule type="cellIs" dxfId="6708" priority="1873" stopIfTrue="1" operator="equal">
      <formula>0</formula>
    </cfRule>
  </conditionalFormatting>
  <conditionalFormatting sqref="A68:H71">
    <cfRule type="expression" dxfId="6707" priority="1872" stopIfTrue="1">
      <formula>$IT69&lt;$IS$2</formula>
    </cfRule>
  </conditionalFormatting>
  <conditionalFormatting sqref="A68:H71">
    <cfRule type="cellIs" dxfId="6706" priority="1871" stopIfTrue="1" operator="equal">
      <formula>0</formula>
    </cfRule>
  </conditionalFormatting>
  <conditionalFormatting sqref="A68:H71">
    <cfRule type="expression" dxfId="6705" priority="1870" stopIfTrue="1">
      <formula>$IT69&lt;$IS$2</formula>
    </cfRule>
  </conditionalFormatting>
  <conditionalFormatting sqref="A68:H71">
    <cfRule type="cellIs" dxfId="6704" priority="1869" stopIfTrue="1" operator="equal">
      <formula>0</formula>
    </cfRule>
  </conditionalFormatting>
  <conditionalFormatting sqref="A68:H71">
    <cfRule type="expression" dxfId="6703" priority="1868" stopIfTrue="1">
      <formula>$IT69&lt;$IS$2</formula>
    </cfRule>
  </conditionalFormatting>
  <conditionalFormatting sqref="D71">
    <cfRule type="cellIs" dxfId="6702" priority="1867" operator="equal">
      <formula>0</formula>
    </cfRule>
  </conditionalFormatting>
  <conditionalFormatting sqref="D71">
    <cfRule type="cellIs" dxfId="6701" priority="1866" operator="equal">
      <formula>0</formula>
    </cfRule>
  </conditionalFormatting>
  <conditionalFormatting sqref="D71">
    <cfRule type="cellIs" dxfId="6700" priority="1865" stopIfTrue="1" operator="equal">
      <formula>0</formula>
    </cfRule>
  </conditionalFormatting>
  <conditionalFormatting sqref="D71">
    <cfRule type="expression" dxfId="6699" priority="1864" stopIfTrue="1">
      <formula>$IT72&lt;$IS$2</formula>
    </cfRule>
  </conditionalFormatting>
  <conditionalFormatting sqref="D71">
    <cfRule type="cellIs" dxfId="6698" priority="1863" stopIfTrue="1" operator="equal">
      <formula>0</formula>
    </cfRule>
  </conditionalFormatting>
  <conditionalFormatting sqref="D71">
    <cfRule type="expression" dxfId="6697" priority="1862" stopIfTrue="1">
      <formula>$IT72&lt;$IS$2</formula>
    </cfRule>
  </conditionalFormatting>
  <conditionalFormatting sqref="D71">
    <cfRule type="cellIs" dxfId="6696" priority="1861" stopIfTrue="1" operator="equal">
      <formula>0</formula>
    </cfRule>
  </conditionalFormatting>
  <conditionalFormatting sqref="D71">
    <cfRule type="expression" dxfId="6695" priority="1860" stopIfTrue="1">
      <formula>$IT72&lt;$IS$2</formula>
    </cfRule>
  </conditionalFormatting>
  <conditionalFormatting sqref="D71">
    <cfRule type="cellIs" dxfId="6694" priority="1859" stopIfTrue="1" operator="equal">
      <formula>0</formula>
    </cfRule>
  </conditionalFormatting>
  <conditionalFormatting sqref="D71">
    <cfRule type="expression" dxfId="6693" priority="1858" stopIfTrue="1">
      <formula>$IT72&lt;$IS$2</formula>
    </cfRule>
  </conditionalFormatting>
  <conditionalFormatting sqref="D71">
    <cfRule type="cellIs" dxfId="6692" priority="1857" operator="equal">
      <formula>0</formula>
    </cfRule>
  </conditionalFormatting>
  <conditionalFormatting sqref="D71">
    <cfRule type="cellIs" dxfId="6691" priority="1856" stopIfTrue="1" operator="equal">
      <formula>0</formula>
    </cfRule>
  </conditionalFormatting>
  <conditionalFormatting sqref="D71">
    <cfRule type="expression" dxfId="6690" priority="1855" stopIfTrue="1">
      <formula>$IT72&lt;$IS$2</formula>
    </cfRule>
  </conditionalFormatting>
  <conditionalFormatting sqref="D71">
    <cfRule type="cellIs" dxfId="6689" priority="1854" stopIfTrue="1" operator="equal">
      <formula>0</formula>
    </cfRule>
  </conditionalFormatting>
  <conditionalFormatting sqref="D71">
    <cfRule type="expression" dxfId="6688" priority="1853" stopIfTrue="1">
      <formula>$IT72&lt;$IS$2</formula>
    </cfRule>
  </conditionalFormatting>
  <conditionalFormatting sqref="D71">
    <cfRule type="cellIs" dxfId="6687" priority="1852" stopIfTrue="1" operator="equal">
      <formula>0</formula>
    </cfRule>
  </conditionalFormatting>
  <conditionalFormatting sqref="D71">
    <cfRule type="expression" dxfId="6686" priority="1851" stopIfTrue="1">
      <formula>$IT72&lt;$IS$2</formula>
    </cfRule>
  </conditionalFormatting>
  <conditionalFormatting sqref="A68:H71">
    <cfRule type="cellIs" dxfId="6685" priority="1850" stopIfTrue="1" operator="equal">
      <formula>0</formula>
    </cfRule>
  </conditionalFormatting>
  <conditionalFormatting sqref="A68:H71">
    <cfRule type="expression" dxfId="6684" priority="1849" stopIfTrue="1">
      <formula>$IT69&lt;$IS$2</formula>
    </cfRule>
  </conditionalFormatting>
  <conditionalFormatting sqref="A68:H71">
    <cfRule type="cellIs" dxfId="6683" priority="1848" stopIfTrue="1" operator="equal">
      <formula>0</formula>
    </cfRule>
  </conditionalFormatting>
  <conditionalFormatting sqref="A68:H71">
    <cfRule type="expression" dxfId="6682" priority="1847" stopIfTrue="1">
      <formula>$IT69&lt;$IS$2</formula>
    </cfRule>
  </conditionalFormatting>
  <conditionalFormatting sqref="A68:H71">
    <cfRule type="cellIs" dxfId="6681" priority="1846" stopIfTrue="1" operator="equal">
      <formula>0</formula>
    </cfRule>
  </conditionalFormatting>
  <conditionalFormatting sqref="A68:H71">
    <cfRule type="expression" dxfId="6680" priority="1845" stopIfTrue="1">
      <formula>$IT69&lt;$IS$2</formula>
    </cfRule>
  </conditionalFormatting>
  <conditionalFormatting sqref="A71:H71">
    <cfRule type="cellIs" dxfId="6679" priority="1844" stopIfTrue="1" operator="equal">
      <formula>0</formula>
    </cfRule>
  </conditionalFormatting>
  <conditionalFormatting sqref="A71:H71">
    <cfRule type="expression" dxfId="6678" priority="1843" stopIfTrue="1">
      <formula>$IW72&lt;$IV$2</formula>
    </cfRule>
  </conditionalFormatting>
  <conditionalFormatting sqref="A68:I68">
    <cfRule type="cellIs" dxfId="6677" priority="1842" stopIfTrue="1" operator="equal">
      <formula>0</formula>
    </cfRule>
  </conditionalFormatting>
  <conditionalFormatting sqref="A68:I68">
    <cfRule type="expression" dxfId="6676" priority="1841" stopIfTrue="1">
      <formula>$IW69&lt;$IV$2</formula>
    </cfRule>
  </conditionalFormatting>
  <conditionalFormatting sqref="I68">
    <cfRule type="cellIs" dxfId="6675" priority="1840" stopIfTrue="1" operator="equal">
      <formula>0</formula>
    </cfRule>
  </conditionalFormatting>
  <conditionalFormatting sqref="I68">
    <cfRule type="expression" dxfId="6674" priority="1839" stopIfTrue="1">
      <formula>$IW69&lt;$IV$2</formula>
    </cfRule>
  </conditionalFormatting>
  <conditionalFormatting sqref="A70:H70">
    <cfRule type="cellIs" dxfId="6673" priority="1838" stopIfTrue="1" operator="equal">
      <formula>0</formula>
    </cfRule>
  </conditionalFormatting>
  <conditionalFormatting sqref="A70:H70">
    <cfRule type="expression" dxfId="6672" priority="1837" stopIfTrue="1">
      <formula>$IW71&lt;$IV$2</formula>
    </cfRule>
  </conditionalFormatting>
  <conditionalFormatting sqref="A68:H68">
    <cfRule type="cellIs" dxfId="6671" priority="1836" stopIfTrue="1" operator="equal">
      <formula>0</formula>
    </cfRule>
  </conditionalFormatting>
  <conditionalFormatting sqref="A68:H68">
    <cfRule type="expression" dxfId="6670" priority="1835" stopIfTrue="1">
      <formula>$IW69&lt;$IV$2</formula>
    </cfRule>
  </conditionalFormatting>
  <conditionalFormatting sqref="A70:H70">
    <cfRule type="cellIs" dxfId="6669" priority="1834" stopIfTrue="1" operator="equal">
      <formula>0</formula>
    </cfRule>
  </conditionalFormatting>
  <conditionalFormatting sqref="A70:H70">
    <cfRule type="expression" dxfId="6668" priority="1833" stopIfTrue="1">
      <formula>$IW71&lt;$IV$2</formula>
    </cfRule>
  </conditionalFormatting>
  <conditionalFormatting sqref="A68:H71">
    <cfRule type="cellIs" dxfId="6667" priority="1832" stopIfTrue="1" operator="equal">
      <formula>0</formula>
    </cfRule>
  </conditionalFormatting>
  <conditionalFormatting sqref="A68:H71">
    <cfRule type="expression" dxfId="6666" priority="1831" stopIfTrue="1">
      <formula>$IT69&lt;$IS$2</formula>
    </cfRule>
  </conditionalFormatting>
  <conditionalFormatting sqref="A68:H71">
    <cfRule type="cellIs" dxfId="6665" priority="1830" stopIfTrue="1" operator="equal">
      <formula>0</formula>
    </cfRule>
  </conditionalFormatting>
  <conditionalFormatting sqref="A68:H71">
    <cfRule type="expression" dxfId="6664" priority="1829" stopIfTrue="1">
      <formula>$IT69&lt;$IS$2</formula>
    </cfRule>
  </conditionalFormatting>
  <conditionalFormatting sqref="I71">
    <cfRule type="cellIs" dxfId="6663" priority="1828" operator="equal">
      <formula>0</formula>
    </cfRule>
  </conditionalFormatting>
  <conditionalFormatting sqref="I70">
    <cfRule type="cellIs" dxfId="6662" priority="1827" operator="equal">
      <formula>0</formula>
    </cfRule>
  </conditionalFormatting>
  <conditionalFormatting sqref="A72:I74">
    <cfRule type="cellIs" dxfId="6661" priority="1826" operator="equal">
      <formula>0</formula>
    </cfRule>
  </conditionalFormatting>
  <conditionalFormatting sqref="A72:H74">
    <cfRule type="cellIs" dxfId="6660" priority="1825" operator="equal">
      <formula>0</formula>
    </cfRule>
  </conditionalFormatting>
  <conditionalFormatting sqref="A72:H74">
    <cfRule type="cellIs" dxfId="6659" priority="1824" stopIfTrue="1" operator="equal">
      <formula>0</formula>
    </cfRule>
  </conditionalFormatting>
  <conditionalFormatting sqref="A72:H74">
    <cfRule type="expression" dxfId="6658" priority="1823" stopIfTrue="1">
      <formula>$IT73&lt;$IS$2</formula>
    </cfRule>
  </conditionalFormatting>
  <conditionalFormatting sqref="A72:H74">
    <cfRule type="cellIs" dxfId="6657" priority="1822" stopIfTrue="1" operator="equal">
      <formula>0</formula>
    </cfRule>
  </conditionalFormatting>
  <conditionalFormatting sqref="A72:H74">
    <cfRule type="expression" dxfId="6656" priority="1821" stopIfTrue="1">
      <formula>$IT73&lt;$IS$2</formula>
    </cfRule>
  </conditionalFormatting>
  <conditionalFormatting sqref="A72:G74">
    <cfRule type="cellIs" dxfId="6655" priority="1820" stopIfTrue="1" operator="equal">
      <formula>0</formula>
    </cfRule>
  </conditionalFormatting>
  <conditionalFormatting sqref="A72:G74">
    <cfRule type="expression" dxfId="6654" priority="1819" stopIfTrue="1">
      <formula>$IT73&lt;$IS$2</formula>
    </cfRule>
  </conditionalFormatting>
  <conditionalFormatting sqref="A72:G74">
    <cfRule type="cellIs" dxfId="6653" priority="1818" stopIfTrue="1" operator="equal">
      <formula>0</formula>
    </cfRule>
  </conditionalFormatting>
  <conditionalFormatting sqref="A72:G74">
    <cfRule type="expression" dxfId="6652" priority="1817" stopIfTrue="1">
      <formula>$IT73&lt;$IS$2</formula>
    </cfRule>
  </conditionalFormatting>
  <conditionalFormatting sqref="H72:H74">
    <cfRule type="cellIs" dxfId="6651" priority="1816" stopIfTrue="1" operator="equal">
      <formula>0</formula>
    </cfRule>
  </conditionalFormatting>
  <conditionalFormatting sqref="H72:H74">
    <cfRule type="expression" dxfId="6650" priority="1815" stopIfTrue="1">
      <formula>$IT73&lt;$IS$2</formula>
    </cfRule>
  </conditionalFormatting>
  <conditionalFormatting sqref="H72:H74">
    <cfRule type="cellIs" dxfId="6649" priority="1814" stopIfTrue="1" operator="equal">
      <formula>0</formula>
    </cfRule>
  </conditionalFormatting>
  <conditionalFormatting sqref="H72:H74">
    <cfRule type="expression" dxfId="6648" priority="1813" stopIfTrue="1">
      <formula>$IT73&lt;$IS$2</formula>
    </cfRule>
  </conditionalFormatting>
  <conditionalFormatting sqref="A72:G74">
    <cfRule type="cellIs" dxfId="6647" priority="1812" stopIfTrue="1" operator="equal">
      <formula>0</formula>
    </cfRule>
  </conditionalFormatting>
  <conditionalFormatting sqref="A72:G74">
    <cfRule type="expression" dxfId="6646" priority="1811" stopIfTrue="1">
      <formula>$IT73&lt;$IS$2</formula>
    </cfRule>
  </conditionalFormatting>
  <conditionalFormatting sqref="A72:H74">
    <cfRule type="cellIs" dxfId="6645" priority="1810" operator="equal">
      <formula>0</formula>
    </cfRule>
  </conditionalFormatting>
  <conditionalFormatting sqref="A72:G74">
    <cfRule type="cellIs" dxfId="6644" priority="1809" stopIfTrue="1" operator="equal">
      <formula>0</formula>
    </cfRule>
  </conditionalFormatting>
  <conditionalFormatting sqref="A72:G74">
    <cfRule type="expression" dxfId="6643" priority="1808" stopIfTrue="1">
      <formula>$IT73&lt;$IS$2</formula>
    </cfRule>
  </conditionalFormatting>
  <conditionalFormatting sqref="A72:G74">
    <cfRule type="cellIs" dxfId="6642" priority="1807" stopIfTrue="1" operator="equal">
      <formula>0</formula>
    </cfRule>
  </conditionalFormatting>
  <conditionalFormatting sqref="A72:G74">
    <cfRule type="expression" dxfId="6641" priority="1806" stopIfTrue="1">
      <formula>$IT73&lt;$IS$2</formula>
    </cfRule>
  </conditionalFormatting>
  <conditionalFormatting sqref="A72:G74">
    <cfRule type="cellIs" dxfId="6640" priority="1805" stopIfTrue="1" operator="equal">
      <formula>0</formula>
    </cfRule>
  </conditionalFormatting>
  <conditionalFormatting sqref="A72:G74">
    <cfRule type="expression" dxfId="6639" priority="1804" stopIfTrue="1">
      <formula>$IT73&lt;$IS$2</formula>
    </cfRule>
  </conditionalFormatting>
  <conditionalFormatting sqref="D74">
    <cfRule type="cellIs" dxfId="6638" priority="1803" operator="equal">
      <formula>0</formula>
    </cfRule>
  </conditionalFormatting>
  <conditionalFormatting sqref="D74">
    <cfRule type="cellIs" dxfId="6637" priority="1802" stopIfTrue="1" operator="equal">
      <formula>0</formula>
    </cfRule>
  </conditionalFormatting>
  <conditionalFormatting sqref="D74">
    <cfRule type="expression" dxfId="6636" priority="1801" stopIfTrue="1">
      <formula>$IT75&lt;$IS$2</formula>
    </cfRule>
  </conditionalFormatting>
  <conditionalFormatting sqref="D74">
    <cfRule type="cellIs" dxfId="6635" priority="1800" stopIfTrue="1" operator="equal">
      <formula>0</formula>
    </cfRule>
  </conditionalFormatting>
  <conditionalFormatting sqref="D74">
    <cfRule type="expression" dxfId="6634" priority="1799" stopIfTrue="1">
      <formula>$IT75&lt;$IS$2</formula>
    </cfRule>
  </conditionalFormatting>
  <conditionalFormatting sqref="D74">
    <cfRule type="cellIs" dxfId="6633" priority="1798" stopIfTrue="1" operator="equal">
      <formula>0</formula>
    </cfRule>
  </conditionalFormatting>
  <conditionalFormatting sqref="D74">
    <cfRule type="expression" dxfId="6632" priority="1797" stopIfTrue="1">
      <formula>$IT75&lt;$IS$2</formula>
    </cfRule>
  </conditionalFormatting>
  <conditionalFormatting sqref="D74">
    <cfRule type="cellIs" dxfId="6631" priority="1796" stopIfTrue="1" operator="equal">
      <formula>0</formula>
    </cfRule>
  </conditionalFormatting>
  <conditionalFormatting sqref="D74">
    <cfRule type="expression" dxfId="6630" priority="1795" stopIfTrue="1">
      <formula>$IT75&lt;$IS$2</formula>
    </cfRule>
  </conditionalFormatting>
  <conditionalFormatting sqref="D74">
    <cfRule type="cellIs" dxfId="6629" priority="1794" stopIfTrue="1" operator="equal">
      <formula>0</formula>
    </cfRule>
  </conditionalFormatting>
  <conditionalFormatting sqref="D74">
    <cfRule type="expression" dxfId="6628" priority="1793" stopIfTrue="1">
      <formula>$IT75&lt;$IS$2</formula>
    </cfRule>
  </conditionalFormatting>
  <conditionalFormatting sqref="D74">
    <cfRule type="cellIs" dxfId="6627" priority="1792" operator="equal">
      <formula>0</formula>
    </cfRule>
  </conditionalFormatting>
  <conditionalFormatting sqref="D74">
    <cfRule type="cellIs" dxfId="6626" priority="1791" stopIfTrue="1" operator="equal">
      <formula>0</formula>
    </cfRule>
  </conditionalFormatting>
  <conditionalFormatting sqref="D74">
    <cfRule type="expression" dxfId="6625" priority="1790" stopIfTrue="1">
      <formula>$IT75&lt;$IS$2</formula>
    </cfRule>
  </conditionalFormatting>
  <conditionalFormatting sqref="D74">
    <cfRule type="cellIs" dxfId="6624" priority="1789" stopIfTrue="1" operator="equal">
      <formula>0</formula>
    </cfRule>
  </conditionalFormatting>
  <conditionalFormatting sqref="D74">
    <cfRule type="expression" dxfId="6623" priority="1788" stopIfTrue="1">
      <formula>$IT75&lt;$IS$2</formula>
    </cfRule>
  </conditionalFormatting>
  <conditionalFormatting sqref="D74">
    <cfRule type="cellIs" dxfId="6622" priority="1787" stopIfTrue="1" operator="equal">
      <formula>0</formula>
    </cfRule>
  </conditionalFormatting>
  <conditionalFormatting sqref="D74">
    <cfRule type="expression" dxfId="6621" priority="1786" stopIfTrue="1">
      <formula>$IT75&lt;$IS$2</formula>
    </cfRule>
  </conditionalFormatting>
  <conditionalFormatting sqref="D74">
    <cfRule type="cellIs" dxfId="6620" priority="1785" stopIfTrue="1" operator="equal">
      <formula>0</formula>
    </cfRule>
  </conditionalFormatting>
  <conditionalFormatting sqref="D74">
    <cfRule type="expression" dxfId="6619" priority="1784" stopIfTrue="1">
      <formula>$IT75&lt;$IS$2</formula>
    </cfRule>
  </conditionalFormatting>
  <conditionalFormatting sqref="D74">
    <cfRule type="cellIs" dxfId="6618" priority="1783" stopIfTrue="1" operator="equal">
      <formula>0</formula>
    </cfRule>
  </conditionalFormatting>
  <conditionalFormatting sqref="D74">
    <cfRule type="expression" dxfId="6617" priority="1782" stopIfTrue="1">
      <formula>$IT75&lt;$IS$2</formula>
    </cfRule>
  </conditionalFormatting>
  <conditionalFormatting sqref="D74">
    <cfRule type="cellIs" dxfId="6616" priority="1781" stopIfTrue="1" operator="equal">
      <formula>0</formula>
    </cfRule>
  </conditionalFormatting>
  <conditionalFormatting sqref="D74">
    <cfRule type="expression" dxfId="6615" priority="1780" stopIfTrue="1">
      <formula>$IT75&lt;$IS$2</formula>
    </cfRule>
  </conditionalFormatting>
  <conditionalFormatting sqref="D74">
    <cfRule type="cellIs" dxfId="6614" priority="1779" stopIfTrue="1" operator="equal">
      <formula>0</formula>
    </cfRule>
  </conditionalFormatting>
  <conditionalFormatting sqref="D74">
    <cfRule type="expression" dxfId="6613" priority="1778" stopIfTrue="1">
      <formula>$IT75&lt;$IS$2</formula>
    </cfRule>
  </conditionalFormatting>
  <conditionalFormatting sqref="A72:H74">
    <cfRule type="cellIs" dxfId="6612" priority="1777" stopIfTrue="1" operator="equal">
      <formula>0</formula>
    </cfRule>
  </conditionalFormatting>
  <conditionalFormatting sqref="A72:H74">
    <cfRule type="expression" dxfId="6611" priority="1776" stopIfTrue="1">
      <formula>$IT73&lt;$IS$2</formula>
    </cfRule>
  </conditionalFormatting>
  <conditionalFormatting sqref="A72:H74">
    <cfRule type="cellIs" dxfId="6610" priority="1775" stopIfTrue="1" operator="equal">
      <formula>0</formula>
    </cfRule>
  </conditionalFormatting>
  <conditionalFormatting sqref="A72:H74">
    <cfRule type="expression" dxfId="6609" priority="1774" stopIfTrue="1">
      <formula>$IT73&lt;$IS$2</formula>
    </cfRule>
  </conditionalFormatting>
  <conditionalFormatting sqref="A72:H74">
    <cfRule type="cellIs" dxfId="6608" priority="1773" stopIfTrue="1" operator="equal">
      <formula>0</formula>
    </cfRule>
  </conditionalFormatting>
  <conditionalFormatting sqref="A72:H74">
    <cfRule type="expression" dxfId="6607" priority="1772" stopIfTrue="1">
      <formula>$IT73&lt;$IS$2</formula>
    </cfRule>
  </conditionalFormatting>
  <conditionalFormatting sqref="A74:H74">
    <cfRule type="cellIs" dxfId="6606" priority="1771" stopIfTrue="1" operator="equal">
      <formula>0</formula>
    </cfRule>
  </conditionalFormatting>
  <conditionalFormatting sqref="A74:H74">
    <cfRule type="expression" dxfId="6605" priority="1770" stopIfTrue="1">
      <formula>$IW75&lt;$IV$2</formula>
    </cfRule>
  </conditionalFormatting>
  <conditionalFormatting sqref="A73:H73">
    <cfRule type="cellIs" dxfId="6604" priority="1769" stopIfTrue="1" operator="equal">
      <formula>0</formula>
    </cfRule>
  </conditionalFormatting>
  <conditionalFormatting sqref="A73:H73">
    <cfRule type="expression" dxfId="6603" priority="1768" stopIfTrue="1">
      <formula>$IW74&lt;$IV$2</formula>
    </cfRule>
  </conditionalFormatting>
  <conditionalFormatting sqref="A72:H72">
    <cfRule type="cellIs" dxfId="6602" priority="1767" stopIfTrue="1" operator="equal">
      <formula>0</formula>
    </cfRule>
  </conditionalFormatting>
  <conditionalFormatting sqref="A72:H72">
    <cfRule type="expression" dxfId="6601" priority="1766" stopIfTrue="1">
      <formula>$IW73&lt;$IV$2</formula>
    </cfRule>
  </conditionalFormatting>
  <conditionalFormatting sqref="A73:H73">
    <cfRule type="cellIs" dxfId="6600" priority="1765" operator="equal">
      <formula>0</formula>
    </cfRule>
  </conditionalFormatting>
  <conditionalFormatting sqref="A73:H73">
    <cfRule type="cellIs" dxfId="6599" priority="1764" operator="equal">
      <formula>0</formula>
    </cfRule>
  </conditionalFormatting>
  <conditionalFormatting sqref="A73:H73">
    <cfRule type="cellIs" dxfId="6598" priority="1763" stopIfTrue="1" operator="equal">
      <formula>0</formula>
    </cfRule>
  </conditionalFormatting>
  <conditionalFormatting sqref="A73:H73">
    <cfRule type="expression" dxfId="6597" priority="1762" stopIfTrue="1">
      <formula>$IT74&lt;$IS$2</formula>
    </cfRule>
  </conditionalFormatting>
  <conditionalFormatting sqref="A73:H73">
    <cfRule type="cellIs" dxfId="6596" priority="1761" stopIfTrue="1" operator="equal">
      <formula>0</formula>
    </cfRule>
  </conditionalFormatting>
  <conditionalFormatting sqref="A73:H73">
    <cfRule type="expression" dxfId="6595" priority="1760" stopIfTrue="1">
      <formula>$IT74&lt;$IS$2</formula>
    </cfRule>
  </conditionalFormatting>
  <conditionalFormatting sqref="A73:G73">
    <cfRule type="cellIs" dxfId="6594" priority="1759" stopIfTrue="1" operator="equal">
      <formula>0</formula>
    </cfRule>
  </conditionalFormatting>
  <conditionalFormatting sqref="A73:G73">
    <cfRule type="expression" dxfId="6593" priority="1758" stopIfTrue="1">
      <formula>$IT74&lt;$IS$2</formula>
    </cfRule>
  </conditionalFormatting>
  <conditionalFormatting sqref="A73:G73">
    <cfRule type="cellIs" dxfId="6592" priority="1757" stopIfTrue="1" operator="equal">
      <formula>0</formula>
    </cfRule>
  </conditionalFormatting>
  <conditionalFormatting sqref="A73:G73">
    <cfRule type="expression" dxfId="6591" priority="1756" stopIfTrue="1">
      <formula>$IT74&lt;$IS$2</formula>
    </cfRule>
  </conditionalFormatting>
  <conditionalFormatting sqref="H73">
    <cfRule type="cellIs" dxfId="6590" priority="1755" stopIfTrue="1" operator="equal">
      <formula>0</formula>
    </cfRule>
  </conditionalFormatting>
  <conditionalFormatting sqref="H73">
    <cfRule type="expression" dxfId="6589" priority="1754" stopIfTrue="1">
      <formula>$IT74&lt;$IS$2</formula>
    </cfRule>
  </conditionalFormatting>
  <conditionalFormatting sqref="H73">
    <cfRule type="cellIs" dxfId="6588" priority="1753" stopIfTrue="1" operator="equal">
      <formula>0</formula>
    </cfRule>
  </conditionalFormatting>
  <conditionalFormatting sqref="H73">
    <cfRule type="expression" dxfId="6587" priority="1752" stopIfTrue="1">
      <formula>$IT74&lt;$IS$2</formula>
    </cfRule>
  </conditionalFormatting>
  <conditionalFormatting sqref="A73:G73">
    <cfRule type="cellIs" dxfId="6586" priority="1751" stopIfTrue="1" operator="equal">
      <formula>0</formula>
    </cfRule>
  </conditionalFormatting>
  <conditionalFormatting sqref="A73:G73">
    <cfRule type="expression" dxfId="6585" priority="1750" stopIfTrue="1">
      <formula>$IT74&lt;$IS$2</formula>
    </cfRule>
  </conditionalFormatting>
  <conditionalFormatting sqref="A73:H73">
    <cfRule type="cellIs" dxfId="6584" priority="1749" operator="equal">
      <formula>0</formula>
    </cfRule>
  </conditionalFormatting>
  <conditionalFormatting sqref="A73:G73">
    <cfRule type="cellIs" dxfId="6583" priority="1748" stopIfTrue="1" operator="equal">
      <formula>0</formula>
    </cfRule>
  </conditionalFormatting>
  <conditionalFormatting sqref="A73:G73">
    <cfRule type="expression" dxfId="6582" priority="1747" stopIfTrue="1">
      <formula>$IT74&lt;$IS$2</formula>
    </cfRule>
  </conditionalFormatting>
  <conditionalFormatting sqref="A73:G73">
    <cfRule type="cellIs" dxfId="6581" priority="1746" stopIfTrue="1" operator="equal">
      <formula>0</formula>
    </cfRule>
  </conditionalFormatting>
  <conditionalFormatting sqref="A73:G73">
    <cfRule type="expression" dxfId="6580" priority="1745" stopIfTrue="1">
      <formula>$IT74&lt;$IS$2</formula>
    </cfRule>
  </conditionalFormatting>
  <conditionalFormatting sqref="A73:G73">
    <cfRule type="cellIs" dxfId="6579" priority="1744" stopIfTrue="1" operator="equal">
      <formula>0</formula>
    </cfRule>
  </conditionalFormatting>
  <conditionalFormatting sqref="A73:G73">
    <cfRule type="expression" dxfId="6578" priority="1743" stopIfTrue="1">
      <formula>$IT74&lt;$IS$2</formula>
    </cfRule>
  </conditionalFormatting>
  <conditionalFormatting sqref="A73:H73">
    <cfRule type="cellIs" dxfId="6577" priority="1742" stopIfTrue="1" operator="equal">
      <formula>0</formula>
    </cfRule>
  </conditionalFormatting>
  <conditionalFormatting sqref="A73:H73">
    <cfRule type="expression" dxfId="6576" priority="1741" stopIfTrue="1">
      <formula>$IT74&lt;$IS$2</formula>
    </cfRule>
  </conditionalFormatting>
  <conditionalFormatting sqref="A73:H73">
    <cfRule type="cellIs" dxfId="6575" priority="1740" stopIfTrue="1" operator="equal">
      <formula>0</formula>
    </cfRule>
  </conditionalFormatting>
  <conditionalFormatting sqref="A73:H73">
    <cfRule type="expression" dxfId="6574" priority="1739" stopIfTrue="1">
      <formula>$IT74&lt;$IS$2</formula>
    </cfRule>
  </conditionalFormatting>
  <conditionalFormatting sqref="A73:H73">
    <cfRule type="cellIs" dxfId="6573" priority="1738" stopIfTrue="1" operator="equal">
      <formula>0</formula>
    </cfRule>
  </conditionalFormatting>
  <conditionalFormatting sqref="A73:H73">
    <cfRule type="expression" dxfId="6572" priority="1737" stopIfTrue="1">
      <formula>$IT74&lt;$IS$2</formula>
    </cfRule>
  </conditionalFormatting>
  <conditionalFormatting sqref="A73:H73">
    <cfRule type="cellIs" dxfId="6571" priority="1736" stopIfTrue="1" operator="equal">
      <formula>0</formula>
    </cfRule>
  </conditionalFormatting>
  <conditionalFormatting sqref="A73:H73">
    <cfRule type="expression" dxfId="6570" priority="1735" stopIfTrue="1">
      <formula>$IW74&lt;$IV$2</formula>
    </cfRule>
  </conditionalFormatting>
  <conditionalFormatting sqref="A72:H74">
    <cfRule type="cellIs" dxfId="6569" priority="1734" stopIfTrue="1" operator="equal">
      <formula>0</formula>
    </cfRule>
  </conditionalFormatting>
  <conditionalFormatting sqref="A72:H74">
    <cfRule type="expression" dxfId="6568" priority="1733" stopIfTrue="1">
      <formula>$IT73&lt;$IS$2</formula>
    </cfRule>
  </conditionalFormatting>
  <conditionalFormatting sqref="A72:H74">
    <cfRule type="cellIs" dxfId="6567" priority="1732" stopIfTrue="1" operator="equal">
      <formula>0</formula>
    </cfRule>
  </conditionalFormatting>
  <conditionalFormatting sqref="A72:H74">
    <cfRule type="expression" dxfId="6566" priority="1731" stopIfTrue="1">
      <formula>$IT73&lt;$IS$2</formula>
    </cfRule>
  </conditionalFormatting>
  <conditionalFormatting sqref="I74">
    <cfRule type="cellIs" dxfId="6565" priority="1730" operator="equal">
      <formula>0</formula>
    </cfRule>
  </conditionalFormatting>
  <conditionalFormatting sqref="A75:I77">
    <cfRule type="cellIs" dxfId="6564" priority="1729" operator="equal">
      <formula>0</formula>
    </cfRule>
  </conditionalFormatting>
  <conditionalFormatting sqref="A75:H77">
    <cfRule type="cellIs" dxfId="6563" priority="1728" operator="equal">
      <formula>0</formula>
    </cfRule>
  </conditionalFormatting>
  <conditionalFormatting sqref="A75:H77">
    <cfRule type="cellIs" dxfId="6562" priority="1727" stopIfTrue="1" operator="equal">
      <formula>0</formula>
    </cfRule>
  </conditionalFormatting>
  <conditionalFormatting sqref="A75:H77">
    <cfRule type="expression" dxfId="6561" priority="1726" stopIfTrue="1">
      <formula>$IT76&lt;$IS$2</formula>
    </cfRule>
  </conditionalFormatting>
  <conditionalFormatting sqref="A75:H77">
    <cfRule type="cellIs" dxfId="6560" priority="1725" stopIfTrue="1" operator="equal">
      <formula>0</formula>
    </cfRule>
  </conditionalFormatting>
  <conditionalFormatting sqref="A75:H77">
    <cfRule type="expression" dxfId="6559" priority="1724" stopIfTrue="1">
      <formula>$IT76&lt;$IS$2</formula>
    </cfRule>
  </conditionalFormatting>
  <conditionalFormatting sqref="A75:G75">
    <cfRule type="expression" dxfId="6558" priority="1723" stopIfTrue="1">
      <formula>$IT76&lt;$IS$2</formula>
    </cfRule>
  </conditionalFormatting>
  <conditionalFormatting sqref="A75:G77">
    <cfRule type="cellIs" dxfId="6557" priority="1722" stopIfTrue="1" operator="equal">
      <formula>0</formula>
    </cfRule>
  </conditionalFormatting>
  <conditionalFormatting sqref="A75:G77">
    <cfRule type="expression" dxfId="6556" priority="1721" stopIfTrue="1">
      <formula>$IT76&lt;$IS$2</formula>
    </cfRule>
  </conditionalFormatting>
  <conditionalFormatting sqref="H75:H77">
    <cfRule type="cellIs" dxfId="6555" priority="1720" stopIfTrue="1" operator="equal">
      <formula>0</formula>
    </cfRule>
  </conditionalFormatting>
  <conditionalFormatting sqref="H75:H77">
    <cfRule type="expression" dxfId="6554" priority="1719" stopIfTrue="1">
      <formula>$IT76&lt;$IS$2</formula>
    </cfRule>
  </conditionalFormatting>
  <conditionalFormatting sqref="H75:H77">
    <cfRule type="cellIs" dxfId="6553" priority="1718" stopIfTrue="1" operator="equal">
      <formula>0</formula>
    </cfRule>
  </conditionalFormatting>
  <conditionalFormatting sqref="H75:H77">
    <cfRule type="expression" dxfId="6552" priority="1717" stopIfTrue="1">
      <formula>$IT76&lt;$IS$2</formula>
    </cfRule>
  </conditionalFormatting>
  <conditionalFormatting sqref="A75:G77">
    <cfRule type="cellIs" dxfId="6551" priority="1716" stopIfTrue="1" operator="equal">
      <formula>0</formula>
    </cfRule>
  </conditionalFormatting>
  <conditionalFormatting sqref="A75:G77">
    <cfRule type="expression" dxfId="6550" priority="1715" stopIfTrue="1">
      <formula>$IT76&lt;$IS$2</formula>
    </cfRule>
  </conditionalFormatting>
  <conditionalFormatting sqref="A75:H77">
    <cfRule type="cellIs" dxfId="6549" priority="1714" operator="equal">
      <formula>0</formula>
    </cfRule>
  </conditionalFormatting>
  <conditionalFormatting sqref="A75:G77">
    <cfRule type="cellIs" dxfId="6548" priority="1713" stopIfTrue="1" operator="equal">
      <formula>0</formula>
    </cfRule>
  </conditionalFormatting>
  <conditionalFormatting sqref="A75:G77">
    <cfRule type="expression" dxfId="6547" priority="1712" stopIfTrue="1">
      <formula>$IT76&lt;$IS$2</formula>
    </cfRule>
  </conditionalFormatting>
  <conditionalFormatting sqref="A75:G77">
    <cfRule type="cellIs" dxfId="6546" priority="1711" stopIfTrue="1" operator="equal">
      <formula>0</formula>
    </cfRule>
  </conditionalFormatting>
  <conditionalFormatting sqref="A75:G77">
    <cfRule type="expression" dxfId="6545" priority="1710" stopIfTrue="1">
      <formula>$IT76&lt;$IS$2</formula>
    </cfRule>
  </conditionalFormatting>
  <conditionalFormatting sqref="A75:G77">
    <cfRule type="cellIs" dxfId="6544" priority="1709" stopIfTrue="1" operator="equal">
      <formula>0</formula>
    </cfRule>
  </conditionalFormatting>
  <conditionalFormatting sqref="A75:G77">
    <cfRule type="expression" dxfId="6543" priority="1708" stopIfTrue="1">
      <formula>$IT76&lt;$IS$2</formula>
    </cfRule>
  </conditionalFormatting>
  <conditionalFormatting sqref="A75:H77">
    <cfRule type="cellIs" dxfId="6542" priority="1707" stopIfTrue="1" operator="equal">
      <formula>0</formula>
    </cfRule>
  </conditionalFormatting>
  <conditionalFormatting sqref="A75:H77">
    <cfRule type="expression" dxfId="6541" priority="1706" stopIfTrue="1">
      <formula>$IT76&lt;$IS$2</formula>
    </cfRule>
  </conditionalFormatting>
  <conditionalFormatting sqref="A75:H77">
    <cfRule type="cellIs" dxfId="6540" priority="1705" stopIfTrue="1" operator="equal">
      <formula>0</formula>
    </cfRule>
  </conditionalFormatting>
  <conditionalFormatting sqref="A75:H77">
    <cfRule type="expression" dxfId="6539" priority="1704" stopIfTrue="1">
      <formula>$IT76&lt;$IS$2</formula>
    </cfRule>
  </conditionalFormatting>
  <conditionalFormatting sqref="A75:H77">
    <cfRule type="cellIs" dxfId="6538" priority="1703" stopIfTrue="1" operator="equal">
      <formula>0</formula>
    </cfRule>
  </conditionalFormatting>
  <conditionalFormatting sqref="A75:H77">
    <cfRule type="expression" dxfId="6537" priority="1702" stopIfTrue="1">
      <formula>$IT76&lt;$IS$2</formula>
    </cfRule>
  </conditionalFormatting>
  <conditionalFormatting sqref="A75:H75">
    <cfRule type="cellIs" dxfId="6536" priority="1701" stopIfTrue="1" operator="equal">
      <formula>0</formula>
    </cfRule>
  </conditionalFormatting>
  <conditionalFormatting sqref="A75:H75">
    <cfRule type="expression" dxfId="6535" priority="1700" stopIfTrue="1">
      <formula>$IW76&lt;$IV$2</formula>
    </cfRule>
  </conditionalFormatting>
  <conditionalFormatting sqref="A75:H77">
    <cfRule type="cellIs" dxfId="6534" priority="1699" stopIfTrue="1" operator="equal">
      <formula>0</formula>
    </cfRule>
  </conditionalFormatting>
  <conditionalFormatting sqref="A75:H77">
    <cfRule type="expression" dxfId="6533" priority="1698" stopIfTrue="1">
      <formula>$IT76&lt;$IS$2</formula>
    </cfRule>
  </conditionalFormatting>
  <conditionalFormatting sqref="A75:H77">
    <cfRule type="cellIs" dxfId="6532" priority="1697" stopIfTrue="1" operator="equal">
      <formula>0</formula>
    </cfRule>
  </conditionalFormatting>
  <conditionalFormatting sqref="A75:H77">
    <cfRule type="expression" dxfId="6531" priority="1696" stopIfTrue="1">
      <formula>$IT76&lt;$IS$2</formula>
    </cfRule>
  </conditionalFormatting>
  <conditionalFormatting sqref="D77">
    <cfRule type="cellIs" dxfId="6530" priority="1695" operator="equal">
      <formula>0</formula>
    </cfRule>
  </conditionalFormatting>
  <conditionalFormatting sqref="D77">
    <cfRule type="cellIs" dxfId="6529" priority="1694" operator="equal">
      <formula>0</formula>
    </cfRule>
  </conditionalFormatting>
  <conditionalFormatting sqref="D77">
    <cfRule type="cellIs" dxfId="6528" priority="1693" stopIfTrue="1" operator="equal">
      <formula>0</formula>
    </cfRule>
  </conditionalFormatting>
  <conditionalFormatting sqref="D77">
    <cfRule type="expression" dxfId="6527" priority="1692" stopIfTrue="1">
      <formula>$IT78&lt;$IS$2</formula>
    </cfRule>
  </conditionalFormatting>
  <conditionalFormatting sqref="D77">
    <cfRule type="cellIs" dxfId="6526" priority="1691" stopIfTrue="1" operator="equal">
      <formula>0</formula>
    </cfRule>
  </conditionalFormatting>
  <conditionalFormatting sqref="D77">
    <cfRule type="expression" dxfId="6525" priority="1690" stopIfTrue="1">
      <formula>$IT78&lt;$IS$2</formula>
    </cfRule>
  </conditionalFormatting>
  <conditionalFormatting sqref="D77">
    <cfRule type="cellIs" dxfId="6524" priority="1689" stopIfTrue="1" operator="equal">
      <formula>0</formula>
    </cfRule>
  </conditionalFormatting>
  <conditionalFormatting sqref="D77">
    <cfRule type="expression" dxfId="6523" priority="1688" stopIfTrue="1">
      <formula>$IT78&lt;$IS$2</formula>
    </cfRule>
  </conditionalFormatting>
  <conditionalFormatting sqref="D77">
    <cfRule type="cellIs" dxfId="6522" priority="1687" stopIfTrue="1" operator="equal">
      <formula>0</formula>
    </cfRule>
  </conditionalFormatting>
  <conditionalFormatting sqref="D77">
    <cfRule type="expression" dxfId="6521" priority="1686" stopIfTrue="1">
      <formula>$IT78&lt;$IS$2</formula>
    </cfRule>
  </conditionalFormatting>
  <conditionalFormatting sqref="D77">
    <cfRule type="cellIs" dxfId="6520" priority="1685" operator="equal">
      <formula>0</formula>
    </cfRule>
  </conditionalFormatting>
  <conditionalFormatting sqref="D77">
    <cfRule type="cellIs" dxfId="6519" priority="1684" stopIfTrue="1" operator="equal">
      <formula>0</formula>
    </cfRule>
  </conditionalFormatting>
  <conditionalFormatting sqref="D77">
    <cfRule type="expression" dxfId="6518" priority="1683" stopIfTrue="1">
      <formula>$IT78&lt;$IS$2</formula>
    </cfRule>
  </conditionalFormatting>
  <conditionalFormatting sqref="D77">
    <cfRule type="cellIs" dxfId="6517" priority="1682" stopIfTrue="1" operator="equal">
      <formula>0</formula>
    </cfRule>
  </conditionalFormatting>
  <conditionalFormatting sqref="D77">
    <cfRule type="expression" dxfId="6516" priority="1681" stopIfTrue="1">
      <formula>$IT78&lt;$IS$2</formula>
    </cfRule>
  </conditionalFormatting>
  <conditionalFormatting sqref="D77">
    <cfRule type="cellIs" dxfId="6515" priority="1680" stopIfTrue="1" operator="equal">
      <formula>0</formula>
    </cfRule>
  </conditionalFormatting>
  <conditionalFormatting sqref="D77">
    <cfRule type="expression" dxfId="6514" priority="1679" stopIfTrue="1">
      <formula>$IT78&lt;$IS$2</formula>
    </cfRule>
  </conditionalFormatting>
  <conditionalFormatting sqref="A77:H77">
    <cfRule type="cellIs" dxfId="6513" priority="1678" stopIfTrue="1" operator="equal">
      <formula>0</formula>
    </cfRule>
  </conditionalFormatting>
  <conditionalFormatting sqref="A77:H77">
    <cfRule type="expression" dxfId="6512" priority="1677" stopIfTrue="1">
      <formula>$IW78&lt;$IV$2</formula>
    </cfRule>
  </conditionalFormatting>
  <conditionalFormatting sqref="A76:H76">
    <cfRule type="cellIs" dxfId="6511" priority="1676" stopIfTrue="1" operator="equal">
      <formula>0</formula>
    </cfRule>
  </conditionalFormatting>
  <conditionalFormatting sqref="A76:H76">
    <cfRule type="expression" dxfId="6510" priority="1675" stopIfTrue="1">
      <formula>$IW77&lt;$IV$2</formula>
    </cfRule>
  </conditionalFormatting>
  <conditionalFormatting sqref="A76:H76">
    <cfRule type="cellIs" dxfId="6509" priority="1674" stopIfTrue="1" operator="equal">
      <formula>0</formula>
    </cfRule>
  </conditionalFormatting>
  <conditionalFormatting sqref="A76:H76">
    <cfRule type="expression" dxfId="6508" priority="1673" stopIfTrue="1">
      <formula>$IW77&lt;$IV$2</formula>
    </cfRule>
  </conditionalFormatting>
  <conditionalFormatting sqref="I77">
    <cfRule type="cellIs" dxfId="6507" priority="1672" operator="equal">
      <formula>0</formula>
    </cfRule>
  </conditionalFormatting>
  <conditionalFormatting sqref="A78:I80">
    <cfRule type="cellIs" dxfId="6506" priority="1671" operator="equal">
      <formula>0</formula>
    </cfRule>
  </conditionalFormatting>
  <conditionalFormatting sqref="A78:H80">
    <cfRule type="cellIs" dxfId="6505" priority="1670" operator="equal">
      <formula>0</formula>
    </cfRule>
  </conditionalFormatting>
  <conditionalFormatting sqref="A78:H80">
    <cfRule type="cellIs" dxfId="6504" priority="1669" stopIfTrue="1" operator="equal">
      <formula>0</formula>
    </cfRule>
  </conditionalFormatting>
  <conditionalFormatting sqref="A78:H80">
    <cfRule type="expression" dxfId="6503" priority="1668" stopIfTrue="1">
      <formula>$IT79&lt;$IS$2</formula>
    </cfRule>
  </conditionalFormatting>
  <conditionalFormatting sqref="A78:H80">
    <cfRule type="cellIs" dxfId="6502" priority="1667" stopIfTrue="1" operator="equal">
      <formula>0</formula>
    </cfRule>
  </conditionalFormatting>
  <conditionalFormatting sqref="A78:H80">
    <cfRule type="expression" dxfId="6501" priority="1666" stopIfTrue="1">
      <formula>$IT79&lt;$IS$2</formula>
    </cfRule>
  </conditionalFormatting>
  <conditionalFormatting sqref="A78:G80">
    <cfRule type="cellIs" dxfId="6500" priority="1665" stopIfTrue="1" operator="equal">
      <formula>0</formula>
    </cfRule>
  </conditionalFormatting>
  <conditionalFormatting sqref="A78:G80">
    <cfRule type="expression" dxfId="6499" priority="1664" stopIfTrue="1">
      <formula>$IT79&lt;$IS$2</formula>
    </cfRule>
  </conditionalFormatting>
  <conditionalFormatting sqref="A78:G80">
    <cfRule type="cellIs" dxfId="6498" priority="1663" stopIfTrue="1" operator="equal">
      <formula>0</formula>
    </cfRule>
  </conditionalFormatting>
  <conditionalFormatting sqref="A78:G80">
    <cfRule type="expression" dxfId="6497" priority="1662" stopIfTrue="1">
      <formula>$IT79&lt;$IS$2</formula>
    </cfRule>
  </conditionalFormatting>
  <conditionalFormatting sqref="H78:H80">
    <cfRule type="cellIs" dxfId="6496" priority="1661" stopIfTrue="1" operator="equal">
      <formula>0</formula>
    </cfRule>
  </conditionalFormatting>
  <conditionalFormatting sqref="H78:H80">
    <cfRule type="expression" dxfId="6495" priority="1660" stopIfTrue="1">
      <formula>$IT79&lt;$IS$2</formula>
    </cfRule>
  </conditionalFormatting>
  <conditionalFormatting sqref="H78:H80">
    <cfRule type="cellIs" dxfId="6494" priority="1659" stopIfTrue="1" operator="equal">
      <formula>0</formula>
    </cfRule>
  </conditionalFormatting>
  <conditionalFormatting sqref="H78:H80">
    <cfRule type="expression" dxfId="6493" priority="1658" stopIfTrue="1">
      <formula>$IT79&lt;$IS$2</formula>
    </cfRule>
  </conditionalFormatting>
  <conditionalFormatting sqref="A78:G80">
    <cfRule type="cellIs" dxfId="6492" priority="1657" stopIfTrue="1" operator="equal">
      <formula>0</formula>
    </cfRule>
  </conditionalFormatting>
  <conditionalFormatting sqref="A78:G80">
    <cfRule type="expression" dxfId="6491" priority="1656" stopIfTrue="1">
      <formula>$IT79&lt;$IS$2</formula>
    </cfRule>
  </conditionalFormatting>
  <conditionalFormatting sqref="A78:H80">
    <cfRule type="cellIs" dxfId="6490" priority="1655" operator="equal">
      <formula>0</formula>
    </cfRule>
  </conditionalFormatting>
  <conditionalFormatting sqref="A78:G80">
    <cfRule type="cellIs" dxfId="6489" priority="1654" stopIfTrue="1" operator="equal">
      <formula>0</formula>
    </cfRule>
  </conditionalFormatting>
  <conditionalFormatting sqref="A78:G80">
    <cfRule type="expression" dxfId="6488" priority="1653" stopIfTrue="1">
      <formula>$IT79&lt;$IS$2</formula>
    </cfRule>
  </conditionalFormatting>
  <conditionalFormatting sqref="A78:G80">
    <cfRule type="cellIs" dxfId="6487" priority="1652" stopIfTrue="1" operator="equal">
      <formula>0</formula>
    </cfRule>
  </conditionalFormatting>
  <conditionalFormatting sqref="A78:G80">
    <cfRule type="expression" dxfId="6486" priority="1651" stopIfTrue="1">
      <formula>$IT79&lt;$IS$2</formula>
    </cfRule>
  </conditionalFormatting>
  <conditionalFormatting sqref="A78:G80">
    <cfRule type="cellIs" dxfId="6485" priority="1650" stopIfTrue="1" operator="equal">
      <formula>0</formula>
    </cfRule>
  </conditionalFormatting>
  <conditionalFormatting sqref="A78:G80">
    <cfRule type="expression" dxfId="6484" priority="1649" stopIfTrue="1">
      <formula>$IT79&lt;$IS$2</formula>
    </cfRule>
  </conditionalFormatting>
  <conditionalFormatting sqref="D80">
    <cfRule type="cellIs" dxfId="6483" priority="1648" operator="equal">
      <formula>0</formula>
    </cfRule>
  </conditionalFormatting>
  <conditionalFormatting sqref="D80">
    <cfRule type="cellIs" dxfId="6482" priority="1647" stopIfTrue="1" operator="equal">
      <formula>0</formula>
    </cfRule>
  </conditionalFormatting>
  <conditionalFormatting sqref="D80">
    <cfRule type="expression" dxfId="6481" priority="1646" stopIfTrue="1">
      <formula>$IT81&lt;$IS$2</formula>
    </cfRule>
  </conditionalFormatting>
  <conditionalFormatting sqref="D80">
    <cfRule type="cellIs" dxfId="6480" priority="1645" stopIfTrue="1" operator="equal">
      <formula>0</formula>
    </cfRule>
  </conditionalFormatting>
  <conditionalFormatting sqref="D80">
    <cfRule type="expression" dxfId="6479" priority="1644" stopIfTrue="1">
      <formula>$IT81&lt;$IS$2</formula>
    </cfRule>
  </conditionalFormatting>
  <conditionalFormatting sqref="D80">
    <cfRule type="cellIs" dxfId="6478" priority="1643" stopIfTrue="1" operator="equal">
      <formula>0</formula>
    </cfRule>
  </conditionalFormatting>
  <conditionalFormatting sqref="D80">
    <cfRule type="expression" dxfId="6477" priority="1642" stopIfTrue="1">
      <formula>$IT81&lt;$IS$2</formula>
    </cfRule>
  </conditionalFormatting>
  <conditionalFormatting sqref="D80">
    <cfRule type="cellIs" dxfId="6476" priority="1641" stopIfTrue="1" operator="equal">
      <formula>0</formula>
    </cfRule>
  </conditionalFormatting>
  <conditionalFormatting sqref="D80">
    <cfRule type="expression" dxfId="6475" priority="1640" stopIfTrue="1">
      <formula>$IT81&lt;$IS$2</formula>
    </cfRule>
  </conditionalFormatting>
  <conditionalFormatting sqref="D80">
    <cfRule type="cellIs" dxfId="6474" priority="1639" stopIfTrue="1" operator="equal">
      <formula>0</formula>
    </cfRule>
  </conditionalFormatting>
  <conditionalFormatting sqref="D80">
    <cfRule type="expression" dxfId="6473" priority="1638" stopIfTrue="1">
      <formula>$IT81&lt;$IS$2</formula>
    </cfRule>
  </conditionalFormatting>
  <conditionalFormatting sqref="D80">
    <cfRule type="cellIs" dxfId="6472" priority="1637" operator="equal">
      <formula>0</formula>
    </cfRule>
  </conditionalFormatting>
  <conditionalFormatting sqref="D80">
    <cfRule type="cellIs" dxfId="6471" priority="1636" stopIfTrue="1" operator="equal">
      <formula>0</formula>
    </cfRule>
  </conditionalFormatting>
  <conditionalFormatting sqref="D80">
    <cfRule type="expression" dxfId="6470" priority="1635" stopIfTrue="1">
      <formula>$IT81&lt;$IS$2</formula>
    </cfRule>
  </conditionalFormatting>
  <conditionalFormatting sqref="D80">
    <cfRule type="cellIs" dxfId="6469" priority="1634" stopIfTrue="1" operator="equal">
      <formula>0</formula>
    </cfRule>
  </conditionalFormatting>
  <conditionalFormatting sqref="D80">
    <cfRule type="expression" dxfId="6468" priority="1633" stopIfTrue="1">
      <formula>$IT81&lt;$IS$2</formula>
    </cfRule>
  </conditionalFormatting>
  <conditionalFormatting sqref="D80">
    <cfRule type="cellIs" dxfId="6467" priority="1632" stopIfTrue="1" operator="equal">
      <formula>0</formula>
    </cfRule>
  </conditionalFormatting>
  <conditionalFormatting sqref="D80">
    <cfRule type="expression" dxfId="6466" priority="1631" stopIfTrue="1">
      <formula>$IT81&lt;$IS$2</formula>
    </cfRule>
  </conditionalFormatting>
  <conditionalFormatting sqref="D80">
    <cfRule type="cellIs" dxfId="6465" priority="1630" stopIfTrue="1" operator="equal">
      <formula>0</formula>
    </cfRule>
  </conditionalFormatting>
  <conditionalFormatting sqref="D80">
    <cfRule type="expression" dxfId="6464" priority="1629" stopIfTrue="1">
      <formula>$IT81&lt;$IS$2</formula>
    </cfRule>
  </conditionalFormatting>
  <conditionalFormatting sqref="D80">
    <cfRule type="cellIs" dxfId="6463" priority="1628" stopIfTrue="1" operator="equal">
      <formula>0</formula>
    </cfRule>
  </conditionalFormatting>
  <conditionalFormatting sqref="D80">
    <cfRule type="expression" dxfId="6462" priority="1627" stopIfTrue="1">
      <formula>$IT81&lt;$IS$2</formula>
    </cfRule>
  </conditionalFormatting>
  <conditionalFormatting sqref="D80">
    <cfRule type="cellIs" dxfId="6461" priority="1626" stopIfTrue="1" operator="equal">
      <formula>0</formula>
    </cfRule>
  </conditionalFormatting>
  <conditionalFormatting sqref="D80">
    <cfRule type="expression" dxfId="6460" priority="1625" stopIfTrue="1">
      <formula>$IT81&lt;$IS$2</formula>
    </cfRule>
  </conditionalFormatting>
  <conditionalFormatting sqref="D80">
    <cfRule type="cellIs" dxfId="6459" priority="1624" stopIfTrue="1" operator="equal">
      <formula>0</formula>
    </cfRule>
  </conditionalFormatting>
  <conditionalFormatting sqref="D80">
    <cfRule type="expression" dxfId="6458" priority="1623" stopIfTrue="1">
      <formula>$IT81&lt;$IS$2</formula>
    </cfRule>
  </conditionalFormatting>
  <conditionalFormatting sqref="A78:H80">
    <cfRule type="cellIs" dxfId="6457" priority="1622" stopIfTrue="1" operator="equal">
      <formula>0</formula>
    </cfRule>
  </conditionalFormatting>
  <conditionalFormatting sqref="A78:H80">
    <cfRule type="expression" dxfId="6456" priority="1621" stopIfTrue="1">
      <formula>$IT79&lt;$IS$2</formula>
    </cfRule>
  </conditionalFormatting>
  <conditionalFormatting sqref="A78:H80">
    <cfRule type="cellIs" dxfId="6455" priority="1620" stopIfTrue="1" operator="equal">
      <formula>0</formula>
    </cfRule>
  </conditionalFormatting>
  <conditionalFormatting sqref="A78:H80">
    <cfRule type="expression" dxfId="6454" priority="1619" stopIfTrue="1">
      <formula>$IT79&lt;$IS$2</formula>
    </cfRule>
  </conditionalFormatting>
  <conditionalFormatting sqref="A78:H80">
    <cfRule type="cellIs" dxfId="6453" priority="1618" stopIfTrue="1" operator="equal">
      <formula>0</formula>
    </cfRule>
  </conditionalFormatting>
  <conditionalFormatting sqref="A78:H80">
    <cfRule type="expression" dxfId="6452" priority="1617" stopIfTrue="1">
      <formula>$IT79&lt;$IS$2</formula>
    </cfRule>
  </conditionalFormatting>
  <conditionalFormatting sqref="H78">
    <cfRule type="cellIs" dxfId="6451" priority="1616" operator="equal">
      <formula>0</formula>
    </cfRule>
  </conditionalFormatting>
  <conditionalFormatting sqref="H78">
    <cfRule type="cellIs" dxfId="6450" priority="1615" stopIfTrue="1" operator="equal">
      <formula>0</formula>
    </cfRule>
  </conditionalFormatting>
  <conditionalFormatting sqref="H78">
    <cfRule type="expression" dxfId="6449" priority="1614" stopIfTrue="1">
      <formula>$IT79&lt;$IS$2</formula>
    </cfRule>
  </conditionalFormatting>
  <conditionalFormatting sqref="H78">
    <cfRule type="cellIs" dxfId="6448" priority="1613" stopIfTrue="1" operator="equal">
      <formula>0</formula>
    </cfRule>
  </conditionalFormatting>
  <conditionalFormatting sqref="H78">
    <cfRule type="expression" dxfId="6447" priority="1612" stopIfTrue="1">
      <formula>$IT79&lt;$IS$2</formula>
    </cfRule>
  </conditionalFormatting>
  <conditionalFormatting sqref="H78">
    <cfRule type="cellIs" dxfId="6446" priority="1611" stopIfTrue="1" operator="equal">
      <formula>0</formula>
    </cfRule>
  </conditionalFormatting>
  <conditionalFormatting sqref="H78">
    <cfRule type="expression" dxfId="6445" priority="1610" stopIfTrue="1">
      <formula>$IT79&lt;$IS$2</formula>
    </cfRule>
  </conditionalFormatting>
  <conditionalFormatting sqref="H78">
    <cfRule type="cellIs" dxfId="6444" priority="1609" operator="equal">
      <formula>0</formula>
    </cfRule>
  </conditionalFormatting>
  <conditionalFormatting sqref="H78">
    <cfRule type="cellIs" dxfId="6443" priority="1608" operator="equal">
      <formula>0</formula>
    </cfRule>
  </conditionalFormatting>
  <conditionalFormatting sqref="H78">
    <cfRule type="cellIs" dxfId="6442" priority="1607" stopIfTrue="1" operator="equal">
      <formula>0</formula>
    </cfRule>
  </conditionalFormatting>
  <conditionalFormatting sqref="H78">
    <cfRule type="expression" dxfId="6441" priority="1606" stopIfTrue="1">
      <formula>$IT79&lt;$IS$2</formula>
    </cfRule>
  </conditionalFormatting>
  <conditionalFormatting sqref="H78">
    <cfRule type="cellIs" dxfId="6440" priority="1605" stopIfTrue="1" operator="equal">
      <formula>0</formula>
    </cfRule>
  </conditionalFormatting>
  <conditionalFormatting sqref="H78">
    <cfRule type="expression" dxfId="6439" priority="1604" stopIfTrue="1">
      <formula>$IT79&lt;$IS$2</formula>
    </cfRule>
  </conditionalFormatting>
  <conditionalFormatting sqref="H78">
    <cfRule type="cellIs" dxfId="6438" priority="1603" stopIfTrue="1" operator="equal">
      <formula>0</formula>
    </cfRule>
  </conditionalFormatting>
  <conditionalFormatting sqref="H78">
    <cfRule type="expression" dxfId="6437" priority="1602" stopIfTrue="1">
      <formula>$IT79&lt;$IS$2</formula>
    </cfRule>
  </conditionalFormatting>
  <conditionalFormatting sqref="H78">
    <cfRule type="cellIs" dxfId="6436" priority="1601" stopIfTrue="1" operator="equal">
      <formula>0</formula>
    </cfRule>
  </conditionalFormatting>
  <conditionalFormatting sqref="H78">
    <cfRule type="expression" dxfId="6435" priority="1600" stopIfTrue="1">
      <formula>$IT79&lt;$IS$2</formula>
    </cfRule>
  </conditionalFormatting>
  <conditionalFormatting sqref="H78">
    <cfRule type="cellIs" dxfId="6434" priority="1599" operator="equal">
      <formula>0</formula>
    </cfRule>
  </conditionalFormatting>
  <conditionalFormatting sqref="H78">
    <cfRule type="cellIs" dxfId="6433" priority="1598" stopIfTrue="1" operator="equal">
      <formula>0</formula>
    </cfRule>
  </conditionalFormatting>
  <conditionalFormatting sqref="H78">
    <cfRule type="expression" dxfId="6432" priority="1597" stopIfTrue="1">
      <formula>$IT79&lt;$IS$2</formula>
    </cfRule>
  </conditionalFormatting>
  <conditionalFormatting sqref="H78">
    <cfRule type="cellIs" dxfId="6431" priority="1596" stopIfTrue="1" operator="equal">
      <formula>0</formula>
    </cfRule>
  </conditionalFormatting>
  <conditionalFormatting sqref="H78">
    <cfRule type="expression" dxfId="6430" priority="1595" stopIfTrue="1">
      <formula>$IT79&lt;$IS$2</formula>
    </cfRule>
  </conditionalFormatting>
  <conditionalFormatting sqref="H78">
    <cfRule type="cellIs" dxfId="6429" priority="1594" stopIfTrue="1" operator="equal">
      <formula>0</formula>
    </cfRule>
  </conditionalFormatting>
  <conditionalFormatting sqref="H78">
    <cfRule type="expression" dxfId="6428" priority="1593" stopIfTrue="1">
      <formula>$IT79&lt;$IS$2</formula>
    </cfRule>
  </conditionalFormatting>
  <conditionalFormatting sqref="H78">
    <cfRule type="cellIs" dxfId="6427" priority="1592" stopIfTrue="1" operator="equal">
      <formula>0</formula>
    </cfRule>
  </conditionalFormatting>
  <conditionalFormatting sqref="H78">
    <cfRule type="expression" dxfId="6426" priority="1591" stopIfTrue="1">
      <formula>$IT79&lt;$IS$2</formula>
    </cfRule>
  </conditionalFormatting>
  <conditionalFormatting sqref="H78">
    <cfRule type="cellIs" dxfId="6425" priority="1590" stopIfTrue="1" operator="equal">
      <formula>0</formula>
    </cfRule>
  </conditionalFormatting>
  <conditionalFormatting sqref="H78">
    <cfRule type="expression" dxfId="6424" priority="1589" stopIfTrue="1">
      <formula>$IT79&lt;$IS$2</formula>
    </cfRule>
  </conditionalFormatting>
  <conditionalFormatting sqref="H78">
    <cfRule type="cellIs" dxfId="6423" priority="1588" stopIfTrue="1" operator="equal">
      <formula>0</formula>
    </cfRule>
  </conditionalFormatting>
  <conditionalFormatting sqref="H78">
    <cfRule type="expression" dxfId="6422" priority="1587" stopIfTrue="1">
      <formula>$IT79&lt;$IS$2</formula>
    </cfRule>
  </conditionalFormatting>
  <conditionalFormatting sqref="H78">
    <cfRule type="cellIs" dxfId="6421" priority="1586" stopIfTrue="1" operator="equal">
      <formula>0</formula>
    </cfRule>
  </conditionalFormatting>
  <conditionalFormatting sqref="H78">
    <cfRule type="expression" dxfId="6420" priority="1585" stopIfTrue="1">
      <formula>$IT79&lt;$IS$2</formula>
    </cfRule>
  </conditionalFormatting>
  <conditionalFormatting sqref="H78">
    <cfRule type="cellIs" dxfId="6419" priority="1584" stopIfTrue="1" operator="equal">
      <formula>0</formula>
    </cfRule>
  </conditionalFormatting>
  <conditionalFormatting sqref="H78">
    <cfRule type="expression" dxfId="6418" priority="1583" stopIfTrue="1">
      <formula>$IT79&lt;$IS$2</formula>
    </cfRule>
  </conditionalFormatting>
  <conditionalFormatting sqref="H78">
    <cfRule type="cellIs" dxfId="6417" priority="1582" stopIfTrue="1" operator="equal">
      <formula>0</formula>
    </cfRule>
  </conditionalFormatting>
  <conditionalFormatting sqref="H78">
    <cfRule type="expression" dxfId="6416" priority="1581" stopIfTrue="1">
      <formula>$IT79&lt;$IS$2</formula>
    </cfRule>
  </conditionalFormatting>
  <conditionalFormatting sqref="H78">
    <cfRule type="cellIs" dxfId="6415" priority="1580" stopIfTrue="1" operator="equal">
      <formula>0</formula>
    </cfRule>
  </conditionalFormatting>
  <conditionalFormatting sqref="H78">
    <cfRule type="expression" dxfId="6414" priority="1579" stopIfTrue="1">
      <formula>$IT79&lt;$IS$2</formula>
    </cfRule>
  </conditionalFormatting>
  <conditionalFormatting sqref="H78">
    <cfRule type="cellIs" dxfId="6413" priority="1578" stopIfTrue="1" operator="equal">
      <formula>0</formula>
    </cfRule>
  </conditionalFormatting>
  <conditionalFormatting sqref="H78">
    <cfRule type="expression" dxfId="6412" priority="1577" stopIfTrue="1">
      <formula>$IT79&lt;$IS$2</formula>
    </cfRule>
  </conditionalFormatting>
  <conditionalFormatting sqref="A79:H79">
    <cfRule type="cellIs" dxfId="6411" priority="1576" stopIfTrue="1" operator="equal">
      <formula>0</formula>
    </cfRule>
  </conditionalFormatting>
  <conditionalFormatting sqref="A79:H79">
    <cfRule type="expression" dxfId="6410" priority="1575" stopIfTrue="1">
      <formula>$IW80&lt;$IV$2</formula>
    </cfRule>
  </conditionalFormatting>
  <conditionalFormatting sqref="A79:H79">
    <cfRule type="cellIs" dxfId="6409" priority="1574" stopIfTrue="1" operator="equal">
      <formula>0</formula>
    </cfRule>
  </conditionalFormatting>
  <conditionalFormatting sqref="A79:H79">
    <cfRule type="expression" dxfId="6408" priority="1573" stopIfTrue="1">
      <formula>$IW80&lt;$IV$2</formula>
    </cfRule>
  </conditionalFormatting>
  <conditionalFormatting sqref="A78:H80">
    <cfRule type="cellIs" dxfId="6407" priority="1572" stopIfTrue="1" operator="equal">
      <formula>0</formula>
    </cfRule>
  </conditionalFormatting>
  <conditionalFormatting sqref="A78:H80">
    <cfRule type="expression" dxfId="6406" priority="1571" stopIfTrue="1">
      <formula>$IT79&lt;$IS$2</formula>
    </cfRule>
  </conditionalFormatting>
  <conditionalFormatting sqref="A78:H80">
    <cfRule type="cellIs" dxfId="6405" priority="1570" stopIfTrue="1" operator="equal">
      <formula>0</formula>
    </cfRule>
  </conditionalFormatting>
  <conditionalFormatting sqref="A78:H80">
    <cfRule type="expression" dxfId="6404" priority="1569" stopIfTrue="1">
      <formula>$IT79&lt;$IS$2</formula>
    </cfRule>
  </conditionalFormatting>
  <conditionalFormatting sqref="I80">
    <cfRule type="cellIs" dxfId="6403" priority="1568" operator="equal">
      <formula>0</formula>
    </cfRule>
  </conditionalFormatting>
  <conditionalFormatting sqref="A81:I84">
    <cfRule type="cellIs" dxfId="6402" priority="1567" operator="equal">
      <formula>0</formula>
    </cfRule>
  </conditionalFormatting>
  <conditionalFormatting sqref="A81:H84">
    <cfRule type="cellIs" dxfId="6401" priority="1566" operator="equal">
      <formula>0</formula>
    </cfRule>
  </conditionalFormatting>
  <conditionalFormatting sqref="A81:H84">
    <cfRule type="cellIs" dxfId="6400" priority="1565" stopIfTrue="1" operator="equal">
      <formula>0</formula>
    </cfRule>
  </conditionalFormatting>
  <conditionalFormatting sqref="A81:H84">
    <cfRule type="expression" dxfId="6399" priority="1564" stopIfTrue="1">
      <formula>$IT82&lt;$IS$2</formula>
    </cfRule>
  </conditionalFormatting>
  <conditionalFormatting sqref="A81:H84">
    <cfRule type="cellIs" dxfId="6398" priority="1563" stopIfTrue="1" operator="equal">
      <formula>0</formula>
    </cfRule>
  </conditionalFormatting>
  <conditionalFormatting sqref="A81:H84">
    <cfRule type="expression" dxfId="6397" priority="1562" stopIfTrue="1">
      <formula>$IT82&lt;$IS$2</formula>
    </cfRule>
  </conditionalFormatting>
  <conditionalFormatting sqref="A81:G82">
    <cfRule type="expression" dxfId="6396" priority="1561" stopIfTrue="1">
      <formula>$IT82&lt;$IS$2</formula>
    </cfRule>
  </conditionalFormatting>
  <conditionalFormatting sqref="A81:G84">
    <cfRule type="cellIs" dxfId="6395" priority="1560" stopIfTrue="1" operator="equal">
      <formula>0</formula>
    </cfRule>
  </conditionalFormatting>
  <conditionalFormatting sqref="A81:G84">
    <cfRule type="expression" dxfId="6394" priority="1559" stopIfTrue="1">
      <formula>$IT82&lt;$IS$2</formula>
    </cfRule>
  </conditionalFormatting>
  <conditionalFormatting sqref="H81:H84">
    <cfRule type="cellIs" dxfId="6393" priority="1558" stopIfTrue="1" operator="equal">
      <formula>0</formula>
    </cfRule>
  </conditionalFormatting>
  <conditionalFormatting sqref="H81:H84">
    <cfRule type="expression" dxfId="6392" priority="1557" stopIfTrue="1">
      <formula>$IT82&lt;$IS$2</formula>
    </cfRule>
  </conditionalFormatting>
  <conditionalFormatting sqref="H81:H84">
    <cfRule type="cellIs" dxfId="6391" priority="1556" stopIfTrue="1" operator="equal">
      <formula>0</formula>
    </cfRule>
  </conditionalFormatting>
  <conditionalFormatting sqref="H81:H84">
    <cfRule type="expression" dxfId="6390" priority="1555" stopIfTrue="1">
      <formula>$IT82&lt;$IS$2</formula>
    </cfRule>
  </conditionalFormatting>
  <conditionalFormatting sqref="A81:G84">
    <cfRule type="cellIs" dxfId="6389" priority="1554" stopIfTrue="1" operator="equal">
      <formula>0</formula>
    </cfRule>
  </conditionalFormatting>
  <conditionalFormatting sqref="A81:G84">
    <cfRule type="expression" dxfId="6388" priority="1553" stopIfTrue="1">
      <formula>$IT82&lt;$IS$2</formula>
    </cfRule>
  </conditionalFormatting>
  <conditionalFormatting sqref="A81:H84">
    <cfRule type="cellIs" dxfId="6387" priority="1552" operator="equal">
      <formula>0</formula>
    </cfRule>
  </conditionalFormatting>
  <conditionalFormatting sqref="A81:G84">
    <cfRule type="cellIs" dxfId="6386" priority="1551" stopIfTrue="1" operator="equal">
      <formula>0</formula>
    </cfRule>
  </conditionalFormatting>
  <conditionalFormatting sqref="A81:G84">
    <cfRule type="expression" dxfId="6385" priority="1550" stopIfTrue="1">
      <formula>$IT82&lt;$IS$2</formula>
    </cfRule>
  </conditionalFormatting>
  <conditionalFormatting sqref="A81:G84">
    <cfRule type="cellIs" dxfId="6384" priority="1549" stopIfTrue="1" operator="equal">
      <formula>0</formula>
    </cfRule>
  </conditionalFormatting>
  <conditionalFormatting sqref="A81:G84">
    <cfRule type="expression" dxfId="6383" priority="1548" stopIfTrue="1">
      <formula>$IT82&lt;$IS$2</formula>
    </cfRule>
  </conditionalFormatting>
  <conditionalFormatting sqref="A81:G84">
    <cfRule type="cellIs" dxfId="6382" priority="1547" stopIfTrue="1" operator="equal">
      <formula>0</formula>
    </cfRule>
  </conditionalFormatting>
  <conditionalFormatting sqref="A81:G84">
    <cfRule type="expression" dxfId="6381" priority="1546" stopIfTrue="1">
      <formula>$IT82&lt;$IS$2</formula>
    </cfRule>
  </conditionalFormatting>
  <conditionalFormatting sqref="D84">
    <cfRule type="cellIs" dxfId="6380" priority="1545" operator="equal">
      <formula>0</formula>
    </cfRule>
  </conditionalFormatting>
  <conditionalFormatting sqref="D84">
    <cfRule type="cellIs" dxfId="6379" priority="1544" operator="equal">
      <formula>0</formula>
    </cfRule>
  </conditionalFormatting>
  <conditionalFormatting sqref="D84">
    <cfRule type="cellIs" dxfId="6378" priority="1543" stopIfTrue="1" operator="equal">
      <formula>0</formula>
    </cfRule>
  </conditionalFormatting>
  <conditionalFormatting sqref="D84">
    <cfRule type="expression" dxfId="6377" priority="1542" stopIfTrue="1">
      <formula>$IT85&lt;$IS$2</formula>
    </cfRule>
  </conditionalFormatting>
  <conditionalFormatting sqref="D84">
    <cfRule type="cellIs" dxfId="6376" priority="1541" stopIfTrue="1" operator="equal">
      <formula>0</formula>
    </cfRule>
  </conditionalFormatting>
  <conditionalFormatting sqref="D84">
    <cfRule type="expression" dxfId="6375" priority="1540" stopIfTrue="1">
      <formula>$IT85&lt;$IS$2</formula>
    </cfRule>
  </conditionalFormatting>
  <conditionalFormatting sqref="D84">
    <cfRule type="cellIs" dxfId="6374" priority="1539" stopIfTrue="1" operator="equal">
      <formula>0</formula>
    </cfRule>
  </conditionalFormatting>
  <conditionalFormatting sqref="D84">
    <cfRule type="expression" dxfId="6373" priority="1538" stopIfTrue="1">
      <formula>$IT85&lt;$IS$2</formula>
    </cfRule>
  </conditionalFormatting>
  <conditionalFormatting sqref="D84">
    <cfRule type="cellIs" dxfId="6372" priority="1537" stopIfTrue="1" operator="equal">
      <formula>0</formula>
    </cfRule>
  </conditionalFormatting>
  <conditionalFormatting sqref="D84">
    <cfRule type="expression" dxfId="6371" priority="1536" stopIfTrue="1">
      <formula>$IT85&lt;$IS$2</formula>
    </cfRule>
  </conditionalFormatting>
  <conditionalFormatting sqref="D84">
    <cfRule type="cellIs" dxfId="6370" priority="1535" operator="equal">
      <formula>0</formula>
    </cfRule>
  </conditionalFormatting>
  <conditionalFormatting sqref="D84">
    <cfRule type="cellIs" dxfId="6369" priority="1534" stopIfTrue="1" operator="equal">
      <formula>0</formula>
    </cfRule>
  </conditionalFormatting>
  <conditionalFormatting sqref="D84">
    <cfRule type="expression" dxfId="6368" priority="1533" stopIfTrue="1">
      <formula>$IT85&lt;$IS$2</formula>
    </cfRule>
  </conditionalFormatting>
  <conditionalFormatting sqref="D84">
    <cfRule type="cellIs" dxfId="6367" priority="1532" stopIfTrue="1" operator="equal">
      <formula>0</formula>
    </cfRule>
  </conditionalFormatting>
  <conditionalFormatting sqref="D84">
    <cfRule type="expression" dxfId="6366" priority="1531" stopIfTrue="1">
      <formula>$IT85&lt;$IS$2</formula>
    </cfRule>
  </conditionalFormatting>
  <conditionalFormatting sqref="D84">
    <cfRule type="cellIs" dxfId="6365" priority="1530" stopIfTrue="1" operator="equal">
      <formula>0</formula>
    </cfRule>
  </conditionalFormatting>
  <conditionalFormatting sqref="D84">
    <cfRule type="expression" dxfId="6364" priority="1529" stopIfTrue="1">
      <formula>$IT85&lt;$IS$2</formula>
    </cfRule>
  </conditionalFormatting>
  <conditionalFormatting sqref="A81:H84">
    <cfRule type="cellIs" dxfId="6363" priority="1528" stopIfTrue="1" operator="equal">
      <formula>0</formula>
    </cfRule>
  </conditionalFormatting>
  <conditionalFormatting sqref="A81:H84">
    <cfRule type="expression" dxfId="6362" priority="1527" stopIfTrue="1">
      <formula>$IT82&lt;$IS$2</formula>
    </cfRule>
  </conditionalFormatting>
  <conditionalFormatting sqref="A81:H84">
    <cfRule type="cellIs" dxfId="6361" priority="1526" stopIfTrue="1" operator="equal">
      <formula>0</formula>
    </cfRule>
  </conditionalFormatting>
  <conditionalFormatting sqref="A81:H84">
    <cfRule type="expression" dxfId="6360" priority="1525" stopIfTrue="1">
      <formula>$IT82&lt;$IS$2</formula>
    </cfRule>
  </conditionalFormatting>
  <conditionalFormatting sqref="A81:H84">
    <cfRule type="cellIs" dxfId="6359" priority="1524" stopIfTrue="1" operator="equal">
      <formula>0</formula>
    </cfRule>
  </conditionalFormatting>
  <conditionalFormatting sqref="A81:H84">
    <cfRule type="expression" dxfId="6358" priority="1523" stopIfTrue="1">
      <formula>$IT82&lt;$IS$2</formula>
    </cfRule>
  </conditionalFormatting>
  <conditionalFormatting sqref="A84:H84">
    <cfRule type="cellIs" dxfId="6357" priority="1522" stopIfTrue="1" operator="equal">
      <formula>0</formula>
    </cfRule>
  </conditionalFormatting>
  <conditionalFormatting sqref="A84:H84">
    <cfRule type="expression" dxfId="6356" priority="1521" stopIfTrue="1">
      <formula>$IW85&lt;$IV$2</formula>
    </cfRule>
  </conditionalFormatting>
  <conditionalFormatting sqref="A82:H82">
    <cfRule type="cellIs" dxfId="6355" priority="1520" stopIfTrue="1" operator="equal">
      <formula>0</formula>
    </cfRule>
  </conditionalFormatting>
  <conditionalFormatting sqref="A82:H82">
    <cfRule type="expression" dxfId="6354" priority="1519" stopIfTrue="1">
      <formula>$IW83&lt;$IV$2</formula>
    </cfRule>
  </conditionalFormatting>
  <conditionalFormatting sqref="A81:H81">
    <cfRule type="cellIs" dxfId="6353" priority="1518" stopIfTrue="1" operator="equal">
      <formula>0</formula>
    </cfRule>
  </conditionalFormatting>
  <conditionalFormatting sqref="A81:H81">
    <cfRule type="expression" dxfId="6352" priority="1517" stopIfTrue="1">
      <formula>$IW82&lt;$IV$2</formula>
    </cfRule>
  </conditionalFormatting>
  <conditionalFormatting sqref="A83:H83">
    <cfRule type="cellIs" dxfId="6351" priority="1516" stopIfTrue="1" operator="equal">
      <formula>0</formula>
    </cfRule>
  </conditionalFormatting>
  <conditionalFormatting sqref="A83:H83">
    <cfRule type="expression" dxfId="6350" priority="1515" stopIfTrue="1">
      <formula>$IW84&lt;$IV$2</formula>
    </cfRule>
  </conditionalFormatting>
  <conditionalFormatting sqref="A83:H83">
    <cfRule type="cellIs" dxfId="6349" priority="1514" operator="equal">
      <formula>0</formula>
    </cfRule>
  </conditionalFormatting>
  <conditionalFormatting sqref="A83:H83">
    <cfRule type="cellIs" dxfId="6348" priority="1513" operator="equal">
      <formula>0</formula>
    </cfRule>
  </conditionalFormatting>
  <conditionalFormatting sqref="A83:H83">
    <cfRule type="cellIs" dxfId="6347" priority="1512" stopIfTrue="1" operator="equal">
      <formula>0</formula>
    </cfRule>
  </conditionalFormatting>
  <conditionalFormatting sqref="A83:H83">
    <cfRule type="expression" dxfId="6346" priority="1511" stopIfTrue="1">
      <formula>$IT84&lt;$IS$2</formula>
    </cfRule>
  </conditionalFormatting>
  <conditionalFormatting sqref="A83:H83">
    <cfRule type="cellIs" dxfId="6345" priority="1510" stopIfTrue="1" operator="equal">
      <formula>0</formula>
    </cfRule>
  </conditionalFormatting>
  <conditionalFormatting sqref="A83:H83">
    <cfRule type="expression" dxfId="6344" priority="1509" stopIfTrue="1">
      <formula>$IT84&lt;$IS$2</formula>
    </cfRule>
  </conditionalFormatting>
  <conditionalFormatting sqref="A83:G83">
    <cfRule type="cellIs" dxfId="6343" priority="1508" stopIfTrue="1" operator="equal">
      <formula>0</formula>
    </cfRule>
  </conditionalFormatting>
  <conditionalFormatting sqref="A83:G83">
    <cfRule type="expression" dxfId="6342" priority="1507" stopIfTrue="1">
      <formula>$IT84&lt;$IS$2</formula>
    </cfRule>
  </conditionalFormatting>
  <conditionalFormatting sqref="H83">
    <cfRule type="cellIs" dxfId="6341" priority="1506" stopIfTrue="1" operator="equal">
      <formula>0</formula>
    </cfRule>
  </conditionalFormatting>
  <conditionalFormatting sqref="H83">
    <cfRule type="expression" dxfId="6340" priority="1505" stopIfTrue="1">
      <formula>$IT84&lt;$IS$2</formula>
    </cfRule>
  </conditionalFormatting>
  <conditionalFormatting sqref="H83">
    <cfRule type="cellIs" dxfId="6339" priority="1504" stopIfTrue="1" operator="equal">
      <formula>0</formula>
    </cfRule>
  </conditionalFormatting>
  <conditionalFormatting sqref="H83">
    <cfRule type="expression" dxfId="6338" priority="1503" stopIfTrue="1">
      <formula>$IT84&lt;$IS$2</formula>
    </cfRule>
  </conditionalFormatting>
  <conditionalFormatting sqref="A83:G83">
    <cfRule type="cellIs" dxfId="6337" priority="1502" stopIfTrue="1" operator="equal">
      <formula>0</formula>
    </cfRule>
  </conditionalFormatting>
  <conditionalFormatting sqref="A83:G83">
    <cfRule type="expression" dxfId="6336" priority="1501" stopIfTrue="1">
      <formula>$IT84&lt;$IS$2</formula>
    </cfRule>
  </conditionalFormatting>
  <conditionalFormatting sqref="A83:H83">
    <cfRule type="cellIs" dxfId="6335" priority="1500" operator="equal">
      <formula>0</formula>
    </cfRule>
  </conditionalFormatting>
  <conditionalFormatting sqref="A83:G83">
    <cfRule type="cellIs" dxfId="6334" priority="1499" stopIfTrue="1" operator="equal">
      <formula>0</formula>
    </cfRule>
  </conditionalFormatting>
  <conditionalFormatting sqref="A83:G83">
    <cfRule type="expression" dxfId="6333" priority="1498" stopIfTrue="1">
      <formula>$IT84&lt;$IS$2</formula>
    </cfRule>
  </conditionalFormatting>
  <conditionalFormatting sqref="A83:G83">
    <cfRule type="cellIs" dxfId="6332" priority="1497" stopIfTrue="1" operator="equal">
      <formula>0</formula>
    </cfRule>
  </conditionalFormatting>
  <conditionalFormatting sqref="A83:G83">
    <cfRule type="expression" dxfId="6331" priority="1496" stopIfTrue="1">
      <formula>$IT84&lt;$IS$2</formula>
    </cfRule>
  </conditionalFormatting>
  <conditionalFormatting sqref="A83:G83">
    <cfRule type="cellIs" dxfId="6330" priority="1495" stopIfTrue="1" operator="equal">
      <formula>0</formula>
    </cfRule>
  </conditionalFormatting>
  <conditionalFormatting sqref="A83:G83">
    <cfRule type="expression" dxfId="6329" priority="1494" stopIfTrue="1">
      <formula>$IT84&lt;$IS$2</formula>
    </cfRule>
  </conditionalFormatting>
  <conditionalFormatting sqref="A83:H83">
    <cfRule type="cellIs" dxfId="6328" priority="1493" stopIfTrue="1" operator="equal">
      <formula>0</formula>
    </cfRule>
  </conditionalFormatting>
  <conditionalFormatting sqref="A83:H83">
    <cfRule type="expression" dxfId="6327" priority="1492" stopIfTrue="1">
      <formula>$IT84&lt;$IS$2</formula>
    </cfRule>
  </conditionalFormatting>
  <conditionalFormatting sqref="A83:H83">
    <cfRule type="cellIs" dxfId="6326" priority="1491" stopIfTrue="1" operator="equal">
      <formula>0</formula>
    </cfRule>
  </conditionalFormatting>
  <conditionalFormatting sqref="A83:H83">
    <cfRule type="expression" dxfId="6325" priority="1490" stopIfTrue="1">
      <formula>$IT84&lt;$IS$2</formula>
    </cfRule>
  </conditionalFormatting>
  <conditionalFormatting sqref="A83:H83">
    <cfRule type="cellIs" dxfId="6324" priority="1489" stopIfTrue="1" operator="equal">
      <formula>0</formula>
    </cfRule>
  </conditionalFormatting>
  <conditionalFormatting sqref="A83:H83">
    <cfRule type="expression" dxfId="6323" priority="1488" stopIfTrue="1">
      <formula>$IT84&lt;$IS$2</formula>
    </cfRule>
  </conditionalFormatting>
  <conditionalFormatting sqref="A83:H83">
    <cfRule type="cellIs" dxfId="6322" priority="1487" stopIfTrue="1" operator="equal">
      <formula>0</formula>
    </cfRule>
  </conditionalFormatting>
  <conditionalFormatting sqref="A83:H83">
    <cfRule type="expression" dxfId="6321" priority="1486" stopIfTrue="1">
      <formula>$IW84&lt;$IV$2</formula>
    </cfRule>
  </conditionalFormatting>
  <conditionalFormatting sqref="A81:H84">
    <cfRule type="cellIs" dxfId="6320" priority="1485" stopIfTrue="1" operator="equal">
      <formula>0</formula>
    </cfRule>
  </conditionalFormatting>
  <conditionalFormatting sqref="A81:H84">
    <cfRule type="expression" dxfId="6319" priority="1484" stopIfTrue="1">
      <formula>$IT82&lt;$IS$2</formula>
    </cfRule>
  </conditionalFormatting>
  <conditionalFormatting sqref="A81:H84">
    <cfRule type="cellIs" dxfId="6318" priority="1483" stopIfTrue="1" operator="equal">
      <formula>0</formula>
    </cfRule>
  </conditionalFormatting>
  <conditionalFormatting sqref="A81:H84">
    <cfRule type="expression" dxfId="6317" priority="1482" stopIfTrue="1">
      <formula>$IT82&lt;$IS$2</formula>
    </cfRule>
  </conditionalFormatting>
  <conditionalFormatting sqref="I84">
    <cfRule type="cellIs" dxfId="6316" priority="1481" operator="equal">
      <formula>0</formula>
    </cfRule>
  </conditionalFormatting>
  <conditionalFormatting sqref="A85:I88">
    <cfRule type="cellIs" dxfId="6315" priority="1480" operator="equal">
      <formula>0</formula>
    </cfRule>
  </conditionalFormatting>
  <conditionalFormatting sqref="A85:H88">
    <cfRule type="cellIs" dxfId="6314" priority="1479" operator="equal">
      <formula>0</formula>
    </cfRule>
  </conditionalFormatting>
  <conditionalFormatting sqref="A85:H88">
    <cfRule type="cellIs" dxfId="6313" priority="1478" stopIfTrue="1" operator="equal">
      <formula>0</formula>
    </cfRule>
  </conditionalFormatting>
  <conditionalFormatting sqref="A85:H88">
    <cfRule type="expression" dxfId="6312" priority="1477" stopIfTrue="1">
      <formula>$IT86&lt;$IS$2</formula>
    </cfRule>
  </conditionalFormatting>
  <conditionalFormatting sqref="A85:H88">
    <cfRule type="cellIs" dxfId="6311" priority="1476" stopIfTrue="1" operator="equal">
      <formula>0</formula>
    </cfRule>
  </conditionalFormatting>
  <conditionalFormatting sqref="A85:H88">
    <cfRule type="expression" dxfId="6310" priority="1475" stopIfTrue="1">
      <formula>$IT86&lt;$IS$2</formula>
    </cfRule>
  </conditionalFormatting>
  <conditionalFormatting sqref="A85:G88">
    <cfRule type="cellIs" dxfId="6309" priority="1474" stopIfTrue="1" operator="equal">
      <formula>0</formula>
    </cfRule>
  </conditionalFormatting>
  <conditionalFormatting sqref="A85:G88">
    <cfRule type="expression" dxfId="6308" priority="1473" stopIfTrue="1">
      <formula>$IT86&lt;$IS$2</formula>
    </cfRule>
  </conditionalFormatting>
  <conditionalFormatting sqref="A88:G88">
    <cfRule type="cellIs" dxfId="6307" priority="1472" stopIfTrue="1" operator="equal">
      <formula>0</formula>
    </cfRule>
  </conditionalFormatting>
  <conditionalFormatting sqref="A88:G88">
    <cfRule type="cellIs" dxfId="6306" priority="1471" stopIfTrue="1" operator="equal">
      <formula>0</formula>
    </cfRule>
  </conditionalFormatting>
  <conditionalFormatting sqref="A85:G88">
    <cfRule type="cellIs" dxfId="6305" priority="1470" stopIfTrue="1" operator="equal">
      <formula>0</formula>
    </cfRule>
  </conditionalFormatting>
  <conditionalFormatting sqref="A85:G88">
    <cfRule type="expression" dxfId="6304" priority="1469" stopIfTrue="1">
      <formula>$IT86&lt;$IS$2</formula>
    </cfRule>
  </conditionalFormatting>
  <conditionalFormatting sqref="H85:H88">
    <cfRule type="cellIs" dxfId="6303" priority="1468" stopIfTrue="1" operator="equal">
      <formula>0</formula>
    </cfRule>
  </conditionalFormatting>
  <conditionalFormatting sqref="H85:H88">
    <cfRule type="expression" dxfId="6302" priority="1467" stopIfTrue="1">
      <formula>$IT86&lt;$IS$2</formula>
    </cfRule>
  </conditionalFormatting>
  <conditionalFormatting sqref="H85:H88">
    <cfRule type="cellIs" dxfId="6301" priority="1466" stopIfTrue="1" operator="equal">
      <formula>0</formula>
    </cfRule>
  </conditionalFormatting>
  <conditionalFormatting sqref="H85:H88">
    <cfRule type="expression" dxfId="6300" priority="1465" stopIfTrue="1">
      <formula>$IT86&lt;$IS$2</formula>
    </cfRule>
  </conditionalFormatting>
  <conditionalFormatting sqref="A85:G88">
    <cfRule type="cellIs" dxfId="6299" priority="1464" stopIfTrue="1" operator="equal">
      <formula>0</formula>
    </cfRule>
  </conditionalFormatting>
  <conditionalFormatting sqref="A85:G88">
    <cfRule type="expression" dxfId="6298" priority="1463" stopIfTrue="1">
      <formula>$IT86&lt;$IS$2</formula>
    </cfRule>
  </conditionalFormatting>
  <conditionalFormatting sqref="A85:H88">
    <cfRule type="cellIs" dxfId="6297" priority="1462" operator="equal">
      <formula>0</formula>
    </cfRule>
  </conditionalFormatting>
  <conditionalFormatting sqref="A85:G88">
    <cfRule type="cellIs" dxfId="6296" priority="1461" stopIfTrue="1" operator="equal">
      <formula>0</formula>
    </cfRule>
  </conditionalFormatting>
  <conditionalFormatting sqref="A85:G88">
    <cfRule type="expression" dxfId="6295" priority="1460" stopIfTrue="1">
      <formula>$IT86&lt;$IS$2</formula>
    </cfRule>
  </conditionalFormatting>
  <conditionalFormatting sqref="A85:G88">
    <cfRule type="cellIs" dxfId="6294" priority="1459" stopIfTrue="1" operator="equal">
      <formula>0</formula>
    </cfRule>
  </conditionalFormatting>
  <conditionalFormatting sqref="A85:G88">
    <cfRule type="expression" dxfId="6293" priority="1458" stopIfTrue="1">
      <formula>$IT86&lt;$IS$2</formula>
    </cfRule>
  </conditionalFormatting>
  <conditionalFormatting sqref="A85:G88">
    <cfRule type="cellIs" dxfId="6292" priority="1457" stopIfTrue="1" operator="equal">
      <formula>0</formula>
    </cfRule>
  </conditionalFormatting>
  <conditionalFormatting sqref="A85:G88">
    <cfRule type="expression" dxfId="6291" priority="1456" stopIfTrue="1">
      <formula>$IT86&lt;$IS$2</formula>
    </cfRule>
  </conditionalFormatting>
  <conditionalFormatting sqref="D87">
    <cfRule type="cellIs" dxfId="6290" priority="1455" operator="equal">
      <formula>0</formula>
    </cfRule>
  </conditionalFormatting>
  <conditionalFormatting sqref="D87">
    <cfRule type="cellIs" dxfId="6289" priority="1454" stopIfTrue="1" operator="equal">
      <formula>0</formula>
    </cfRule>
  </conditionalFormatting>
  <conditionalFormatting sqref="D87">
    <cfRule type="expression" dxfId="6288" priority="1453" stopIfTrue="1">
      <formula>$IT88&lt;$IS$2</formula>
    </cfRule>
  </conditionalFormatting>
  <conditionalFormatting sqref="D87">
    <cfRule type="cellIs" dxfId="6287" priority="1452" stopIfTrue="1" operator="equal">
      <formula>0</formula>
    </cfRule>
  </conditionalFormatting>
  <conditionalFormatting sqref="D87">
    <cfRule type="expression" dxfId="6286" priority="1451" stopIfTrue="1">
      <formula>$IT88&lt;$IS$2</formula>
    </cfRule>
  </conditionalFormatting>
  <conditionalFormatting sqref="D87">
    <cfRule type="cellIs" dxfId="6285" priority="1450" stopIfTrue="1" operator="equal">
      <formula>0</formula>
    </cfRule>
  </conditionalFormatting>
  <conditionalFormatting sqref="D87">
    <cfRule type="expression" dxfId="6284" priority="1449" stopIfTrue="1">
      <formula>$IT88&lt;$IS$2</formula>
    </cfRule>
  </conditionalFormatting>
  <conditionalFormatting sqref="D87">
    <cfRule type="cellIs" dxfId="6283" priority="1448" stopIfTrue="1" operator="equal">
      <formula>0</formula>
    </cfRule>
  </conditionalFormatting>
  <conditionalFormatting sqref="D87">
    <cfRule type="expression" dxfId="6282" priority="1447" stopIfTrue="1">
      <formula>$IT88&lt;$IS$2</formula>
    </cfRule>
  </conditionalFormatting>
  <conditionalFormatting sqref="D87">
    <cfRule type="cellIs" dxfId="6281" priority="1446" stopIfTrue="1" operator="equal">
      <formula>0</formula>
    </cfRule>
  </conditionalFormatting>
  <conditionalFormatting sqref="D87">
    <cfRule type="expression" dxfId="6280" priority="1445" stopIfTrue="1">
      <formula>$IT88&lt;$IS$2</formula>
    </cfRule>
  </conditionalFormatting>
  <conditionalFormatting sqref="D87">
    <cfRule type="cellIs" dxfId="6279" priority="1444" operator="equal">
      <formula>0</formula>
    </cfRule>
  </conditionalFormatting>
  <conditionalFormatting sqref="D87">
    <cfRule type="cellIs" dxfId="6278" priority="1443" stopIfTrue="1" operator="equal">
      <formula>0</formula>
    </cfRule>
  </conditionalFormatting>
  <conditionalFormatting sqref="D87">
    <cfRule type="expression" dxfId="6277" priority="1442" stopIfTrue="1">
      <formula>$IT88&lt;$IS$2</formula>
    </cfRule>
  </conditionalFormatting>
  <conditionalFormatting sqref="D87">
    <cfRule type="cellIs" dxfId="6276" priority="1441" stopIfTrue="1" operator="equal">
      <formula>0</formula>
    </cfRule>
  </conditionalFormatting>
  <conditionalFormatting sqref="D87">
    <cfRule type="expression" dxfId="6275" priority="1440" stopIfTrue="1">
      <formula>$IT88&lt;$IS$2</formula>
    </cfRule>
  </conditionalFormatting>
  <conditionalFormatting sqref="D87">
    <cfRule type="cellIs" dxfId="6274" priority="1439" stopIfTrue="1" operator="equal">
      <formula>0</formula>
    </cfRule>
  </conditionalFormatting>
  <conditionalFormatting sqref="D87">
    <cfRule type="expression" dxfId="6273" priority="1438" stopIfTrue="1">
      <formula>$IT88&lt;$IS$2</formula>
    </cfRule>
  </conditionalFormatting>
  <conditionalFormatting sqref="D87">
    <cfRule type="cellIs" dxfId="6272" priority="1437" stopIfTrue="1" operator="equal">
      <formula>0</formula>
    </cfRule>
  </conditionalFormatting>
  <conditionalFormatting sqref="D87">
    <cfRule type="expression" dxfId="6271" priority="1436" stopIfTrue="1">
      <formula>$IT88&lt;$IS$2</formula>
    </cfRule>
  </conditionalFormatting>
  <conditionalFormatting sqref="D87">
    <cfRule type="cellIs" dxfId="6270" priority="1435" stopIfTrue="1" operator="equal">
      <formula>0</formula>
    </cfRule>
  </conditionalFormatting>
  <conditionalFormatting sqref="D87">
    <cfRule type="expression" dxfId="6269" priority="1434" stopIfTrue="1">
      <formula>$IT88&lt;$IS$2</formula>
    </cfRule>
  </conditionalFormatting>
  <conditionalFormatting sqref="D87">
    <cfRule type="cellIs" dxfId="6268" priority="1433" stopIfTrue="1" operator="equal">
      <formula>0</formula>
    </cfRule>
  </conditionalFormatting>
  <conditionalFormatting sqref="D87">
    <cfRule type="expression" dxfId="6267" priority="1432" stopIfTrue="1">
      <formula>$IT88&lt;$IS$2</formula>
    </cfRule>
  </conditionalFormatting>
  <conditionalFormatting sqref="D87">
    <cfRule type="cellIs" dxfId="6266" priority="1431" stopIfTrue="1" operator="equal">
      <formula>0</formula>
    </cfRule>
  </conditionalFormatting>
  <conditionalFormatting sqref="D87">
    <cfRule type="expression" dxfId="6265" priority="1430" stopIfTrue="1">
      <formula>$IT88&lt;$IS$2</formula>
    </cfRule>
  </conditionalFormatting>
  <conditionalFormatting sqref="A88">
    <cfRule type="cellIs" dxfId="6264" priority="1429" operator="equal">
      <formula>0</formula>
    </cfRule>
  </conditionalFormatting>
  <conditionalFormatting sqref="A88">
    <cfRule type="cellIs" dxfId="6263" priority="1428" stopIfTrue="1" operator="equal">
      <formula>0</formula>
    </cfRule>
  </conditionalFormatting>
  <conditionalFormatting sqref="A88">
    <cfRule type="expression" dxfId="6262" priority="1427" stopIfTrue="1">
      <formula>$IT89&lt;$IS$2</formula>
    </cfRule>
  </conditionalFormatting>
  <conditionalFormatting sqref="A88">
    <cfRule type="cellIs" dxfId="6261" priority="1426" stopIfTrue="1" operator="equal">
      <formula>0</formula>
    </cfRule>
  </conditionalFormatting>
  <conditionalFormatting sqref="A88">
    <cfRule type="expression" dxfId="6260" priority="1425" stopIfTrue="1">
      <formula>$IT89&lt;$IS$2</formula>
    </cfRule>
  </conditionalFormatting>
  <conditionalFormatting sqref="A88">
    <cfRule type="cellIs" dxfId="6259" priority="1424" stopIfTrue="1" operator="equal">
      <formula>0</formula>
    </cfRule>
  </conditionalFormatting>
  <conditionalFormatting sqref="A88">
    <cfRule type="expression" dxfId="6258" priority="1423" stopIfTrue="1">
      <formula>$IT89&lt;$IS$2</formula>
    </cfRule>
  </conditionalFormatting>
  <conditionalFormatting sqref="A88">
    <cfRule type="cellIs" dxfId="6257" priority="1422" stopIfTrue="1" operator="equal">
      <formula>0</formula>
    </cfRule>
  </conditionalFormatting>
  <conditionalFormatting sqref="A88">
    <cfRule type="expression" dxfId="6256" priority="1421" stopIfTrue="1">
      <formula>$IT89&lt;$IS$2</formula>
    </cfRule>
  </conditionalFormatting>
  <conditionalFormatting sqref="A88">
    <cfRule type="cellIs" dxfId="6255" priority="1420" operator="equal">
      <formula>0</formula>
    </cfRule>
  </conditionalFormatting>
  <conditionalFormatting sqref="A88">
    <cfRule type="cellIs" dxfId="6254" priority="1419" operator="equal">
      <formula>0</formula>
    </cfRule>
  </conditionalFormatting>
  <conditionalFormatting sqref="A88">
    <cfRule type="cellIs" dxfId="6253" priority="1418" stopIfTrue="1" operator="equal">
      <formula>0</formula>
    </cfRule>
  </conditionalFormatting>
  <conditionalFormatting sqref="A88">
    <cfRule type="expression" dxfId="6252" priority="1417" stopIfTrue="1">
      <formula>$IT89&lt;$IS$2</formula>
    </cfRule>
  </conditionalFormatting>
  <conditionalFormatting sqref="A88">
    <cfRule type="cellIs" dxfId="6251" priority="1416" stopIfTrue="1" operator="equal">
      <formula>0</formula>
    </cfRule>
  </conditionalFormatting>
  <conditionalFormatting sqref="A88">
    <cfRule type="expression" dxfId="6250" priority="1415" stopIfTrue="1">
      <formula>$IT89&lt;$IS$2</formula>
    </cfRule>
  </conditionalFormatting>
  <conditionalFormatting sqref="A88">
    <cfRule type="cellIs" dxfId="6249" priority="1414" stopIfTrue="1" operator="equal">
      <formula>0</formula>
    </cfRule>
  </conditionalFormatting>
  <conditionalFormatting sqref="A88">
    <cfRule type="expression" dxfId="6248" priority="1413" stopIfTrue="1">
      <formula>$IT89&lt;$IS$2</formula>
    </cfRule>
  </conditionalFormatting>
  <conditionalFormatting sqref="A88">
    <cfRule type="cellIs" dxfId="6247" priority="1412" stopIfTrue="1" operator="equal">
      <formula>0</formula>
    </cfRule>
  </conditionalFormatting>
  <conditionalFormatting sqref="A88">
    <cfRule type="cellIs" dxfId="6246" priority="1411" stopIfTrue="1" operator="equal">
      <formula>0</formula>
    </cfRule>
  </conditionalFormatting>
  <conditionalFormatting sqref="A88">
    <cfRule type="cellIs" dxfId="6245" priority="1410" stopIfTrue="1" operator="equal">
      <formula>0</formula>
    </cfRule>
  </conditionalFormatting>
  <conditionalFormatting sqref="A88">
    <cfRule type="expression" dxfId="6244" priority="1409" stopIfTrue="1">
      <formula>$IT89&lt;$IS$2</formula>
    </cfRule>
  </conditionalFormatting>
  <conditionalFormatting sqref="A88">
    <cfRule type="cellIs" dxfId="6243" priority="1408" stopIfTrue="1" operator="equal">
      <formula>0</formula>
    </cfRule>
  </conditionalFormatting>
  <conditionalFormatting sqref="A88">
    <cfRule type="expression" dxfId="6242" priority="1407" stopIfTrue="1">
      <formula>$IT89&lt;$IS$2</formula>
    </cfRule>
  </conditionalFormatting>
  <conditionalFormatting sqref="A88">
    <cfRule type="cellIs" dxfId="6241" priority="1406" operator="equal">
      <formula>0</formula>
    </cfRule>
  </conditionalFormatting>
  <conditionalFormatting sqref="A88">
    <cfRule type="cellIs" dxfId="6240" priority="1405" stopIfTrue="1" operator="equal">
      <formula>0</formula>
    </cfRule>
  </conditionalFormatting>
  <conditionalFormatting sqref="A88">
    <cfRule type="expression" dxfId="6239" priority="1404" stopIfTrue="1">
      <formula>$IT89&lt;$IS$2</formula>
    </cfRule>
  </conditionalFormatting>
  <conditionalFormatting sqref="A88">
    <cfRule type="cellIs" dxfId="6238" priority="1403" stopIfTrue="1" operator="equal">
      <formula>0</formula>
    </cfRule>
  </conditionalFormatting>
  <conditionalFormatting sqref="A88">
    <cfRule type="expression" dxfId="6237" priority="1402" stopIfTrue="1">
      <formula>$IT89&lt;$IS$2</formula>
    </cfRule>
  </conditionalFormatting>
  <conditionalFormatting sqref="A88">
    <cfRule type="cellIs" dxfId="6236" priority="1401" stopIfTrue="1" operator="equal">
      <formula>0</formula>
    </cfRule>
  </conditionalFormatting>
  <conditionalFormatting sqref="A88">
    <cfRule type="expression" dxfId="6235" priority="1400" stopIfTrue="1">
      <formula>$IT89&lt;$IS$2</formula>
    </cfRule>
  </conditionalFormatting>
  <conditionalFormatting sqref="A88">
    <cfRule type="cellIs" dxfId="6234" priority="1399" stopIfTrue="1" operator="equal">
      <formula>0</formula>
    </cfRule>
  </conditionalFormatting>
  <conditionalFormatting sqref="A88">
    <cfRule type="expression" dxfId="6233" priority="1398" stopIfTrue="1">
      <formula>$IT89&lt;$IS$2</formula>
    </cfRule>
  </conditionalFormatting>
  <conditionalFormatting sqref="A88">
    <cfRule type="cellIs" dxfId="6232" priority="1397" stopIfTrue="1" operator="equal">
      <formula>0</formula>
    </cfRule>
  </conditionalFormatting>
  <conditionalFormatting sqref="A88">
    <cfRule type="expression" dxfId="6231" priority="1396" stopIfTrue="1">
      <formula>$IT89&lt;$IS$2</formula>
    </cfRule>
  </conditionalFormatting>
  <conditionalFormatting sqref="A88">
    <cfRule type="cellIs" dxfId="6230" priority="1395" stopIfTrue="1" operator="equal">
      <formula>0</formula>
    </cfRule>
  </conditionalFormatting>
  <conditionalFormatting sqref="A88">
    <cfRule type="expression" dxfId="6229" priority="1394" stopIfTrue="1">
      <formula>$IT89&lt;$IS$2</formula>
    </cfRule>
  </conditionalFormatting>
  <conditionalFormatting sqref="A88">
    <cfRule type="cellIs" dxfId="6228" priority="1393" stopIfTrue="1" operator="equal">
      <formula>0</formula>
    </cfRule>
  </conditionalFormatting>
  <conditionalFormatting sqref="A88">
    <cfRule type="expression" dxfId="6227" priority="1392" stopIfTrue="1">
      <formula>$IT89&lt;$IS$2</formula>
    </cfRule>
  </conditionalFormatting>
  <conditionalFormatting sqref="A85:H88">
    <cfRule type="cellIs" dxfId="6226" priority="1391" stopIfTrue="1" operator="equal">
      <formula>0</formula>
    </cfRule>
  </conditionalFormatting>
  <conditionalFormatting sqref="A85:H88">
    <cfRule type="expression" dxfId="6225" priority="1390" stopIfTrue="1">
      <formula>$IT86&lt;$IS$2</formula>
    </cfRule>
  </conditionalFormatting>
  <conditionalFormatting sqref="A85:H88">
    <cfRule type="cellIs" dxfId="6224" priority="1389" stopIfTrue="1" operator="equal">
      <formula>0</formula>
    </cfRule>
  </conditionalFormatting>
  <conditionalFormatting sqref="A85:H88">
    <cfRule type="expression" dxfId="6223" priority="1388" stopIfTrue="1">
      <formula>$IT86&lt;$IS$2</formula>
    </cfRule>
  </conditionalFormatting>
  <conditionalFormatting sqref="A85:H88">
    <cfRule type="cellIs" dxfId="6222" priority="1387" stopIfTrue="1" operator="equal">
      <formula>0</formula>
    </cfRule>
  </conditionalFormatting>
  <conditionalFormatting sqref="A85:H88">
    <cfRule type="expression" dxfId="6221" priority="1386" stopIfTrue="1">
      <formula>$IT86&lt;$IS$2</formula>
    </cfRule>
  </conditionalFormatting>
  <conditionalFormatting sqref="A87:H87">
    <cfRule type="cellIs" dxfId="6220" priority="1385" stopIfTrue="1" operator="equal">
      <formula>0</formula>
    </cfRule>
  </conditionalFormatting>
  <conditionalFormatting sqref="A87:H87">
    <cfRule type="expression" dxfId="6219" priority="1384" stopIfTrue="1">
      <formula>$IW88&lt;$IV$2</formula>
    </cfRule>
  </conditionalFormatting>
  <conditionalFormatting sqref="A86:H86">
    <cfRule type="cellIs" dxfId="6218" priority="1383" stopIfTrue="1" operator="equal">
      <formula>0</formula>
    </cfRule>
  </conditionalFormatting>
  <conditionalFormatting sqref="A86:H86">
    <cfRule type="expression" dxfId="6217" priority="1382" stopIfTrue="1">
      <formula>$IW87&lt;$IV$2</formula>
    </cfRule>
  </conditionalFormatting>
  <conditionalFormatting sqref="A85:H85">
    <cfRule type="cellIs" dxfId="6216" priority="1381" stopIfTrue="1" operator="equal">
      <formula>0</formula>
    </cfRule>
  </conditionalFormatting>
  <conditionalFormatting sqref="A85:H85">
    <cfRule type="expression" dxfId="6215" priority="1380" stopIfTrue="1">
      <formula>$IW86&lt;$IV$2</formula>
    </cfRule>
  </conditionalFormatting>
  <conditionalFormatting sqref="A86:H86">
    <cfRule type="cellIs" dxfId="6214" priority="1379" stopIfTrue="1" operator="equal">
      <formula>0</formula>
    </cfRule>
  </conditionalFormatting>
  <conditionalFormatting sqref="A86:H86">
    <cfRule type="expression" dxfId="6213" priority="1378" stopIfTrue="1">
      <formula>$IW87&lt;$IV$2</formula>
    </cfRule>
  </conditionalFormatting>
  <conditionalFormatting sqref="A88:H88">
    <cfRule type="cellIs" dxfId="6212" priority="1377" operator="equal">
      <formula>0</formula>
    </cfRule>
  </conditionalFormatting>
  <conditionalFormatting sqref="A88:H88">
    <cfRule type="cellIs" dxfId="6211" priority="1376" stopIfTrue="1" operator="equal">
      <formula>0</formula>
    </cfRule>
  </conditionalFormatting>
  <conditionalFormatting sqref="A88:H88">
    <cfRule type="expression" dxfId="6210" priority="1375" stopIfTrue="1">
      <formula>$IT89&lt;$IS$2</formula>
    </cfRule>
  </conditionalFormatting>
  <conditionalFormatting sqref="A88:H88">
    <cfRule type="cellIs" dxfId="6209" priority="1374" stopIfTrue="1" operator="equal">
      <formula>0</formula>
    </cfRule>
  </conditionalFormatting>
  <conditionalFormatting sqref="A88:H88">
    <cfRule type="expression" dxfId="6208" priority="1373" stopIfTrue="1">
      <formula>$IT89&lt;$IS$2</formula>
    </cfRule>
  </conditionalFormatting>
  <conditionalFormatting sqref="A88:G88">
    <cfRule type="cellIs" dxfId="6207" priority="1372" stopIfTrue="1" operator="equal">
      <formula>0</formula>
    </cfRule>
  </conditionalFormatting>
  <conditionalFormatting sqref="A88:G88">
    <cfRule type="expression" dxfId="6206" priority="1371" stopIfTrue="1">
      <formula>$IT89&lt;$IS$2</formula>
    </cfRule>
  </conditionalFormatting>
  <conditionalFormatting sqref="H88">
    <cfRule type="cellIs" dxfId="6205" priority="1370" stopIfTrue="1" operator="equal">
      <formula>0</formula>
    </cfRule>
  </conditionalFormatting>
  <conditionalFormatting sqref="H88">
    <cfRule type="expression" dxfId="6204" priority="1369" stopIfTrue="1">
      <formula>$IT89&lt;$IS$2</formula>
    </cfRule>
  </conditionalFormatting>
  <conditionalFormatting sqref="A88:G88">
    <cfRule type="cellIs" dxfId="6203" priority="1368" stopIfTrue="1" operator="equal">
      <formula>0</formula>
    </cfRule>
  </conditionalFormatting>
  <conditionalFormatting sqref="A88:G88">
    <cfRule type="expression" dxfId="6202" priority="1367" stopIfTrue="1">
      <formula>$IT89&lt;$IS$2</formula>
    </cfRule>
  </conditionalFormatting>
  <conditionalFormatting sqref="A88:H88">
    <cfRule type="cellIs" dxfId="6201" priority="1366" operator="equal">
      <formula>0</formula>
    </cfRule>
  </conditionalFormatting>
  <conditionalFormatting sqref="A88:H88">
    <cfRule type="cellIs" dxfId="6200" priority="1365" operator="equal">
      <formula>0</formula>
    </cfRule>
  </conditionalFormatting>
  <conditionalFormatting sqref="A88:H88">
    <cfRule type="cellIs" dxfId="6199" priority="1364" stopIfTrue="1" operator="equal">
      <formula>0</formula>
    </cfRule>
  </conditionalFormatting>
  <conditionalFormatting sqref="A88:H88">
    <cfRule type="expression" dxfId="6198" priority="1363" stopIfTrue="1">
      <formula>$IT89&lt;$IS$2</formula>
    </cfRule>
  </conditionalFormatting>
  <conditionalFormatting sqref="A88:H88">
    <cfRule type="cellIs" dxfId="6197" priority="1362" stopIfTrue="1" operator="equal">
      <formula>0</formula>
    </cfRule>
  </conditionalFormatting>
  <conditionalFormatting sqref="A88:H88">
    <cfRule type="expression" dxfId="6196" priority="1361" stopIfTrue="1">
      <formula>$IT89&lt;$IS$2</formula>
    </cfRule>
  </conditionalFormatting>
  <conditionalFormatting sqref="A88:G88">
    <cfRule type="cellIs" dxfId="6195" priority="1360" stopIfTrue="1" operator="equal">
      <formula>0</formula>
    </cfRule>
  </conditionalFormatting>
  <conditionalFormatting sqref="A88:G88">
    <cfRule type="expression" dxfId="6194" priority="1359" stopIfTrue="1">
      <formula>$IT89&lt;$IS$2</formula>
    </cfRule>
  </conditionalFormatting>
  <conditionalFormatting sqref="A88:G88">
    <cfRule type="cellIs" dxfId="6193" priority="1358" stopIfTrue="1" operator="equal">
      <formula>0</formula>
    </cfRule>
  </conditionalFormatting>
  <conditionalFormatting sqref="A88:G88">
    <cfRule type="expression" dxfId="6192" priority="1357" stopIfTrue="1">
      <formula>$IT89&lt;$IS$2</formula>
    </cfRule>
  </conditionalFormatting>
  <conditionalFormatting sqref="H88">
    <cfRule type="cellIs" dxfId="6191" priority="1356" stopIfTrue="1" operator="equal">
      <formula>0</formula>
    </cfRule>
  </conditionalFormatting>
  <conditionalFormatting sqref="H88">
    <cfRule type="expression" dxfId="6190" priority="1355" stopIfTrue="1">
      <formula>$IT89&lt;$IS$2</formula>
    </cfRule>
  </conditionalFormatting>
  <conditionalFormatting sqref="H88">
    <cfRule type="cellIs" dxfId="6189" priority="1354" stopIfTrue="1" operator="equal">
      <formula>0</formula>
    </cfRule>
  </conditionalFormatting>
  <conditionalFormatting sqref="H88">
    <cfRule type="expression" dxfId="6188" priority="1353" stopIfTrue="1">
      <formula>$IT89&lt;$IS$2</formula>
    </cfRule>
  </conditionalFormatting>
  <conditionalFormatting sqref="A88:G88">
    <cfRule type="cellIs" dxfId="6187" priority="1352" stopIfTrue="1" operator="equal">
      <formula>0</formula>
    </cfRule>
  </conditionalFormatting>
  <conditionalFormatting sqref="A88:G88">
    <cfRule type="expression" dxfId="6186" priority="1351" stopIfTrue="1">
      <formula>$IT89&lt;$IS$2</formula>
    </cfRule>
  </conditionalFormatting>
  <conditionalFormatting sqref="A88:H88">
    <cfRule type="cellIs" dxfId="6185" priority="1350" operator="equal">
      <formula>0</formula>
    </cfRule>
  </conditionalFormatting>
  <conditionalFormatting sqref="A88:H88">
    <cfRule type="cellIs" dxfId="6184" priority="1349" stopIfTrue="1" operator="equal">
      <formula>0</formula>
    </cfRule>
  </conditionalFormatting>
  <conditionalFormatting sqref="A88:H88">
    <cfRule type="expression" dxfId="6183" priority="1348" stopIfTrue="1">
      <formula>$IT89&lt;$IS$2</formula>
    </cfRule>
  </conditionalFormatting>
  <conditionalFormatting sqref="A88:H88">
    <cfRule type="cellIs" dxfId="6182" priority="1347" stopIfTrue="1" operator="equal">
      <formula>0</formula>
    </cfRule>
  </conditionalFormatting>
  <conditionalFormatting sqref="A88:H88">
    <cfRule type="expression" dxfId="6181" priority="1346" stopIfTrue="1">
      <formula>$IT89&lt;$IS$2</formula>
    </cfRule>
  </conditionalFormatting>
  <conditionalFormatting sqref="A88:H88">
    <cfRule type="cellIs" dxfId="6180" priority="1345" stopIfTrue="1" operator="equal">
      <formula>0</formula>
    </cfRule>
  </conditionalFormatting>
  <conditionalFormatting sqref="A88:H88">
    <cfRule type="expression" dxfId="6179" priority="1344" stopIfTrue="1">
      <formula>$IT89&lt;$IS$2</formula>
    </cfRule>
  </conditionalFormatting>
  <conditionalFormatting sqref="A88:H88">
    <cfRule type="cellIs" dxfId="6178" priority="1343" stopIfTrue="1" operator="equal">
      <formula>0</formula>
    </cfRule>
  </conditionalFormatting>
  <conditionalFormatting sqref="A88:H88">
    <cfRule type="expression" dxfId="6177" priority="1342" stopIfTrue="1">
      <formula>$IT89&lt;$IS$2</formula>
    </cfRule>
  </conditionalFormatting>
  <conditionalFormatting sqref="A88:H88">
    <cfRule type="cellIs" dxfId="6176" priority="1341" stopIfTrue="1" operator="equal">
      <formula>0</formula>
    </cfRule>
  </conditionalFormatting>
  <conditionalFormatting sqref="A88:H88">
    <cfRule type="expression" dxfId="6175" priority="1340" stopIfTrue="1">
      <formula>$IT89&lt;$IS$2</formula>
    </cfRule>
  </conditionalFormatting>
  <conditionalFormatting sqref="A88:H88">
    <cfRule type="cellIs" dxfId="6174" priority="1339" stopIfTrue="1" operator="equal">
      <formula>0</formula>
    </cfRule>
  </conditionalFormatting>
  <conditionalFormatting sqref="A88:H88">
    <cfRule type="expression" dxfId="6173" priority="1338" stopIfTrue="1">
      <formula>$IT89&lt;$IS$2</formula>
    </cfRule>
  </conditionalFormatting>
  <conditionalFormatting sqref="D88">
    <cfRule type="cellIs" dxfId="6172" priority="1337" operator="equal">
      <formula>0</formula>
    </cfRule>
  </conditionalFormatting>
  <conditionalFormatting sqref="D88">
    <cfRule type="cellIs" dxfId="6171" priority="1336" stopIfTrue="1" operator="equal">
      <formula>0</formula>
    </cfRule>
  </conditionalFormatting>
  <conditionalFormatting sqref="D88">
    <cfRule type="expression" dxfId="6170" priority="1335" stopIfTrue="1">
      <formula>$IT89&lt;$IS$2</formula>
    </cfRule>
  </conditionalFormatting>
  <conditionalFormatting sqref="D88">
    <cfRule type="cellIs" dxfId="6169" priority="1334" stopIfTrue="1" operator="equal">
      <formula>0</formula>
    </cfRule>
  </conditionalFormatting>
  <conditionalFormatting sqref="D88">
    <cfRule type="expression" dxfId="6168" priority="1333" stopIfTrue="1">
      <formula>$IT89&lt;$IS$2</formula>
    </cfRule>
  </conditionalFormatting>
  <conditionalFormatting sqref="D88">
    <cfRule type="cellIs" dxfId="6167" priority="1332" stopIfTrue="1" operator="equal">
      <formula>0</formula>
    </cfRule>
  </conditionalFormatting>
  <conditionalFormatting sqref="D88">
    <cfRule type="expression" dxfId="6166" priority="1331" stopIfTrue="1">
      <formula>$IT89&lt;$IS$2</formula>
    </cfRule>
  </conditionalFormatting>
  <conditionalFormatting sqref="D88">
    <cfRule type="cellIs" dxfId="6165" priority="1330" stopIfTrue="1" operator="equal">
      <formula>0</formula>
    </cfRule>
  </conditionalFormatting>
  <conditionalFormatting sqref="D88">
    <cfRule type="expression" dxfId="6164" priority="1329" stopIfTrue="1">
      <formula>$IT89&lt;$IS$2</formula>
    </cfRule>
  </conditionalFormatting>
  <conditionalFormatting sqref="D88">
    <cfRule type="cellIs" dxfId="6163" priority="1328" stopIfTrue="1" operator="equal">
      <formula>0</formula>
    </cfRule>
  </conditionalFormatting>
  <conditionalFormatting sqref="D88">
    <cfRule type="expression" dxfId="6162" priority="1327" stopIfTrue="1">
      <formula>$IT89&lt;$IS$2</formula>
    </cfRule>
  </conditionalFormatting>
  <conditionalFormatting sqref="D88">
    <cfRule type="cellIs" dxfId="6161" priority="1326" operator="equal">
      <formula>0</formula>
    </cfRule>
  </conditionalFormatting>
  <conditionalFormatting sqref="D88">
    <cfRule type="cellIs" dxfId="6160" priority="1325" stopIfTrue="1" operator="equal">
      <formula>0</formula>
    </cfRule>
  </conditionalFormatting>
  <conditionalFormatting sqref="D88">
    <cfRule type="expression" dxfId="6159" priority="1324" stopIfTrue="1">
      <formula>$IT89&lt;$IS$2</formula>
    </cfRule>
  </conditionalFormatting>
  <conditionalFormatting sqref="D88">
    <cfRule type="cellIs" dxfId="6158" priority="1323" stopIfTrue="1" operator="equal">
      <formula>0</formula>
    </cfRule>
  </conditionalFormatting>
  <conditionalFormatting sqref="D88">
    <cfRule type="expression" dxfId="6157" priority="1322" stopIfTrue="1">
      <formula>$IT89&lt;$IS$2</formula>
    </cfRule>
  </conditionalFormatting>
  <conditionalFormatting sqref="D88">
    <cfRule type="cellIs" dxfId="6156" priority="1321" stopIfTrue="1" operator="equal">
      <formula>0</formula>
    </cfRule>
  </conditionalFormatting>
  <conditionalFormatting sqref="D88">
    <cfRule type="expression" dxfId="6155" priority="1320" stopIfTrue="1">
      <formula>$IT89&lt;$IS$2</formula>
    </cfRule>
  </conditionalFormatting>
  <conditionalFormatting sqref="D88">
    <cfRule type="cellIs" dxfId="6154" priority="1319" stopIfTrue="1" operator="equal">
      <formula>0</formula>
    </cfRule>
  </conditionalFormatting>
  <conditionalFormatting sqref="D88">
    <cfRule type="expression" dxfId="6153" priority="1318" stopIfTrue="1">
      <formula>$IT89&lt;$IS$2</formula>
    </cfRule>
  </conditionalFormatting>
  <conditionalFormatting sqref="D88">
    <cfRule type="cellIs" dxfId="6152" priority="1317" stopIfTrue="1" operator="equal">
      <formula>0</formula>
    </cfRule>
  </conditionalFormatting>
  <conditionalFormatting sqref="D88">
    <cfRule type="expression" dxfId="6151" priority="1316" stopIfTrue="1">
      <formula>$IT89&lt;$IS$2</formula>
    </cfRule>
  </conditionalFormatting>
  <conditionalFormatting sqref="D88">
    <cfRule type="cellIs" dxfId="6150" priority="1315" stopIfTrue="1" operator="equal">
      <formula>0</formula>
    </cfRule>
  </conditionalFormatting>
  <conditionalFormatting sqref="D88">
    <cfRule type="expression" dxfId="6149" priority="1314" stopIfTrue="1">
      <formula>$IT89&lt;$IS$2</formula>
    </cfRule>
  </conditionalFormatting>
  <conditionalFormatting sqref="D88">
    <cfRule type="cellIs" dxfId="6148" priority="1313" stopIfTrue="1" operator="equal">
      <formula>0</formula>
    </cfRule>
  </conditionalFormatting>
  <conditionalFormatting sqref="D88">
    <cfRule type="expression" dxfId="6147" priority="1312" stopIfTrue="1">
      <formula>$IT89&lt;$IS$2</formula>
    </cfRule>
  </conditionalFormatting>
  <conditionalFormatting sqref="A88:H88">
    <cfRule type="cellIs" dxfId="6146" priority="1311" stopIfTrue="1" operator="equal">
      <formula>0</formula>
    </cfRule>
  </conditionalFormatting>
  <conditionalFormatting sqref="A88:H88">
    <cfRule type="expression" dxfId="6145" priority="1310" stopIfTrue="1">
      <formula>$IT89&lt;$IS$2</formula>
    </cfRule>
  </conditionalFormatting>
  <conditionalFormatting sqref="A88:H88">
    <cfRule type="cellIs" dxfId="6144" priority="1309" stopIfTrue="1" operator="equal">
      <formula>0</formula>
    </cfRule>
  </conditionalFormatting>
  <conditionalFormatting sqref="A88:H88">
    <cfRule type="expression" dxfId="6143" priority="1308" stopIfTrue="1">
      <formula>$IT89&lt;$IS$2</formula>
    </cfRule>
  </conditionalFormatting>
  <conditionalFormatting sqref="A88:H88">
    <cfRule type="cellIs" dxfId="6142" priority="1307" stopIfTrue="1" operator="equal">
      <formula>0</formula>
    </cfRule>
  </conditionalFormatting>
  <conditionalFormatting sqref="A88:H88">
    <cfRule type="expression" dxfId="6141" priority="1306" stopIfTrue="1">
      <formula>$IT89&lt;$IS$2</formula>
    </cfRule>
  </conditionalFormatting>
  <conditionalFormatting sqref="A88:H88">
    <cfRule type="cellIs" dxfId="6140" priority="1305" stopIfTrue="1" operator="equal">
      <formula>0</formula>
    </cfRule>
  </conditionalFormatting>
  <conditionalFormatting sqref="A88:H88">
    <cfRule type="expression" dxfId="6139" priority="1304" stopIfTrue="1">
      <formula>$IW89&lt;$IV$2</formula>
    </cfRule>
  </conditionalFormatting>
  <conditionalFormatting sqref="A88:H88">
    <cfRule type="cellIs" dxfId="6138" priority="1303" operator="equal">
      <formula>0</formula>
    </cfRule>
  </conditionalFormatting>
  <conditionalFormatting sqref="A88:H88">
    <cfRule type="cellIs" dxfId="6137" priority="1302" stopIfTrue="1" operator="equal">
      <formula>0</formula>
    </cfRule>
  </conditionalFormatting>
  <conditionalFormatting sqref="A88:H88">
    <cfRule type="expression" dxfId="6136" priority="1301" stopIfTrue="1">
      <formula>$IT89&lt;$IS$2</formula>
    </cfRule>
  </conditionalFormatting>
  <conditionalFormatting sqref="A88:H88">
    <cfRule type="cellIs" dxfId="6135" priority="1300" stopIfTrue="1" operator="equal">
      <formula>0</formula>
    </cfRule>
  </conditionalFormatting>
  <conditionalFormatting sqref="A88:H88">
    <cfRule type="expression" dxfId="6134" priority="1299" stopIfTrue="1">
      <formula>$IT89&lt;$IS$2</formula>
    </cfRule>
  </conditionalFormatting>
  <conditionalFormatting sqref="A88:G88">
    <cfRule type="cellIs" dxfId="6133" priority="1298" stopIfTrue="1" operator="equal">
      <formula>0</formula>
    </cfRule>
  </conditionalFormatting>
  <conditionalFormatting sqref="A88:G88">
    <cfRule type="expression" dxfId="6132" priority="1297" stopIfTrue="1">
      <formula>$IT89&lt;$IS$2</formula>
    </cfRule>
  </conditionalFormatting>
  <conditionalFormatting sqref="H88">
    <cfRule type="cellIs" dxfId="6131" priority="1296" stopIfTrue="1" operator="equal">
      <formula>0</formula>
    </cfRule>
  </conditionalFormatting>
  <conditionalFormatting sqref="H88">
    <cfRule type="expression" dxfId="6130" priority="1295" stopIfTrue="1">
      <formula>$IT89&lt;$IS$2</formula>
    </cfRule>
  </conditionalFormatting>
  <conditionalFormatting sqref="A88:G88">
    <cfRule type="cellIs" dxfId="6129" priority="1294" stopIfTrue="1" operator="equal">
      <formula>0</formula>
    </cfRule>
  </conditionalFormatting>
  <conditionalFormatting sqref="A88:G88">
    <cfRule type="expression" dxfId="6128" priority="1293" stopIfTrue="1">
      <formula>$IT89&lt;$IS$2</formula>
    </cfRule>
  </conditionalFormatting>
  <conditionalFormatting sqref="A88:H88">
    <cfRule type="cellIs" dxfId="6127" priority="1292" operator="equal">
      <formula>0</formula>
    </cfRule>
  </conditionalFormatting>
  <conditionalFormatting sqref="A88:H88">
    <cfRule type="cellIs" dxfId="6126" priority="1291" operator="equal">
      <formula>0</formula>
    </cfRule>
  </conditionalFormatting>
  <conditionalFormatting sqref="A88:H88">
    <cfRule type="cellIs" dxfId="6125" priority="1290" stopIfTrue="1" operator="equal">
      <formula>0</formula>
    </cfRule>
  </conditionalFormatting>
  <conditionalFormatting sqref="A88:H88">
    <cfRule type="expression" dxfId="6124" priority="1289" stopIfTrue="1">
      <formula>$IT89&lt;$IS$2</formula>
    </cfRule>
  </conditionalFormatting>
  <conditionalFormatting sqref="A88:H88">
    <cfRule type="cellIs" dxfId="6123" priority="1288" stopIfTrue="1" operator="equal">
      <formula>0</formula>
    </cfRule>
  </conditionalFormatting>
  <conditionalFormatting sqref="A88:H88">
    <cfRule type="expression" dxfId="6122" priority="1287" stopIfTrue="1">
      <formula>$IT89&lt;$IS$2</formula>
    </cfRule>
  </conditionalFormatting>
  <conditionalFormatting sqref="A88:G88">
    <cfRule type="cellIs" dxfId="6121" priority="1286" stopIfTrue="1" operator="equal">
      <formula>0</formula>
    </cfRule>
  </conditionalFormatting>
  <conditionalFormatting sqref="A88:G88">
    <cfRule type="expression" dxfId="6120" priority="1285" stopIfTrue="1">
      <formula>$IT89&lt;$IS$2</formula>
    </cfRule>
  </conditionalFormatting>
  <conditionalFormatting sqref="A88:G88">
    <cfRule type="cellIs" dxfId="6119" priority="1284" stopIfTrue="1" operator="equal">
      <formula>0</formula>
    </cfRule>
  </conditionalFormatting>
  <conditionalFormatting sqref="A88:G88">
    <cfRule type="cellIs" dxfId="6118" priority="1283" stopIfTrue="1" operator="equal">
      <formula>0</formula>
    </cfRule>
  </conditionalFormatting>
  <conditionalFormatting sqref="A88:G88">
    <cfRule type="cellIs" dxfId="6117" priority="1282" stopIfTrue="1" operator="equal">
      <formula>0</formula>
    </cfRule>
  </conditionalFormatting>
  <conditionalFormatting sqref="A88:G88">
    <cfRule type="expression" dxfId="6116" priority="1281" stopIfTrue="1">
      <formula>$IT89&lt;$IS$2</formula>
    </cfRule>
  </conditionalFormatting>
  <conditionalFormatting sqref="H88">
    <cfRule type="cellIs" dxfId="6115" priority="1280" stopIfTrue="1" operator="equal">
      <formula>0</formula>
    </cfRule>
  </conditionalFormatting>
  <conditionalFormatting sqref="H88">
    <cfRule type="expression" dxfId="6114" priority="1279" stopIfTrue="1">
      <formula>$IT89&lt;$IS$2</formula>
    </cfRule>
  </conditionalFormatting>
  <conditionalFormatting sqref="H88">
    <cfRule type="cellIs" dxfId="6113" priority="1278" stopIfTrue="1" operator="equal">
      <formula>0</formula>
    </cfRule>
  </conditionalFormatting>
  <conditionalFormatting sqref="H88">
    <cfRule type="expression" dxfId="6112" priority="1277" stopIfTrue="1">
      <formula>$IT89&lt;$IS$2</formula>
    </cfRule>
  </conditionalFormatting>
  <conditionalFormatting sqref="A88:G88">
    <cfRule type="cellIs" dxfId="6111" priority="1276" stopIfTrue="1" operator="equal">
      <formula>0</formula>
    </cfRule>
  </conditionalFormatting>
  <conditionalFormatting sqref="A88:G88">
    <cfRule type="expression" dxfId="6110" priority="1275" stopIfTrue="1">
      <formula>$IT89&lt;$IS$2</formula>
    </cfRule>
  </conditionalFormatting>
  <conditionalFormatting sqref="A88:H88">
    <cfRule type="cellIs" dxfId="6109" priority="1274" operator="equal">
      <formula>0</formula>
    </cfRule>
  </conditionalFormatting>
  <conditionalFormatting sqref="A88:H88">
    <cfRule type="cellIs" dxfId="6108" priority="1273" stopIfTrue="1" operator="equal">
      <formula>0</formula>
    </cfRule>
  </conditionalFormatting>
  <conditionalFormatting sqref="A88:H88">
    <cfRule type="expression" dxfId="6107" priority="1272" stopIfTrue="1">
      <formula>$IT89&lt;$IS$2</formula>
    </cfRule>
  </conditionalFormatting>
  <conditionalFormatting sqref="A88:H88">
    <cfRule type="cellIs" dxfId="6106" priority="1271" stopIfTrue="1" operator="equal">
      <formula>0</formula>
    </cfRule>
  </conditionalFormatting>
  <conditionalFormatting sqref="A88:H88">
    <cfRule type="expression" dxfId="6105" priority="1270" stopIfTrue="1">
      <formula>$IT89&lt;$IS$2</formula>
    </cfRule>
  </conditionalFormatting>
  <conditionalFormatting sqref="A88:H88">
    <cfRule type="cellIs" dxfId="6104" priority="1269" stopIfTrue="1" operator="equal">
      <formula>0</formula>
    </cfRule>
  </conditionalFormatting>
  <conditionalFormatting sqref="A88:H88">
    <cfRule type="expression" dxfId="6103" priority="1268" stopIfTrue="1">
      <formula>$IT89&lt;$IS$2</formula>
    </cfRule>
  </conditionalFormatting>
  <conditionalFormatting sqref="A88:H88">
    <cfRule type="cellIs" dxfId="6102" priority="1267" stopIfTrue="1" operator="equal">
      <formula>0</formula>
    </cfRule>
  </conditionalFormatting>
  <conditionalFormatting sqref="A88:H88">
    <cfRule type="expression" dxfId="6101" priority="1266" stopIfTrue="1">
      <formula>$IT89&lt;$IS$2</formula>
    </cfRule>
  </conditionalFormatting>
  <conditionalFormatting sqref="A88:H88">
    <cfRule type="cellIs" dxfId="6100" priority="1265" stopIfTrue="1" operator="equal">
      <formula>0</formula>
    </cfRule>
  </conditionalFormatting>
  <conditionalFormatting sqref="A88:H88">
    <cfRule type="expression" dxfId="6099" priority="1264" stopIfTrue="1">
      <formula>$IT89&lt;$IS$2</formula>
    </cfRule>
  </conditionalFormatting>
  <conditionalFormatting sqref="A88:H88">
    <cfRule type="cellIs" dxfId="6098" priority="1263" stopIfTrue="1" operator="equal">
      <formula>0</formula>
    </cfRule>
  </conditionalFormatting>
  <conditionalFormatting sqref="A88:H88">
    <cfRule type="expression" dxfId="6097" priority="1262" stopIfTrue="1">
      <formula>$IT89&lt;$IS$2</formula>
    </cfRule>
  </conditionalFormatting>
  <conditionalFormatting sqref="A88:H88">
    <cfRule type="cellIs" dxfId="6096" priority="1261" stopIfTrue="1" operator="equal">
      <formula>0</formula>
    </cfRule>
  </conditionalFormatting>
  <conditionalFormatting sqref="A88:H88">
    <cfRule type="expression" dxfId="6095" priority="1260" stopIfTrue="1">
      <formula>$IT89&lt;$IS$2</formula>
    </cfRule>
  </conditionalFormatting>
  <conditionalFormatting sqref="A88:H88">
    <cfRule type="cellIs" dxfId="6094" priority="1259" stopIfTrue="1" operator="equal">
      <formula>0</formula>
    </cfRule>
  </conditionalFormatting>
  <conditionalFormatting sqref="A88:H88">
    <cfRule type="expression" dxfId="6093" priority="1258" stopIfTrue="1">
      <formula>$IT89&lt;$IS$2</formula>
    </cfRule>
  </conditionalFormatting>
  <conditionalFormatting sqref="A88:H88">
    <cfRule type="cellIs" dxfId="6092" priority="1257" stopIfTrue="1" operator="equal">
      <formula>0</formula>
    </cfRule>
  </conditionalFormatting>
  <conditionalFormatting sqref="A88:H88">
    <cfRule type="expression" dxfId="6091" priority="1256" stopIfTrue="1">
      <formula>$IT89&lt;$IS$2</formula>
    </cfRule>
  </conditionalFormatting>
  <conditionalFormatting sqref="A88:H88">
    <cfRule type="cellIs" dxfId="6090" priority="1255" stopIfTrue="1" operator="equal">
      <formula>0</formula>
    </cfRule>
  </conditionalFormatting>
  <conditionalFormatting sqref="A88:H88">
    <cfRule type="expression" dxfId="6089" priority="1254" stopIfTrue="1">
      <formula>$IW89&lt;$IV$2</formula>
    </cfRule>
  </conditionalFormatting>
  <conditionalFormatting sqref="A85:H88">
    <cfRule type="cellIs" dxfId="6088" priority="1253" stopIfTrue="1" operator="equal">
      <formula>0</formula>
    </cfRule>
  </conditionalFormatting>
  <conditionalFormatting sqref="A85:H88">
    <cfRule type="expression" dxfId="6087" priority="1252" stopIfTrue="1">
      <formula>$IT86&lt;$IS$2</formula>
    </cfRule>
  </conditionalFormatting>
  <conditionalFormatting sqref="A85:H88">
    <cfRule type="cellIs" dxfId="6086" priority="1251" stopIfTrue="1" operator="equal">
      <formula>0</formula>
    </cfRule>
  </conditionalFormatting>
  <conditionalFormatting sqref="A85:H88">
    <cfRule type="expression" dxfId="6085" priority="1250" stopIfTrue="1">
      <formula>$IT86&lt;$IS$2</formula>
    </cfRule>
  </conditionalFormatting>
  <conditionalFormatting sqref="I87">
    <cfRule type="cellIs" dxfId="6084" priority="1249" operator="equal">
      <formula>0</formula>
    </cfRule>
  </conditionalFormatting>
  <conditionalFormatting sqref="A89:I92">
    <cfRule type="cellIs" dxfId="6083" priority="1248" operator="equal">
      <formula>0</formula>
    </cfRule>
  </conditionalFormatting>
  <conditionalFormatting sqref="A89:H92">
    <cfRule type="cellIs" dxfId="6082" priority="1247" operator="equal">
      <formula>0</formula>
    </cfRule>
  </conditionalFormatting>
  <conditionalFormatting sqref="A89:H92">
    <cfRule type="cellIs" dxfId="6081" priority="1246" stopIfTrue="1" operator="equal">
      <formula>0</formula>
    </cfRule>
  </conditionalFormatting>
  <conditionalFormatting sqref="A89:H92">
    <cfRule type="expression" dxfId="6080" priority="1245" stopIfTrue="1">
      <formula>$IT90&lt;$IS$2</formula>
    </cfRule>
  </conditionalFormatting>
  <conditionalFormatting sqref="A89:H92">
    <cfRule type="cellIs" dxfId="6079" priority="1244" stopIfTrue="1" operator="equal">
      <formula>0</formula>
    </cfRule>
  </conditionalFormatting>
  <conditionalFormatting sqref="A89:H92">
    <cfRule type="expression" dxfId="6078" priority="1243" stopIfTrue="1">
      <formula>$IT90&lt;$IS$2</formula>
    </cfRule>
  </conditionalFormatting>
  <conditionalFormatting sqref="A89:G89">
    <cfRule type="cellIs" dxfId="6077" priority="1242" stopIfTrue="1" operator="equal">
      <formula>0</formula>
    </cfRule>
  </conditionalFormatting>
  <conditionalFormatting sqref="A89:G90">
    <cfRule type="expression" dxfId="6076" priority="1241" stopIfTrue="1">
      <formula>$IT90&lt;$IS$2</formula>
    </cfRule>
  </conditionalFormatting>
  <conditionalFormatting sqref="A89:G89">
    <cfRule type="cellIs" dxfId="6075" priority="1240" stopIfTrue="1" operator="equal">
      <formula>0</formula>
    </cfRule>
  </conditionalFormatting>
  <conditionalFormatting sqref="A89:G92">
    <cfRule type="cellIs" dxfId="6074" priority="1239" stopIfTrue="1" operator="equal">
      <formula>0</formula>
    </cfRule>
  </conditionalFormatting>
  <conditionalFormatting sqref="A89:G92">
    <cfRule type="expression" dxfId="6073" priority="1238" stopIfTrue="1">
      <formula>$IT90&lt;$IS$2</formula>
    </cfRule>
  </conditionalFormatting>
  <conditionalFormatting sqref="H89:H92">
    <cfRule type="cellIs" dxfId="6072" priority="1237" stopIfTrue="1" operator="equal">
      <formula>0</formula>
    </cfRule>
  </conditionalFormatting>
  <conditionalFormatting sqref="H89:H92">
    <cfRule type="expression" dxfId="6071" priority="1236" stopIfTrue="1">
      <formula>$IT90&lt;$IS$2</formula>
    </cfRule>
  </conditionalFormatting>
  <conditionalFormatting sqref="H89:H92">
    <cfRule type="cellIs" dxfId="6070" priority="1235" stopIfTrue="1" operator="equal">
      <formula>0</formula>
    </cfRule>
  </conditionalFormatting>
  <conditionalFormatting sqref="H89:H92">
    <cfRule type="expression" dxfId="6069" priority="1234" stopIfTrue="1">
      <formula>$IT90&lt;$IS$2</formula>
    </cfRule>
  </conditionalFormatting>
  <conditionalFormatting sqref="A89:G92">
    <cfRule type="cellIs" dxfId="6068" priority="1233" stopIfTrue="1" operator="equal">
      <formula>0</formula>
    </cfRule>
  </conditionalFormatting>
  <conditionalFormatting sqref="A89:G92">
    <cfRule type="expression" dxfId="6067" priority="1232" stopIfTrue="1">
      <formula>$IT90&lt;$IS$2</formula>
    </cfRule>
  </conditionalFormatting>
  <conditionalFormatting sqref="A89:H92">
    <cfRule type="cellIs" dxfId="6066" priority="1231" operator="equal">
      <formula>0</formula>
    </cfRule>
  </conditionalFormatting>
  <conditionalFormatting sqref="A89:G92">
    <cfRule type="cellIs" dxfId="6065" priority="1230" stopIfTrue="1" operator="equal">
      <formula>0</formula>
    </cfRule>
  </conditionalFormatting>
  <conditionalFormatting sqref="A89:G92">
    <cfRule type="expression" dxfId="6064" priority="1229" stopIfTrue="1">
      <formula>$IT90&lt;$IS$2</formula>
    </cfRule>
  </conditionalFormatting>
  <conditionalFormatting sqref="A89:G92">
    <cfRule type="cellIs" dxfId="6063" priority="1228" stopIfTrue="1" operator="equal">
      <formula>0</formula>
    </cfRule>
  </conditionalFormatting>
  <conditionalFormatting sqref="A89:G92">
    <cfRule type="expression" dxfId="6062" priority="1227" stopIfTrue="1">
      <formula>$IT90&lt;$IS$2</formula>
    </cfRule>
  </conditionalFormatting>
  <conditionalFormatting sqref="A89:G92">
    <cfRule type="cellIs" dxfId="6061" priority="1226" stopIfTrue="1" operator="equal">
      <formula>0</formula>
    </cfRule>
  </conditionalFormatting>
  <conditionalFormatting sqref="A89:G92">
    <cfRule type="expression" dxfId="6060" priority="1225" stopIfTrue="1">
      <formula>$IT90&lt;$IS$2</formula>
    </cfRule>
  </conditionalFormatting>
  <conditionalFormatting sqref="A89:H92">
    <cfRule type="cellIs" dxfId="6059" priority="1224" stopIfTrue="1" operator="equal">
      <formula>0</formula>
    </cfRule>
  </conditionalFormatting>
  <conditionalFormatting sqref="A89:H92">
    <cfRule type="expression" dxfId="6058" priority="1223" stopIfTrue="1">
      <formula>$IT90&lt;$IS$2</formula>
    </cfRule>
  </conditionalFormatting>
  <conditionalFormatting sqref="A89:H92">
    <cfRule type="cellIs" dxfId="6057" priority="1222" stopIfTrue="1" operator="equal">
      <formula>0</formula>
    </cfRule>
  </conditionalFormatting>
  <conditionalFormatting sqref="A89:H92">
    <cfRule type="expression" dxfId="6056" priority="1221" stopIfTrue="1">
      <formula>$IT90&lt;$IS$2</formula>
    </cfRule>
  </conditionalFormatting>
  <conditionalFormatting sqref="A89:H92">
    <cfRule type="cellIs" dxfId="6055" priority="1220" stopIfTrue="1" operator="equal">
      <formula>0</formula>
    </cfRule>
  </conditionalFormatting>
  <conditionalFormatting sqref="A89:H92">
    <cfRule type="expression" dxfId="6054" priority="1219" stopIfTrue="1">
      <formula>$IT90&lt;$IS$2</formula>
    </cfRule>
  </conditionalFormatting>
  <conditionalFormatting sqref="A89:H89">
    <cfRule type="cellIs" dxfId="6053" priority="1218" stopIfTrue="1" operator="equal">
      <formula>0</formula>
    </cfRule>
  </conditionalFormatting>
  <conditionalFormatting sqref="A89:H89">
    <cfRule type="expression" dxfId="6052" priority="1217" stopIfTrue="1">
      <formula>$IW90&lt;$IV$2</formula>
    </cfRule>
  </conditionalFormatting>
  <conditionalFormatting sqref="A90:H90">
    <cfRule type="cellIs" dxfId="6051" priority="1216" operator="equal">
      <formula>0</formula>
    </cfRule>
  </conditionalFormatting>
  <conditionalFormatting sqref="A90:H90">
    <cfRule type="cellIs" dxfId="6050" priority="1215" stopIfTrue="1" operator="equal">
      <formula>0</formula>
    </cfRule>
  </conditionalFormatting>
  <conditionalFormatting sqref="A90:H90">
    <cfRule type="expression" dxfId="6049" priority="1214" stopIfTrue="1">
      <formula>$IT91&lt;$IS$2</formula>
    </cfRule>
  </conditionalFormatting>
  <conditionalFormatting sqref="A90:H90">
    <cfRule type="cellIs" dxfId="6048" priority="1213" stopIfTrue="1" operator="equal">
      <formula>0</formula>
    </cfRule>
  </conditionalFormatting>
  <conditionalFormatting sqref="A90:H90">
    <cfRule type="expression" dxfId="6047" priority="1212" stopIfTrue="1">
      <formula>$IT91&lt;$IS$2</formula>
    </cfRule>
  </conditionalFormatting>
  <conditionalFormatting sqref="A90:G90">
    <cfRule type="cellIs" dxfId="6046" priority="1211" stopIfTrue="1" operator="equal">
      <formula>0</formula>
    </cfRule>
  </conditionalFormatting>
  <conditionalFormatting sqref="A90:G90">
    <cfRule type="expression" dxfId="6045" priority="1210" stopIfTrue="1">
      <formula>$IT91&lt;$IS$2</formula>
    </cfRule>
  </conditionalFormatting>
  <conditionalFormatting sqref="H90">
    <cfRule type="cellIs" dxfId="6044" priority="1209" stopIfTrue="1" operator="equal">
      <formula>0</formula>
    </cfRule>
  </conditionalFormatting>
  <conditionalFormatting sqref="H90">
    <cfRule type="expression" dxfId="6043" priority="1208" stopIfTrue="1">
      <formula>$IT91&lt;$IS$2</formula>
    </cfRule>
  </conditionalFormatting>
  <conditionalFormatting sqref="A90:G90">
    <cfRule type="cellIs" dxfId="6042" priority="1207" stopIfTrue="1" operator="equal">
      <formula>0</formula>
    </cfRule>
  </conditionalFormatting>
  <conditionalFormatting sqref="A90:G90">
    <cfRule type="expression" dxfId="6041" priority="1206" stopIfTrue="1">
      <formula>$IT91&lt;$IS$2</formula>
    </cfRule>
  </conditionalFormatting>
  <conditionalFormatting sqref="A90:H90">
    <cfRule type="cellIs" dxfId="6040" priority="1205" operator="equal">
      <formula>0</formula>
    </cfRule>
  </conditionalFormatting>
  <conditionalFormatting sqref="A90:H90">
    <cfRule type="cellIs" dxfId="6039" priority="1204" operator="equal">
      <formula>0</formula>
    </cfRule>
  </conditionalFormatting>
  <conditionalFormatting sqref="A90:H90">
    <cfRule type="cellIs" dxfId="6038" priority="1203" stopIfTrue="1" operator="equal">
      <formula>0</formula>
    </cfRule>
  </conditionalFormatting>
  <conditionalFormatting sqref="A90:H90">
    <cfRule type="expression" dxfId="6037" priority="1202" stopIfTrue="1">
      <formula>$IT91&lt;$IS$2</formula>
    </cfRule>
  </conditionalFormatting>
  <conditionalFormatting sqref="A90:H90">
    <cfRule type="cellIs" dxfId="6036" priority="1201" stopIfTrue="1" operator="equal">
      <formula>0</formula>
    </cfRule>
  </conditionalFormatting>
  <conditionalFormatting sqref="A90:H90">
    <cfRule type="expression" dxfId="6035" priority="1200" stopIfTrue="1">
      <formula>$IT91&lt;$IS$2</formula>
    </cfRule>
  </conditionalFormatting>
  <conditionalFormatting sqref="A90:G90">
    <cfRule type="expression" dxfId="6034" priority="1199" stopIfTrue="1">
      <formula>$IT91&lt;$IS$2</formula>
    </cfRule>
  </conditionalFormatting>
  <conditionalFormatting sqref="A90:G90">
    <cfRule type="cellIs" dxfId="6033" priority="1198" stopIfTrue="1" operator="equal">
      <formula>0</formula>
    </cfRule>
  </conditionalFormatting>
  <conditionalFormatting sqref="A90:G90">
    <cfRule type="expression" dxfId="6032" priority="1197" stopIfTrue="1">
      <formula>$IT91&lt;$IS$2</formula>
    </cfRule>
  </conditionalFormatting>
  <conditionalFormatting sqref="H90">
    <cfRule type="cellIs" dxfId="6031" priority="1196" stopIfTrue="1" operator="equal">
      <formula>0</formula>
    </cfRule>
  </conditionalFormatting>
  <conditionalFormatting sqref="H90">
    <cfRule type="expression" dxfId="6030" priority="1195" stopIfTrue="1">
      <formula>$IT91&lt;$IS$2</formula>
    </cfRule>
  </conditionalFormatting>
  <conditionalFormatting sqref="H90">
    <cfRule type="cellIs" dxfId="6029" priority="1194" stopIfTrue="1" operator="equal">
      <formula>0</formula>
    </cfRule>
  </conditionalFormatting>
  <conditionalFormatting sqref="H90">
    <cfRule type="expression" dxfId="6028" priority="1193" stopIfTrue="1">
      <formula>$IT91&lt;$IS$2</formula>
    </cfRule>
  </conditionalFormatting>
  <conditionalFormatting sqref="A90:G90">
    <cfRule type="cellIs" dxfId="6027" priority="1192" stopIfTrue="1" operator="equal">
      <formula>0</formula>
    </cfRule>
  </conditionalFormatting>
  <conditionalFormatting sqref="A90:G90">
    <cfRule type="expression" dxfId="6026" priority="1191" stopIfTrue="1">
      <formula>$IT91&lt;$IS$2</formula>
    </cfRule>
  </conditionalFormatting>
  <conditionalFormatting sqref="A90:H90">
    <cfRule type="cellIs" dxfId="6025" priority="1190" operator="equal">
      <formula>0</formula>
    </cfRule>
  </conditionalFormatting>
  <conditionalFormatting sqref="A90:H90">
    <cfRule type="cellIs" dxfId="6024" priority="1189" stopIfTrue="1" operator="equal">
      <formula>0</formula>
    </cfRule>
  </conditionalFormatting>
  <conditionalFormatting sqref="A90:H90">
    <cfRule type="expression" dxfId="6023" priority="1188" stopIfTrue="1">
      <formula>$IT91&lt;$IS$2</formula>
    </cfRule>
  </conditionalFormatting>
  <conditionalFormatting sqref="A90:H90">
    <cfRule type="cellIs" dxfId="6022" priority="1187" stopIfTrue="1" operator="equal">
      <formula>0</formula>
    </cfRule>
  </conditionalFormatting>
  <conditionalFormatting sqref="A90:H90">
    <cfRule type="expression" dxfId="6021" priority="1186" stopIfTrue="1">
      <formula>$IT91&lt;$IS$2</formula>
    </cfRule>
  </conditionalFormatting>
  <conditionalFormatting sqref="A90:H90">
    <cfRule type="cellIs" dxfId="6020" priority="1185" stopIfTrue="1" operator="equal">
      <formula>0</formula>
    </cfRule>
  </conditionalFormatting>
  <conditionalFormatting sqref="A90:H90">
    <cfRule type="expression" dxfId="6019" priority="1184" stopIfTrue="1">
      <formula>$IT91&lt;$IS$2</formula>
    </cfRule>
  </conditionalFormatting>
  <conditionalFormatting sqref="A90:H90">
    <cfRule type="cellIs" dxfId="6018" priority="1183" stopIfTrue="1" operator="equal">
      <formula>0</formula>
    </cfRule>
  </conditionalFormatting>
  <conditionalFormatting sqref="A90:H90">
    <cfRule type="expression" dxfId="6017" priority="1182" stopIfTrue="1">
      <formula>$IT91&lt;$IS$2</formula>
    </cfRule>
  </conditionalFormatting>
  <conditionalFormatting sqref="A90:H90">
    <cfRule type="cellIs" dxfId="6016" priority="1181" stopIfTrue="1" operator="equal">
      <formula>0</formula>
    </cfRule>
  </conditionalFormatting>
  <conditionalFormatting sqref="A90:H90">
    <cfRule type="expression" dxfId="6015" priority="1180" stopIfTrue="1">
      <formula>$IT91&lt;$IS$2</formula>
    </cfRule>
  </conditionalFormatting>
  <conditionalFormatting sqref="A90:H90">
    <cfRule type="cellIs" dxfId="6014" priority="1179" stopIfTrue="1" operator="equal">
      <formula>0</formula>
    </cfRule>
  </conditionalFormatting>
  <conditionalFormatting sqref="A90:H90">
    <cfRule type="expression" dxfId="6013" priority="1178" stopIfTrue="1">
      <formula>$IT91&lt;$IS$2</formula>
    </cfRule>
  </conditionalFormatting>
  <conditionalFormatting sqref="A90:H90">
    <cfRule type="cellIs" dxfId="6012" priority="1177" stopIfTrue="1" operator="equal">
      <formula>0</formula>
    </cfRule>
  </conditionalFormatting>
  <conditionalFormatting sqref="A90:H90">
    <cfRule type="expression" dxfId="6011" priority="1176" stopIfTrue="1">
      <formula>$IT91&lt;$IS$2</formula>
    </cfRule>
  </conditionalFormatting>
  <conditionalFormatting sqref="A90:H90">
    <cfRule type="cellIs" dxfId="6010" priority="1175" stopIfTrue="1" operator="equal">
      <formula>0</formula>
    </cfRule>
  </conditionalFormatting>
  <conditionalFormatting sqref="A90:H90">
    <cfRule type="expression" dxfId="6009" priority="1174" stopIfTrue="1">
      <formula>$IT91&lt;$IS$2</formula>
    </cfRule>
  </conditionalFormatting>
  <conditionalFormatting sqref="A90:H90">
    <cfRule type="cellIs" dxfId="6008" priority="1173" stopIfTrue="1" operator="equal">
      <formula>0</formula>
    </cfRule>
  </conditionalFormatting>
  <conditionalFormatting sqref="A90:H90">
    <cfRule type="expression" dxfId="6007" priority="1172" stopIfTrue="1">
      <formula>$IT91&lt;$IS$2</formula>
    </cfRule>
  </conditionalFormatting>
  <conditionalFormatting sqref="A90:H90">
    <cfRule type="cellIs" dxfId="6006" priority="1171" stopIfTrue="1" operator="equal">
      <formula>0</formula>
    </cfRule>
  </conditionalFormatting>
  <conditionalFormatting sqref="A90:H90">
    <cfRule type="expression" dxfId="6005" priority="1170" stopIfTrue="1">
      <formula>$IT91&lt;$IS$2</formula>
    </cfRule>
  </conditionalFormatting>
  <conditionalFormatting sqref="A90:H90">
    <cfRule type="cellIs" dxfId="6004" priority="1169" stopIfTrue="1" operator="equal">
      <formula>0</formula>
    </cfRule>
  </conditionalFormatting>
  <conditionalFormatting sqref="A90:H90">
    <cfRule type="expression" dxfId="6003" priority="1168" stopIfTrue="1">
      <formula>$IT91&lt;$IS$2</formula>
    </cfRule>
  </conditionalFormatting>
  <conditionalFormatting sqref="A90:H90">
    <cfRule type="cellIs" dxfId="6002" priority="1167" stopIfTrue="1" operator="equal">
      <formula>0</formula>
    </cfRule>
  </conditionalFormatting>
  <conditionalFormatting sqref="A90:H90">
    <cfRule type="expression" dxfId="6001" priority="1166" stopIfTrue="1">
      <formula>$IW91&lt;$IV$2</formula>
    </cfRule>
  </conditionalFormatting>
  <conditionalFormatting sqref="A89:H92">
    <cfRule type="cellIs" dxfId="6000" priority="1165" stopIfTrue="1" operator="equal">
      <formula>0</formula>
    </cfRule>
  </conditionalFormatting>
  <conditionalFormatting sqref="A89:H92">
    <cfRule type="expression" dxfId="5999" priority="1164" stopIfTrue="1">
      <formula>$IT90&lt;$IS$2</formula>
    </cfRule>
  </conditionalFormatting>
  <conditionalFormatting sqref="A89:H92">
    <cfRule type="cellIs" dxfId="5998" priority="1163" stopIfTrue="1" operator="equal">
      <formula>0</formula>
    </cfRule>
  </conditionalFormatting>
  <conditionalFormatting sqref="A89:H92">
    <cfRule type="expression" dxfId="5997" priority="1162" stopIfTrue="1">
      <formula>$IT90&lt;$IS$2</formula>
    </cfRule>
  </conditionalFormatting>
  <conditionalFormatting sqref="D92">
    <cfRule type="cellIs" dxfId="5996" priority="1161" operator="equal">
      <formula>0</formula>
    </cfRule>
  </conditionalFormatting>
  <conditionalFormatting sqref="D92">
    <cfRule type="cellIs" dxfId="5995" priority="1160" operator="equal">
      <formula>0</formula>
    </cfRule>
  </conditionalFormatting>
  <conditionalFormatting sqref="D92">
    <cfRule type="cellIs" dxfId="5994" priority="1159" stopIfTrue="1" operator="equal">
      <formula>0</formula>
    </cfRule>
  </conditionalFormatting>
  <conditionalFormatting sqref="D92">
    <cfRule type="expression" dxfId="5993" priority="1158" stopIfTrue="1">
      <formula>$IT93&lt;$IS$2</formula>
    </cfRule>
  </conditionalFormatting>
  <conditionalFormatting sqref="D92">
    <cfRule type="cellIs" dxfId="5992" priority="1157" stopIfTrue="1" operator="equal">
      <formula>0</formula>
    </cfRule>
  </conditionalFormatting>
  <conditionalFormatting sqref="D92">
    <cfRule type="expression" dxfId="5991" priority="1156" stopIfTrue="1">
      <formula>$IT93&lt;$IS$2</formula>
    </cfRule>
  </conditionalFormatting>
  <conditionalFormatting sqref="D92">
    <cfRule type="cellIs" dxfId="5990" priority="1155" stopIfTrue="1" operator="equal">
      <formula>0</formula>
    </cfRule>
  </conditionalFormatting>
  <conditionalFormatting sqref="D92">
    <cfRule type="expression" dxfId="5989" priority="1154" stopIfTrue="1">
      <formula>$IT93&lt;$IS$2</formula>
    </cfRule>
  </conditionalFormatting>
  <conditionalFormatting sqref="D92">
    <cfRule type="cellIs" dxfId="5988" priority="1153" stopIfTrue="1" operator="equal">
      <formula>0</formula>
    </cfRule>
  </conditionalFormatting>
  <conditionalFormatting sqref="D92">
    <cfRule type="expression" dxfId="5987" priority="1152" stopIfTrue="1">
      <formula>$IT93&lt;$IS$2</formula>
    </cfRule>
  </conditionalFormatting>
  <conditionalFormatting sqref="D92">
    <cfRule type="cellIs" dxfId="5986" priority="1151" operator="equal">
      <formula>0</formula>
    </cfRule>
  </conditionalFormatting>
  <conditionalFormatting sqref="D92">
    <cfRule type="cellIs" dxfId="5985" priority="1150" stopIfTrue="1" operator="equal">
      <formula>0</formula>
    </cfRule>
  </conditionalFormatting>
  <conditionalFormatting sqref="D92">
    <cfRule type="expression" dxfId="5984" priority="1149" stopIfTrue="1">
      <formula>$IT93&lt;$IS$2</formula>
    </cfRule>
  </conditionalFormatting>
  <conditionalFormatting sqref="D92">
    <cfRule type="cellIs" dxfId="5983" priority="1148" stopIfTrue="1" operator="equal">
      <formula>0</formula>
    </cfRule>
  </conditionalFormatting>
  <conditionalFormatting sqref="D92">
    <cfRule type="expression" dxfId="5982" priority="1147" stopIfTrue="1">
      <formula>$IT93&lt;$IS$2</formula>
    </cfRule>
  </conditionalFormatting>
  <conditionalFormatting sqref="D92">
    <cfRule type="cellIs" dxfId="5981" priority="1146" stopIfTrue="1" operator="equal">
      <formula>0</formula>
    </cfRule>
  </conditionalFormatting>
  <conditionalFormatting sqref="D92">
    <cfRule type="expression" dxfId="5980" priority="1145" stopIfTrue="1">
      <formula>$IT93&lt;$IS$2</formula>
    </cfRule>
  </conditionalFormatting>
  <conditionalFormatting sqref="A92:H92">
    <cfRule type="cellIs" dxfId="5979" priority="1144" stopIfTrue="1" operator="equal">
      <formula>0</formula>
    </cfRule>
  </conditionalFormatting>
  <conditionalFormatting sqref="A92:H92">
    <cfRule type="expression" dxfId="5978" priority="1143" stopIfTrue="1">
      <formula>$IW93&lt;$IV$2</formula>
    </cfRule>
  </conditionalFormatting>
  <conditionalFormatting sqref="A91:H91">
    <cfRule type="cellIs" dxfId="5977" priority="1142" stopIfTrue="1" operator="equal">
      <formula>0</formula>
    </cfRule>
  </conditionalFormatting>
  <conditionalFormatting sqref="A91:H91">
    <cfRule type="expression" dxfId="5976" priority="1141" stopIfTrue="1">
      <formula>$IW92&lt;$IV$2</formula>
    </cfRule>
  </conditionalFormatting>
  <conditionalFormatting sqref="I92">
    <cfRule type="cellIs" dxfId="5975" priority="1140" operator="equal">
      <formula>0</formula>
    </cfRule>
  </conditionalFormatting>
  <conditionalFormatting sqref="I91">
    <cfRule type="cellIs" dxfId="5974" priority="1139" operator="equal">
      <formula>0</formula>
    </cfRule>
  </conditionalFormatting>
  <conditionalFormatting sqref="A93:I94">
    <cfRule type="cellIs" dxfId="5973" priority="1138" operator="equal">
      <formula>0</formula>
    </cfRule>
  </conditionalFormatting>
  <conditionalFormatting sqref="A93:H94">
    <cfRule type="cellIs" dxfId="5972" priority="1137" operator="equal">
      <formula>0</formula>
    </cfRule>
  </conditionalFormatting>
  <conditionalFormatting sqref="A93:H94">
    <cfRule type="cellIs" dxfId="5971" priority="1136" stopIfTrue="1" operator="equal">
      <formula>0</formula>
    </cfRule>
  </conditionalFormatting>
  <conditionalFormatting sqref="A93:H94">
    <cfRule type="expression" dxfId="5970" priority="1135" stopIfTrue="1">
      <formula>$IT94&lt;$IS$2</formula>
    </cfRule>
  </conditionalFormatting>
  <conditionalFormatting sqref="A93:H94">
    <cfRule type="cellIs" dxfId="5969" priority="1134" stopIfTrue="1" operator="equal">
      <formula>0</formula>
    </cfRule>
  </conditionalFormatting>
  <conditionalFormatting sqref="A93:H94">
    <cfRule type="expression" dxfId="5968" priority="1133" stopIfTrue="1">
      <formula>$IT94&lt;$IS$2</formula>
    </cfRule>
  </conditionalFormatting>
  <conditionalFormatting sqref="A93:G94">
    <cfRule type="cellIs" dxfId="5967" priority="1132" stopIfTrue="1" operator="equal">
      <formula>0</formula>
    </cfRule>
  </conditionalFormatting>
  <conditionalFormatting sqref="A93:G94">
    <cfRule type="expression" dxfId="5966" priority="1131" stopIfTrue="1">
      <formula>$IT94&lt;$IS$2</formula>
    </cfRule>
  </conditionalFormatting>
  <conditionalFormatting sqref="A93:G94">
    <cfRule type="cellIs" dxfId="5965" priority="1130" stopIfTrue="1" operator="equal">
      <formula>0</formula>
    </cfRule>
  </conditionalFormatting>
  <conditionalFormatting sqref="A93:G94">
    <cfRule type="expression" dxfId="5964" priority="1129" stopIfTrue="1">
      <formula>$IT94&lt;$IS$2</formula>
    </cfRule>
  </conditionalFormatting>
  <conditionalFormatting sqref="H93:H94">
    <cfRule type="cellIs" dxfId="5963" priority="1128" stopIfTrue="1" operator="equal">
      <formula>0</formula>
    </cfRule>
  </conditionalFormatting>
  <conditionalFormatting sqref="H93:H94">
    <cfRule type="expression" dxfId="5962" priority="1127" stopIfTrue="1">
      <formula>$IT94&lt;$IS$2</formula>
    </cfRule>
  </conditionalFormatting>
  <conditionalFormatting sqref="H93:H94">
    <cfRule type="cellIs" dxfId="5961" priority="1126" stopIfTrue="1" operator="equal">
      <formula>0</formula>
    </cfRule>
  </conditionalFormatting>
  <conditionalFormatting sqref="H93:H94">
    <cfRule type="expression" dxfId="5960" priority="1125" stopIfTrue="1">
      <formula>$IT94&lt;$IS$2</formula>
    </cfRule>
  </conditionalFormatting>
  <conditionalFormatting sqref="A93:G94">
    <cfRule type="cellIs" dxfId="5959" priority="1124" stopIfTrue="1" operator="equal">
      <formula>0</formula>
    </cfRule>
  </conditionalFormatting>
  <conditionalFormatting sqref="A93:G94">
    <cfRule type="expression" dxfId="5958" priority="1123" stopIfTrue="1">
      <formula>$IT94&lt;$IS$2</formula>
    </cfRule>
  </conditionalFormatting>
  <conditionalFormatting sqref="A93:H94">
    <cfRule type="cellIs" dxfId="5957" priority="1122" operator="equal">
      <formula>0</formula>
    </cfRule>
  </conditionalFormatting>
  <conditionalFormatting sqref="A93:G94">
    <cfRule type="cellIs" dxfId="5956" priority="1121" stopIfTrue="1" operator="equal">
      <formula>0</formula>
    </cfRule>
  </conditionalFormatting>
  <conditionalFormatting sqref="A93:G94">
    <cfRule type="expression" dxfId="5955" priority="1120" stopIfTrue="1">
      <formula>$IT94&lt;$IS$2</formula>
    </cfRule>
  </conditionalFormatting>
  <conditionalFormatting sqref="A93:G94">
    <cfRule type="cellIs" dxfId="5954" priority="1119" stopIfTrue="1" operator="equal">
      <formula>0</formula>
    </cfRule>
  </conditionalFormatting>
  <conditionalFormatting sqref="A93:G94">
    <cfRule type="expression" dxfId="5953" priority="1118" stopIfTrue="1">
      <formula>$IT94&lt;$IS$2</formula>
    </cfRule>
  </conditionalFormatting>
  <conditionalFormatting sqref="A93:G94">
    <cfRule type="cellIs" dxfId="5952" priority="1117" stopIfTrue="1" operator="equal">
      <formula>0</formula>
    </cfRule>
  </conditionalFormatting>
  <conditionalFormatting sqref="A93:G94">
    <cfRule type="expression" dxfId="5951" priority="1116" stopIfTrue="1">
      <formula>$IT94&lt;$IS$2</formula>
    </cfRule>
  </conditionalFormatting>
  <conditionalFormatting sqref="A93:H94">
    <cfRule type="cellIs" dxfId="5950" priority="1115" stopIfTrue="1" operator="equal">
      <formula>0</formula>
    </cfRule>
  </conditionalFormatting>
  <conditionalFormatting sqref="A93:H94">
    <cfRule type="expression" dxfId="5949" priority="1114" stopIfTrue="1">
      <formula>$IT94&lt;$IS$2</formula>
    </cfRule>
  </conditionalFormatting>
  <conditionalFormatting sqref="A93:H94">
    <cfRule type="cellIs" dxfId="5948" priority="1113" stopIfTrue="1" operator="equal">
      <formula>0</formula>
    </cfRule>
  </conditionalFormatting>
  <conditionalFormatting sqref="A93:H94">
    <cfRule type="expression" dxfId="5947" priority="1112" stopIfTrue="1">
      <formula>$IT94&lt;$IS$2</formula>
    </cfRule>
  </conditionalFormatting>
  <conditionalFormatting sqref="A93:H94">
    <cfRule type="cellIs" dxfId="5946" priority="1111" stopIfTrue="1" operator="equal">
      <formula>0</formula>
    </cfRule>
  </conditionalFormatting>
  <conditionalFormatting sqref="A93:H94">
    <cfRule type="expression" dxfId="5945" priority="1110" stopIfTrue="1">
      <formula>$IT94&lt;$IS$2</formula>
    </cfRule>
  </conditionalFormatting>
  <conditionalFormatting sqref="A94:H94">
    <cfRule type="cellIs" dxfId="5944" priority="1109" stopIfTrue="1" operator="equal">
      <formula>0</formula>
    </cfRule>
  </conditionalFormatting>
  <conditionalFormatting sqref="A94:H94">
    <cfRule type="expression" dxfId="5943" priority="1108" stopIfTrue="1">
      <formula>$IW95&lt;$IV$2</formula>
    </cfRule>
  </conditionalFormatting>
  <conditionalFormatting sqref="A93:H93">
    <cfRule type="cellIs" dxfId="5942" priority="1107" stopIfTrue="1" operator="equal">
      <formula>0</formula>
    </cfRule>
  </conditionalFormatting>
  <conditionalFormatting sqref="A93:H93">
    <cfRule type="expression" dxfId="5941" priority="1106" stopIfTrue="1">
      <formula>$IW94&lt;$IV$2</formula>
    </cfRule>
  </conditionalFormatting>
  <conditionalFormatting sqref="A93:H93">
    <cfRule type="cellIs" dxfId="5940" priority="1105" stopIfTrue="1" operator="equal">
      <formula>0</formula>
    </cfRule>
  </conditionalFormatting>
  <conditionalFormatting sqref="A93:H93">
    <cfRule type="expression" dxfId="5939" priority="1104" stopIfTrue="1">
      <formula>$IW94&lt;$IV$2</formula>
    </cfRule>
  </conditionalFormatting>
  <conditionalFormatting sqref="A93:H94">
    <cfRule type="cellIs" dxfId="5938" priority="1103" stopIfTrue="1" operator="equal">
      <formula>0</formula>
    </cfRule>
  </conditionalFormatting>
  <conditionalFormatting sqref="A93:H94">
    <cfRule type="expression" dxfId="5937" priority="1102" stopIfTrue="1">
      <formula>$IT94&lt;$IS$2</formula>
    </cfRule>
  </conditionalFormatting>
  <conditionalFormatting sqref="A93:H94">
    <cfRule type="cellIs" dxfId="5936" priority="1101" stopIfTrue="1" operator="equal">
      <formula>0</formula>
    </cfRule>
  </conditionalFormatting>
  <conditionalFormatting sqref="A93:H94">
    <cfRule type="expression" dxfId="5935" priority="1100" stopIfTrue="1">
      <formula>$IT94&lt;$IS$2</formula>
    </cfRule>
  </conditionalFormatting>
  <conditionalFormatting sqref="I93:I94">
    <cfRule type="cellIs" dxfId="5934" priority="1099" operator="equal">
      <formula>0</formula>
    </cfRule>
  </conditionalFormatting>
  <conditionalFormatting sqref="A95:I98">
    <cfRule type="cellIs" dxfId="5933" priority="1098" operator="equal">
      <formula>0</formula>
    </cfRule>
  </conditionalFormatting>
  <conditionalFormatting sqref="A95:H98">
    <cfRule type="cellIs" dxfId="5932" priority="1097" operator="equal">
      <formula>0</formula>
    </cfRule>
  </conditionalFormatting>
  <conditionalFormatting sqref="A95:H98">
    <cfRule type="cellIs" dxfId="5931" priority="1096" stopIfTrue="1" operator="equal">
      <formula>0</formula>
    </cfRule>
  </conditionalFormatting>
  <conditionalFormatting sqref="A95:H98">
    <cfRule type="expression" dxfId="5930" priority="1095" stopIfTrue="1">
      <formula>$IT96&lt;$IS$2</formula>
    </cfRule>
  </conditionalFormatting>
  <conditionalFormatting sqref="A95:H98">
    <cfRule type="cellIs" dxfId="5929" priority="1094" stopIfTrue="1" operator="equal">
      <formula>0</formula>
    </cfRule>
  </conditionalFormatting>
  <conditionalFormatting sqref="A95:H98">
    <cfRule type="expression" dxfId="5928" priority="1093" stopIfTrue="1">
      <formula>$IT96&lt;$IS$2</formula>
    </cfRule>
  </conditionalFormatting>
  <conditionalFormatting sqref="A95:G95">
    <cfRule type="cellIs" dxfId="5927" priority="1092" stopIfTrue="1" operator="equal">
      <formula>0</formula>
    </cfRule>
  </conditionalFormatting>
  <conditionalFormatting sqref="A95:G96">
    <cfRule type="expression" dxfId="5926" priority="1091" stopIfTrue="1">
      <formula>$IT96&lt;$IS$2</formula>
    </cfRule>
  </conditionalFormatting>
  <conditionalFormatting sqref="A95:G95">
    <cfRule type="cellIs" dxfId="5925" priority="1090" stopIfTrue="1" operator="equal">
      <formula>0</formula>
    </cfRule>
  </conditionalFormatting>
  <conditionalFormatting sqref="A95:G98">
    <cfRule type="cellIs" dxfId="5924" priority="1089" stopIfTrue="1" operator="equal">
      <formula>0</formula>
    </cfRule>
  </conditionalFormatting>
  <conditionalFormatting sqref="A95:G98">
    <cfRule type="expression" dxfId="5923" priority="1088" stopIfTrue="1">
      <formula>$IT96&lt;$IS$2</formula>
    </cfRule>
  </conditionalFormatting>
  <conditionalFormatting sqref="A95:G95">
    <cfRule type="cellIs" dxfId="5922" priority="1087" stopIfTrue="1" operator="equal">
      <formula>0</formula>
    </cfRule>
  </conditionalFormatting>
  <conditionalFormatting sqref="A95:G95">
    <cfRule type="expression" dxfId="5921" priority="1086" stopIfTrue="1">
      <formula>$IT96&lt;$IS$2</formula>
    </cfRule>
  </conditionalFormatting>
  <conditionalFormatting sqref="H95:H98">
    <cfRule type="cellIs" dxfId="5920" priority="1085" stopIfTrue="1" operator="equal">
      <formula>0</formula>
    </cfRule>
  </conditionalFormatting>
  <conditionalFormatting sqref="H95:H98">
    <cfRule type="expression" dxfId="5919" priority="1084" stopIfTrue="1">
      <formula>$IT96&lt;$IS$2</formula>
    </cfRule>
  </conditionalFormatting>
  <conditionalFormatting sqref="H95:H98">
    <cfRule type="cellIs" dxfId="5918" priority="1083" stopIfTrue="1" operator="equal">
      <formula>0</formula>
    </cfRule>
  </conditionalFormatting>
  <conditionalFormatting sqref="H95:H98">
    <cfRule type="expression" dxfId="5917" priority="1082" stopIfTrue="1">
      <formula>$IT96&lt;$IS$2</formula>
    </cfRule>
  </conditionalFormatting>
  <conditionalFormatting sqref="A95:G98">
    <cfRule type="cellIs" dxfId="5916" priority="1081" stopIfTrue="1" operator="equal">
      <formula>0</formula>
    </cfRule>
  </conditionalFormatting>
  <conditionalFormatting sqref="A95:G98">
    <cfRule type="expression" dxfId="5915" priority="1080" stopIfTrue="1">
      <formula>$IT96&lt;$IS$2</formula>
    </cfRule>
  </conditionalFormatting>
  <conditionalFormatting sqref="A95:H98">
    <cfRule type="cellIs" dxfId="5914" priority="1079" operator="equal">
      <formula>0</formula>
    </cfRule>
  </conditionalFormatting>
  <conditionalFormatting sqref="A95:G98">
    <cfRule type="cellIs" dxfId="5913" priority="1078" stopIfTrue="1" operator="equal">
      <formula>0</formula>
    </cfRule>
  </conditionalFormatting>
  <conditionalFormatting sqref="A95:G98">
    <cfRule type="expression" dxfId="5912" priority="1077" stopIfTrue="1">
      <formula>$IT96&lt;$IS$2</formula>
    </cfRule>
  </conditionalFormatting>
  <conditionalFormatting sqref="A95:G98">
    <cfRule type="cellIs" dxfId="5911" priority="1076" stopIfTrue="1" operator="equal">
      <formula>0</formula>
    </cfRule>
  </conditionalFormatting>
  <conditionalFormatting sqref="A95:G98">
    <cfRule type="expression" dxfId="5910" priority="1075" stopIfTrue="1">
      <formula>$IT96&lt;$IS$2</formula>
    </cfRule>
  </conditionalFormatting>
  <conditionalFormatting sqref="A95:G98">
    <cfRule type="cellIs" dxfId="5909" priority="1074" stopIfTrue="1" operator="equal">
      <formula>0</formula>
    </cfRule>
  </conditionalFormatting>
  <conditionalFormatting sqref="A95:G98">
    <cfRule type="expression" dxfId="5908" priority="1073" stopIfTrue="1">
      <formula>$IT96&lt;$IS$2</formula>
    </cfRule>
  </conditionalFormatting>
  <conditionalFormatting sqref="A95:H98">
    <cfRule type="cellIs" dxfId="5907" priority="1072" stopIfTrue="1" operator="equal">
      <formula>0</formula>
    </cfRule>
  </conditionalFormatting>
  <conditionalFormatting sqref="A95:H98">
    <cfRule type="expression" dxfId="5906" priority="1071" stopIfTrue="1">
      <formula>$IT96&lt;$IS$2</formula>
    </cfRule>
  </conditionalFormatting>
  <conditionalFormatting sqref="A95:H98">
    <cfRule type="cellIs" dxfId="5905" priority="1070" stopIfTrue="1" operator="equal">
      <formula>0</formula>
    </cfRule>
  </conditionalFormatting>
  <conditionalFormatting sqref="A95:H98">
    <cfRule type="expression" dxfId="5904" priority="1069" stopIfTrue="1">
      <formula>$IT96&lt;$IS$2</formula>
    </cfRule>
  </conditionalFormatting>
  <conditionalFormatting sqref="A95:H98">
    <cfRule type="cellIs" dxfId="5903" priority="1068" stopIfTrue="1" operator="equal">
      <formula>0</formula>
    </cfRule>
  </conditionalFormatting>
  <conditionalFormatting sqref="A95:H98">
    <cfRule type="expression" dxfId="5902" priority="1067" stopIfTrue="1">
      <formula>$IT96&lt;$IS$2</formula>
    </cfRule>
  </conditionalFormatting>
  <conditionalFormatting sqref="A95:H98">
    <cfRule type="cellIs" dxfId="5901" priority="1066" stopIfTrue="1" operator="equal">
      <formula>0</formula>
    </cfRule>
  </conditionalFormatting>
  <conditionalFormatting sqref="A95:H98">
    <cfRule type="expression" dxfId="5900" priority="1065" stopIfTrue="1">
      <formula>$IT96&lt;$IS$2</formula>
    </cfRule>
  </conditionalFormatting>
  <conditionalFormatting sqref="A95:H98">
    <cfRule type="cellIs" dxfId="5899" priority="1064" stopIfTrue="1" operator="equal">
      <formula>0</formula>
    </cfRule>
  </conditionalFormatting>
  <conditionalFormatting sqref="A95:H98">
    <cfRule type="expression" dxfId="5898" priority="1063" stopIfTrue="1">
      <formula>$IT96&lt;$IS$2</formula>
    </cfRule>
  </conditionalFormatting>
  <conditionalFormatting sqref="A96:H96">
    <cfRule type="cellIs" dxfId="5897" priority="1062" stopIfTrue="1" operator="equal">
      <formula>0</formula>
    </cfRule>
  </conditionalFormatting>
  <conditionalFormatting sqref="A96:H96">
    <cfRule type="expression" dxfId="5896" priority="1061" stopIfTrue="1">
      <formula>$IW97&lt;$IV$2</formula>
    </cfRule>
  </conditionalFormatting>
  <conditionalFormatting sqref="D98">
    <cfRule type="cellIs" dxfId="5895" priority="1060" operator="equal">
      <formula>0</formula>
    </cfRule>
  </conditionalFormatting>
  <conditionalFormatting sqref="D98">
    <cfRule type="cellIs" dxfId="5894" priority="1059" operator="equal">
      <formula>0</formula>
    </cfRule>
  </conditionalFormatting>
  <conditionalFormatting sqref="D98">
    <cfRule type="cellIs" dxfId="5893" priority="1058" stopIfTrue="1" operator="equal">
      <formula>0</formula>
    </cfRule>
  </conditionalFormatting>
  <conditionalFormatting sqref="D98">
    <cfRule type="expression" dxfId="5892" priority="1057" stopIfTrue="1">
      <formula>$IT99&lt;$IS$2</formula>
    </cfRule>
  </conditionalFormatting>
  <conditionalFormatting sqref="D98">
    <cfRule type="cellIs" dxfId="5891" priority="1056" stopIfTrue="1" operator="equal">
      <formula>0</formula>
    </cfRule>
  </conditionalFormatting>
  <conditionalFormatting sqref="D98">
    <cfRule type="expression" dxfId="5890" priority="1055" stopIfTrue="1">
      <formula>$IT99&lt;$IS$2</formula>
    </cfRule>
  </conditionalFormatting>
  <conditionalFormatting sqref="D98">
    <cfRule type="cellIs" dxfId="5889" priority="1054" stopIfTrue="1" operator="equal">
      <formula>0</formula>
    </cfRule>
  </conditionalFormatting>
  <conditionalFormatting sqref="D98">
    <cfRule type="expression" dxfId="5888" priority="1053" stopIfTrue="1">
      <formula>$IT99&lt;$IS$2</formula>
    </cfRule>
  </conditionalFormatting>
  <conditionalFormatting sqref="D98">
    <cfRule type="cellIs" dxfId="5887" priority="1052" stopIfTrue="1" operator="equal">
      <formula>0</formula>
    </cfRule>
  </conditionalFormatting>
  <conditionalFormatting sqref="D98">
    <cfRule type="expression" dxfId="5886" priority="1051" stopIfTrue="1">
      <formula>$IT99&lt;$IS$2</formula>
    </cfRule>
  </conditionalFormatting>
  <conditionalFormatting sqref="D98">
    <cfRule type="cellIs" dxfId="5885" priority="1050" operator="equal">
      <formula>0</formula>
    </cfRule>
  </conditionalFormatting>
  <conditionalFormatting sqref="D98">
    <cfRule type="cellIs" dxfId="5884" priority="1049" stopIfTrue="1" operator="equal">
      <formula>0</formula>
    </cfRule>
  </conditionalFormatting>
  <conditionalFormatting sqref="D98">
    <cfRule type="expression" dxfId="5883" priority="1048" stopIfTrue="1">
      <formula>$IT99&lt;$IS$2</formula>
    </cfRule>
  </conditionalFormatting>
  <conditionalFormatting sqref="D98">
    <cfRule type="cellIs" dxfId="5882" priority="1047" stopIfTrue="1" operator="equal">
      <formula>0</formula>
    </cfRule>
  </conditionalFormatting>
  <conditionalFormatting sqref="D98">
    <cfRule type="expression" dxfId="5881" priority="1046" stopIfTrue="1">
      <formula>$IT99&lt;$IS$2</formula>
    </cfRule>
  </conditionalFormatting>
  <conditionalFormatting sqref="D98">
    <cfRule type="cellIs" dxfId="5880" priority="1045" stopIfTrue="1" operator="equal">
      <formula>0</formula>
    </cfRule>
  </conditionalFormatting>
  <conditionalFormatting sqref="D98">
    <cfRule type="expression" dxfId="5879" priority="1044" stopIfTrue="1">
      <formula>$IT99&lt;$IS$2</formula>
    </cfRule>
  </conditionalFormatting>
  <conditionalFormatting sqref="A98:H98">
    <cfRule type="cellIs" dxfId="5878" priority="1043" stopIfTrue="1" operator="equal">
      <formula>0</formula>
    </cfRule>
  </conditionalFormatting>
  <conditionalFormatting sqref="A98:H98">
    <cfRule type="expression" dxfId="5877" priority="1042" stopIfTrue="1">
      <formula>$IW99&lt;$IV$2</formula>
    </cfRule>
  </conditionalFormatting>
  <conditionalFormatting sqref="A97:H97">
    <cfRule type="cellIs" dxfId="5876" priority="1041" stopIfTrue="1" operator="equal">
      <formula>0</formula>
    </cfRule>
  </conditionalFormatting>
  <conditionalFormatting sqref="A97:H97">
    <cfRule type="expression" dxfId="5875" priority="1040" stopIfTrue="1">
      <formula>$IW98&lt;$IV$2</formula>
    </cfRule>
  </conditionalFormatting>
  <conditionalFormatting sqref="I98">
    <cfRule type="cellIs" dxfId="5874" priority="1039" operator="equal">
      <formula>0</formula>
    </cfRule>
  </conditionalFormatting>
  <conditionalFormatting sqref="A99:I101">
    <cfRule type="cellIs" dxfId="5873" priority="1038" operator="equal">
      <formula>0</formula>
    </cfRule>
  </conditionalFormatting>
  <conditionalFormatting sqref="A99:H101">
    <cfRule type="cellIs" dxfId="5872" priority="1037" operator="equal">
      <formula>0</formula>
    </cfRule>
  </conditionalFormatting>
  <conditionalFormatting sqref="A99:H101">
    <cfRule type="cellIs" dxfId="5871" priority="1036" stopIfTrue="1" operator="equal">
      <formula>0</formula>
    </cfRule>
  </conditionalFormatting>
  <conditionalFormatting sqref="A99:H101">
    <cfRule type="expression" dxfId="5870" priority="1035" stopIfTrue="1">
      <formula>$IT100&lt;$IS$2</formula>
    </cfRule>
  </conditionalFormatting>
  <conditionalFormatting sqref="A99:H101">
    <cfRule type="cellIs" dxfId="5869" priority="1034" stopIfTrue="1" operator="equal">
      <formula>0</formula>
    </cfRule>
  </conditionalFormatting>
  <conditionalFormatting sqref="A99:H101">
    <cfRule type="expression" dxfId="5868" priority="1033" stopIfTrue="1">
      <formula>$IT100&lt;$IS$2</formula>
    </cfRule>
  </conditionalFormatting>
  <conditionalFormatting sqref="A99:G101">
    <cfRule type="cellIs" dxfId="5867" priority="1032" stopIfTrue="1" operator="equal">
      <formula>0</formula>
    </cfRule>
  </conditionalFormatting>
  <conditionalFormatting sqref="A99:G101">
    <cfRule type="expression" dxfId="5866" priority="1031" stopIfTrue="1">
      <formula>$IT100&lt;$IS$2</formula>
    </cfRule>
  </conditionalFormatting>
  <conditionalFormatting sqref="A99:G101">
    <cfRule type="cellIs" dxfId="5865" priority="1030" stopIfTrue="1" operator="equal">
      <formula>0</formula>
    </cfRule>
  </conditionalFormatting>
  <conditionalFormatting sqref="A99:G101">
    <cfRule type="expression" dxfId="5864" priority="1029" stopIfTrue="1">
      <formula>$IT100&lt;$IS$2</formula>
    </cfRule>
  </conditionalFormatting>
  <conditionalFormatting sqref="H99:H101">
    <cfRule type="cellIs" dxfId="5863" priority="1028" stopIfTrue="1" operator="equal">
      <formula>0</formula>
    </cfRule>
  </conditionalFormatting>
  <conditionalFormatting sqref="H99:H101">
    <cfRule type="expression" dxfId="5862" priority="1027" stopIfTrue="1">
      <formula>$IT100&lt;$IS$2</formula>
    </cfRule>
  </conditionalFormatting>
  <conditionalFormatting sqref="H99:H101">
    <cfRule type="cellIs" dxfId="5861" priority="1026" stopIfTrue="1" operator="equal">
      <formula>0</formula>
    </cfRule>
  </conditionalFormatting>
  <conditionalFormatting sqref="H99:H101">
    <cfRule type="expression" dxfId="5860" priority="1025" stopIfTrue="1">
      <formula>$IT100&lt;$IS$2</formula>
    </cfRule>
  </conditionalFormatting>
  <conditionalFormatting sqref="A99:G101">
    <cfRule type="cellIs" dxfId="5859" priority="1024" stopIfTrue="1" operator="equal">
      <formula>0</formula>
    </cfRule>
  </conditionalFormatting>
  <conditionalFormatting sqref="A99:G101">
    <cfRule type="expression" dxfId="5858" priority="1023" stopIfTrue="1">
      <formula>$IT100&lt;$IS$2</formula>
    </cfRule>
  </conditionalFormatting>
  <conditionalFormatting sqref="A99:H101">
    <cfRule type="cellIs" dxfId="5857" priority="1022" operator="equal">
      <formula>0</formula>
    </cfRule>
  </conditionalFormatting>
  <conditionalFormatting sqref="A99:G101">
    <cfRule type="cellIs" dxfId="5856" priority="1021" stopIfTrue="1" operator="equal">
      <formula>0</formula>
    </cfRule>
  </conditionalFormatting>
  <conditionalFormatting sqref="A99:G101">
    <cfRule type="expression" dxfId="5855" priority="1020" stopIfTrue="1">
      <formula>$IT100&lt;$IS$2</formula>
    </cfRule>
  </conditionalFormatting>
  <conditionalFormatting sqref="A99:G101">
    <cfRule type="cellIs" dxfId="5854" priority="1019" stopIfTrue="1" operator="equal">
      <formula>0</formula>
    </cfRule>
  </conditionalFormatting>
  <conditionalFormatting sqref="A99:G101">
    <cfRule type="expression" dxfId="5853" priority="1018" stopIfTrue="1">
      <formula>$IT100&lt;$IS$2</formula>
    </cfRule>
  </conditionalFormatting>
  <conditionalFormatting sqref="A99:G101">
    <cfRule type="cellIs" dxfId="5852" priority="1017" stopIfTrue="1" operator="equal">
      <formula>0</formula>
    </cfRule>
  </conditionalFormatting>
  <conditionalFormatting sqref="A99:G101">
    <cfRule type="expression" dxfId="5851" priority="1016" stopIfTrue="1">
      <formula>$IT100&lt;$IS$2</formula>
    </cfRule>
  </conditionalFormatting>
  <conditionalFormatting sqref="D99:G99">
    <cfRule type="cellIs" dxfId="5850" priority="1015" operator="equal">
      <formula>0</formula>
    </cfRule>
  </conditionalFormatting>
  <conditionalFormatting sqref="D99:G99">
    <cfRule type="cellIs" dxfId="5849" priority="1014" stopIfTrue="1" operator="equal">
      <formula>0</formula>
    </cfRule>
  </conditionalFormatting>
  <conditionalFormatting sqref="D99:G99">
    <cfRule type="expression" dxfId="5848" priority="1013" stopIfTrue="1">
      <formula>$IT100&lt;$IS$2</formula>
    </cfRule>
  </conditionalFormatting>
  <conditionalFormatting sqref="D99:G99">
    <cfRule type="cellIs" dxfId="5847" priority="1012" stopIfTrue="1" operator="equal">
      <formula>0</formula>
    </cfRule>
  </conditionalFormatting>
  <conditionalFormatting sqref="D99:G99">
    <cfRule type="expression" dxfId="5846" priority="1011" stopIfTrue="1">
      <formula>$IT100&lt;$IS$2</formula>
    </cfRule>
  </conditionalFormatting>
  <conditionalFormatting sqref="D99:G99">
    <cfRule type="cellIs" dxfId="5845" priority="1010" stopIfTrue="1" operator="equal">
      <formula>0</formula>
    </cfRule>
  </conditionalFormatting>
  <conditionalFormatting sqref="D99:G99">
    <cfRule type="expression" dxfId="5844" priority="1009" stopIfTrue="1">
      <formula>$IT100&lt;$IS$2</formula>
    </cfRule>
  </conditionalFormatting>
  <conditionalFormatting sqref="D99:G99">
    <cfRule type="cellIs" dxfId="5843" priority="1008" stopIfTrue="1" operator="equal">
      <formula>0</formula>
    </cfRule>
  </conditionalFormatting>
  <conditionalFormatting sqref="D99:G99">
    <cfRule type="expression" dxfId="5842" priority="1007" stopIfTrue="1">
      <formula>$IT100&lt;$IS$2</formula>
    </cfRule>
  </conditionalFormatting>
  <conditionalFormatting sqref="D99:G99">
    <cfRule type="cellIs" dxfId="5841" priority="1006" stopIfTrue="1" operator="equal">
      <formula>0</formula>
    </cfRule>
  </conditionalFormatting>
  <conditionalFormatting sqref="D99:G99">
    <cfRule type="expression" dxfId="5840" priority="1005" stopIfTrue="1">
      <formula>$IT100&lt;$IS$2</formula>
    </cfRule>
  </conditionalFormatting>
  <conditionalFormatting sqref="D99:G99">
    <cfRule type="cellIs" dxfId="5839" priority="1004" operator="equal">
      <formula>0</formula>
    </cfRule>
  </conditionalFormatting>
  <conditionalFormatting sqref="D99:G99">
    <cfRule type="cellIs" dxfId="5838" priority="1003" stopIfTrue="1" operator="equal">
      <formula>0</formula>
    </cfRule>
  </conditionalFormatting>
  <conditionalFormatting sqref="D99:G99">
    <cfRule type="expression" dxfId="5837" priority="1002" stopIfTrue="1">
      <formula>$IT100&lt;$IS$2</formula>
    </cfRule>
  </conditionalFormatting>
  <conditionalFormatting sqref="D99:G99">
    <cfRule type="cellIs" dxfId="5836" priority="1001" stopIfTrue="1" operator="equal">
      <formula>0</formula>
    </cfRule>
  </conditionalFormatting>
  <conditionalFormatting sqref="D99:G99">
    <cfRule type="expression" dxfId="5835" priority="1000" stopIfTrue="1">
      <formula>$IT100&lt;$IS$2</formula>
    </cfRule>
  </conditionalFormatting>
  <conditionalFormatting sqref="D99:G99">
    <cfRule type="cellIs" dxfId="5834" priority="999" stopIfTrue="1" operator="equal">
      <formula>0</formula>
    </cfRule>
  </conditionalFormatting>
  <conditionalFormatting sqref="D99:G99">
    <cfRule type="expression" dxfId="5833" priority="998" stopIfTrue="1">
      <formula>$IT100&lt;$IS$2</formula>
    </cfRule>
  </conditionalFormatting>
  <conditionalFormatting sqref="D99:G99">
    <cfRule type="cellIs" dxfId="5832" priority="997" stopIfTrue="1" operator="equal">
      <formula>0</formula>
    </cfRule>
  </conditionalFormatting>
  <conditionalFormatting sqref="D99:G99">
    <cfRule type="expression" dxfId="5831" priority="996" stopIfTrue="1">
      <formula>$IT100&lt;$IS$2</formula>
    </cfRule>
  </conditionalFormatting>
  <conditionalFormatting sqref="D99:G99">
    <cfRule type="cellIs" dxfId="5830" priority="995" stopIfTrue="1" operator="equal">
      <formula>0</formula>
    </cfRule>
  </conditionalFormatting>
  <conditionalFormatting sqref="D99:G99">
    <cfRule type="expression" dxfId="5829" priority="994" stopIfTrue="1">
      <formula>$IT100&lt;$IS$2</formula>
    </cfRule>
  </conditionalFormatting>
  <conditionalFormatting sqref="D99:G99">
    <cfRule type="cellIs" dxfId="5828" priority="993" stopIfTrue="1" operator="equal">
      <formula>0</formula>
    </cfRule>
  </conditionalFormatting>
  <conditionalFormatting sqref="D99:G99">
    <cfRule type="expression" dxfId="5827" priority="992" stopIfTrue="1">
      <formula>$IT100&lt;$IS$2</formula>
    </cfRule>
  </conditionalFormatting>
  <conditionalFormatting sqref="D99:G99">
    <cfRule type="cellIs" dxfId="5826" priority="991" stopIfTrue="1" operator="equal">
      <formula>0</formula>
    </cfRule>
  </conditionalFormatting>
  <conditionalFormatting sqref="D99:G99">
    <cfRule type="expression" dxfId="5825" priority="990" stopIfTrue="1">
      <formula>$IT100&lt;$IS$2</formula>
    </cfRule>
  </conditionalFormatting>
  <conditionalFormatting sqref="D101">
    <cfRule type="cellIs" dxfId="5824" priority="989" operator="equal">
      <formula>0</formula>
    </cfRule>
  </conditionalFormatting>
  <conditionalFormatting sqref="D101">
    <cfRule type="cellIs" dxfId="5823" priority="988" stopIfTrue="1" operator="equal">
      <formula>0</formula>
    </cfRule>
  </conditionalFormatting>
  <conditionalFormatting sqref="D101">
    <cfRule type="expression" dxfId="5822" priority="987" stopIfTrue="1">
      <formula>$IT102&lt;$IS$2</formula>
    </cfRule>
  </conditionalFormatting>
  <conditionalFormatting sqref="D101">
    <cfRule type="cellIs" dxfId="5821" priority="986" stopIfTrue="1" operator="equal">
      <formula>0</formula>
    </cfRule>
  </conditionalFormatting>
  <conditionalFormatting sqref="D101">
    <cfRule type="expression" dxfId="5820" priority="985" stopIfTrue="1">
      <formula>$IT102&lt;$IS$2</formula>
    </cfRule>
  </conditionalFormatting>
  <conditionalFormatting sqref="D101">
    <cfRule type="cellIs" dxfId="5819" priority="984" stopIfTrue="1" operator="equal">
      <formula>0</formula>
    </cfRule>
  </conditionalFormatting>
  <conditionalFormatting sqref="D101">
    <cfRule type="expression" dxfId="5818" priority="983" stopIfTrue="1">
      <formula>$IT102&lt;$IS$2</formula>
    </cfRule>
  </conditionalFormatting>
  <conditionalFormatting sqref="D101">
    <cfRule type="cellIs" dxfId="5817" priority="982" stopIfTrue="1" operator="equal">
      <formula>0</formula>
    </cfRule>
  </conditionalFormatting>
  <conditionalFormatting sqref="D101">
    <cfRule type="expression" dxfId="5816" priority="981" stopIfTrue="1">
      <formula>$IT102&lt;$IS$2</formula>
    </cfRule>
  </conditionalFormatting>
  <conditionalFormatting sqref="D101">
    <cfRule type="cellIs" dxfId="5815" priority="980" stopIfTrue="1" operator="equal">
      <formula>0</formula>
    </cfRule>
  </conditionalFormatting>
  <conditionalFormatting sqref="D101">
    <cfRule type="expression" dxfId="5814" priority="979" stopIfTrue="1">
      <formula>$IT102&lt;$IS$2</formula>
    </cfRule>
  </conditionalFormatting>
  <conditionalFormatting sqref="D101">
    <cfRule type="cellIs" dxfId="5813" priority="978" operator="equal">
      <formula>0</formula>
    </cfRule>
  </conditionalFormatting>
  <conditionalFormatting sqref="D101">
    <cfRule type="cellIs" dxfId="5812" priority="977" stopIfTrue="1" operator="equal">
      <formula>0</formula>
    </cfRule>
  </conditionalFormatting>
  <conditionalFormatting sqref="D101">
    <cfRule type="expression" dxfId="5811" priority="976" stopIfTrue="1">
      <formula>$IT102&lt;$IS$2</formula>
    </cfRule>
  </conditionalFormatting>
  <conditionalFormatting sqref="D101">
    <cfRule type="cellIs" dxfId="5810" priority="975" stopIfTrue="1" operator="equal">
      <formula>0</formula>
    </cfRule>
  </conditionalFormatting>
  <conditionalFormatting sqref="D101">
    <cfRule type="expression" dxfId="5809" priority="974" stopIfTrue="1">
      <formula>$IT102&lt;$IS$2</formula>
    </cfRule>
  </conditionalFormatting>
  <conditionalFormatting sqref="D101">
    <cfRule type="cellIs" dxfId="5808" priority="973" stopIfTrue="1" operator="equal">
      <formula>0</formula>
    </cfRule>
  </conditionalFormatting>
  <conditionalFormatting sqref="D101">
    <cfRule type="expression" dxfId="5807" priority="972" stopIfTrue="1">
      <formula>$IT102&lt;$IS$2</formula>
    </cfRule>
  </conditionalFormatting>
  <conditionalFormatting sqref="D101">
    <cfRule type="cellIs" dxfId="5806" priority="971" stopIfTrue="1" operator="equal">
      <formula>0</formula>
    </cfRule>
  </conditionalFormatting>
  <conditionalFormatting sqref="D101">
    <cfRule type="expression" dxfId="5805" priority="970" stopIfTrue="1">
      <formula>$IT102&lt;$IS$2</formula>
    </cfRule>
  </conditionalFormatting>
  <conditionalFormatting sqref="D101">
    <cfRule type="cellIs" dxfId="5804" priority="969" stopIfTrue="1" operator="equal">
      <formula>0</formula>
    </cfRule>
  </conditionalFormatting>
  <conditionalFormatting sqref="D101">
    <cfRule type="expression" dxfId="5803" priority="968" stopIfTrue="1">
      <formula>$IT102&lt;$IS$2</formula>
    </cfRule>
  </conditionalFormatting>
  <conditionalFormatting sqref="D101">
    <cfRule type="cellIs" dxfId="5802" priority="967" stopIfTrue="1" operator="equal">
      <formula>0</formula>
    </cfRule>
  </conditionalFormatting>
  <conditionalFormatting sqref="D101">
    <cfRule type="expression" dxfId="5801" priority="966" stopIfTrue="1">
      <formula>$IT102&lt;$IS$2</formula>
    </cfRule>
  </conditionalFormatting>
  <conditionalFormatting sqref="D101">
    <cfRule type="cellIs" dxfId="5800" priority="965" stopIfTrue="1" operator="equal">
      <formula>0</formula>
    </cfRule>
  </conditionalFormatting>
  <conditionalFormatting sqref="D101">
    <cfRule type="expression" dxfId="5799" priority="964" stopIfTrue="1">
      <formula>$IT102&lt;$IS$2</formula>
    </cfRule>
  </conditionalFormatting>
  <conditionalFormatting sqref="A99:H101">
    <cfRule type="cellIs" dxfId="5798" priority="963" stopIfTrue="1" operator="equal">
      <formula>0</formula>
    </cfRule>
  </conditionalFormatting>
  <conditionalFormatting sqref="A99:H101">
    <cfRule type="expression" dxfId="5797" priority="962" stopIfTrue="1">
      <formula>$IT100&lt;$IS$2</formula>
    </cfRule>
  </conditionalFormatting>
  <conditionalFormatting sqref="A99:H101">
    <cfRule type="cellIs" dxfId="5796" priority="961" stopIfTrue="1" operator="equal">
      <formula>0</formula>
    </cfRule>
  </conditionalFormatting>
  <conditionalFormatting sqref="A99:H101">
    <cfRule type="expression" dxfId="5795" priority="960" stopIfTrue="1">
      <formula>$IT100&lt;$IS$2</formula>
    </cfRule>
  </conditionalFormatting>
  <conditionalFormatting sqref="A99:H101">
    <cfRule type="cellIs" dxfId="5794" priority="959" stopIfTrue="1" operator="equal">
      <formula>0</formula>
    </cfRule>
  </conditionalFormatting>
  <conditionalFormatting sqref="A99:H101">
    <cfRule type="expression" dxfId="5793" priority="958" stopIfTrue="1">
      <formula>$IT100&lt;$IS$2</formula>
    </cfRule>
  </conditionalFormatting>
  <conditionalFormatting sqref="A99:H99">
    <cfRule type="cellIs" dxfId="5792" priority="957" stopIfTrue="1" operator="equal">
      <formula>0</formula>
    </cfRule>
  </conditionalFormatting>
  <conditionalFormatting sqref="A99:H99">
    <cfRule type="expression" dxfId="5791" priority="956" stopIfTrue="1">
      <formula>$IW100&lt;$IV$2</formula>
    </cfRule>
  </conditionalFormatting>
  <conditionalFormatting sqref="A101:H101">
    <cfRule type="cellIs" dxfId="5790" priority="955" stopIfTrue="1" operator="equal">
      <formula>0</formula>
    </cfRule>
  </conditionalFormatting>
  <conditionalFormatting sqref="A101:H101">
    <cfRule type="expression" dxfId="5789" priority="954" stopIfTrue="1">
      <formula>$IW102&lt;$IV$2</formula>
    </cfRule>
  </conditionalFormatting>
  <conditionalFormatting sqref="A100:H100">
    <cfRule type="cellIs" dxfId="5788" priority="953" stopIfTrue="1" operator="equal">
      <formula>0</formula>
    </cfRule>
  </conditionalFormatting>
  <conditionalFormatting sqref="A100:H100">
    <cfRule type="expression" dxfId="5787" priority="952" stopIfTrue="1">
      <formula>$IW101&lt;$IV$2</formula>
    </cfRule>
  </conditionalFormatting>
  <conditionalFormatting sqref="A99:H101">
    <cfRule type="cellIs" dxfId="5786" priority="951" stopIfTrue="1" operator="equal">
      <formula>0</formula>
    </cfRule>
  </conditionalFormatting>
  <conditionalFormatting sqref="A99:H101">
    <cfRule type="expression" dxfId="5785" priority="950" stopIfTrue="1">
      <formula>$IT100&lt;$IS$2</formula>
    </cfRule>
  </conditionalFormatting>
  <conditionalFormatting sqref="A99:H101">
    <cfRule type="cellIs" dxfId="5784" priority="949" stopIfTrue="1" operator="equal">
      <formula>0</formula>
    </cfRule>
  </conditionalFormatting>
  <conditionalFormatting sqref="A99:H101">
    <cfRule type="expression" dxfId="5783" priority="948" stopIfTrue="1">
      <formula>$IT100&lt;$IS$2</formula>
    </cfRule>
  </conditionalFormatting>
  <conditionalFormatting sqref="I101">
    <cfRule type="cellIs" dxfId="5782" priority="947" operator="equal">
      <formula>0</formula>
    </cfRule>
  </conditionalFormatting>
  <conditionalFormatting sqref="I99:I100">
    <cfRule type="cellIs" dxfId="5781" priority="946" operator="equal">
      <formula>0</formula>
    </cfRule>
  </conditionalFormatting>
  <conditionalFormatting sqref="A102:I105">
    <cfRule type="cellIs" dxfId="5780" priority="945" operator="equal">
      <formula>0</formula>
    </cfRule>
  </conditionalFormatting>
  <conditionalFormatting sqref="A102:H105">
    <cfRule type="cellIs" dxfId="5779" priority="944" operator="equal">
      <formula>0</formula>
    </cfRule>
  </conditionalFormatting>
  <conditionalFormatting sqref="A102:H105">
    <cfRule type="cellIs" dxfId="5778" priority="943" stopIfTrue="1" operator="equal">
      <formula>0</formula>
    </cfRule>
  </conditionalFormatting>
  <conditionalFormatting sqref="A102:H105">
    <cfRule type="expression" dxfId="5777" priority="942" stopIfTrue="1">
      <formula>$IT103&lt;$IS$2</formula>
    </cfRule>
  </conditionalFormatting>
  <conditionalFormatting sqref="A102:H105">
    <cfRule type="cellIs" dxfId="5776" priority="941" stopIfTrue="1" operator="equal">
      <formula>0</formula>
    </cfRule>
  </conditionalFormatting>
  <conditionalFormatting sqref="A102:H105">
    <cfRule type="expression" dxfId="5775" priority="940" stopIfTrue="1">
      <formula>$IT103&lt;$IS$2</formula>
    </cfRule>
  </conditionalFormatting>
  <conditionalFormatting sqref="A102:G103">
    <cfRule type="expression" dxfId="5774" priority="939" stopIfTrue="1">
      <formula>$IT103&lt;$IS$2</formula>
    </cfRule>
  </conditionalFormatting>
  <conditionalFormatting sqref="A102:G105">
    <cfRule type="cellIs" dxfId="5773" priority="938" stopIfTrue="1" operator="equal">
      <formula>0</formula>
    </cfRule>
  </conditionalFormatting>
  <conditionalFormatting sqref="A102:G105">
    <cfRule type="expression" dxfId="5772" priority="937" stopIfTrue="1">
      <formula>$IT103&lt;$IS$2</formula>
    </cfRule>
  </conditionalFormatting>
  <conditionalFormatting sqref="H102:H105">
    <cfRule type="cellIs" dxfId="5771" priority="936" stopIfTrue="1" operator="equal">
      <formula>0</formula>
    </cfRule>
  </conditionalFormatting>
  <conditionalFormatting sqref="H102:H105">
    <cfRule type="expression" dxfId="5770" priority="935" stopIfTrue="1">
      <formula>$IT103&lt;$IS$2</formula>
    </cfRule>
  </conditionalFormatting>
  <conditionalFormatting sqref="H102:H105">
    <cfRule type="cellIs" dxfId="5769" priority="934" stopIfTrue="1" operator="equal">
      <formula>0</formula>
    </cfRule>
  </conditionalFormatting>
  <conditionalFormatting sqref="H102:H105">
    <cfRule type="expression" dxfId="5768" priority="933" stopIfTrue="1">
      <formula>$IT103&lt;$IS$2</formula>
    </cfRule>
  </conditionalFormatting>
  <conditionalFormatting sqref="A102:G105">
    <cfRule type="cellIs" dxfId="5767" priority="932" stopIfTrue="1" operator="equal">
      <formula>0</formula>
    </cfRule>
  </conditionalFormatting>
  <conditionalFormatting sqref="A102:G105">
    <cfRule type="expression" dxfId="5766" priority="931" stopIfTrue="1">
      <formula>$IT103&lt;$IS$2</formula>
    </cfRule>
  </conditionalFormatting>
  <conditionalFormatting sqref="A102:H105">
    <cfRule type="cellIs" dxfId="5765" priority="930" operator="equal">
      <formula>0</formula>
    </cfRule>
  </conditionalFormatting>
  <conditionalFormatting sqref="A102:G105">
    <cfRule type="cellIs" dxfId="5764" priority="929" stopIfTrue="1" operator="equal">
      <formula>0</formula>
    </cfRule>
  </conditionalFormatting>
  <conditionalFormatting sqref="A102:G105">
    <cfRule type="expression" dxfId="5763" priority="928" stopIfTrue="1">
      <formula>$IT103&lt;$IS$2</formula>
    </cfRule>
  </conditionalFormatting>
  <conditionalFormatting sqref="A102:G105">
    <cfRule type="cellIs" dxfId="5762" priority="927" stopIfTrue="1" operator="equal">
      <formula>0</formula>
    </cfRule>
  </conditionalFormatting>
  <conditionalFormatting sqref="A102:G105">
    <cfRule type="expression" dxfId="5761" priority="926" stopIfTrue="1">
      <formula>$IT103&lt;$IS$2</formula>
    </cfRule>
  </conditionalFormatting>
  <conditionalFormatting sqref="A102:G105">
    <cfRule type="cellIs" dxfId="5760" priority="925" stopIfTrue="1" operator="equal">
      <formula>0</formula>
    </cfRule>
  </conditionalFormatting>
  <conditionalFormatting sqref="A102:G105">
    <cfRule type="expression" dxfId="5759" priority="924" stopIfTrue="1">
      <formula>$IT103&lt;$IS$2</formula>
    </cfRule>
  </conditionalFormatting>
  <conditionalFormatting sqref="D105">
    <cfRule type="cellIs" dxfId="5758" priority="923" operator="equal">
      <formula>0</formula>
    </cfRule>
  </conditionalFormatting>
  <conditionalFormatting sqref="D105">
    <cfRule type="cellIs" dxfId="5757" priority="922" operator="equal">
      <formula>0</formula>
    </cfRule>
  </conditionalFormatting>
  <conditionalFormatting sqref="D105">
    <cfRule type="cellIs" dxfId="5756" priority="921" stopIfTrue="1" operator="equal">
      <formula>0</formula>
    </cfRule>
  </conditionalFormatting>
  <conditionalFormatting sqref="D105">
    <cfRule type="expression" dxfId="5755" priority="920" stopIfTrue="1">
      <formula>$IT106&lt;$IS$2</formula>
    </cfRule>
  </conditionalFormatting>
  <conditionalFormatting sqref="D105">
    <cfRule type="cellIs" dxfId="5754" priority="919" stopIfTrue="1" operator="equal">
      <formula>0</formula>
    </cfRule>
  </conditionalFormatting>
  <conditionalFormatting sqref="D105">
    <cfRule type="expression" dxfId="5753" priority="918" stopIfTrue="1">
      <formula>$IT106&lt;$IS$2</formula>
    </cfRule>
  </conditionalFormatting>
  <conditionalFormatting sqref="D105">
    <cfRule type="cellIs" dxfId="5752" priority="917" stopIfTrue="1" operator="equal">
      <formula>0</formula>
    </cfRule>
  </conditionalFormatting>
  <conditionalFormatting sqref="D105">
    <cfRule type="expression" dxfId="5751" priority="916" stopIfTrue="1">
      <formula>$IT106&lt;$IS$2</formula>
    </cfRule>
  </conditionalFormatting>
  <conditionalFormatting sqref="D105">
    <cfRule type="cellIs" dxfId="5750" priority="915" stopIfTrue="1" operator="equal">
      <formula>0</formula>
    </cfRule>
  </conditionalFormatting>
  <conditionalFormatting sqref="D105">
    <cfRule type="expression" dxfId="5749" priority="914" stopIfTrue="1">
      <formula>$IT106&lt;$IS$2</formula>
    </cfRule>
  </conditionalFormatting>
  <conditionalFormatting sqref="D105">
    <cfRule type="cellIs" dxfId="5748" priority="913" operator="equal">
      <formula>0</formula>
    </cfRule>
  </conditionalFormatting>
  <conditionalFormatting sqref="D105">
    <cfRule type="cellIs" dxfId="5747" priority="912" stopIfTrue="1" operator="equal">
      <formula>0</formula>
    </cfRule>
  </conditionalFormatting>
  <conditionalFormatting sqref="D105">
    <cfRule type="expression" dxfId="5746" priority="911" stopIfTrue="1">
      <formula>$IT106&lt;$IS$2</formula>
    </cfRule>
  </conditionalFormatting>
  <conditionalFormatting sqref="D105">
    <cfRule type="cellIs" dxfId="5745" priority="910" stopIfTrue="1" operator="equal">
      <formula>0</formula>
    </cfRule>
  </conditionalFormatting>
  <conditionalFormatting sqref="D105">
    <cfRule type="expression" dxfId="5744" priority="909" stopIfTrue="1">
      <formula>$IT106&lt;$IS$2</formula>
    </cfRule>
  </conditionalFormatting>
  <conditionalFormatting sqref="D105">
    <cfRule type="cellIs" dxfId="5743" priority="908" stopIfTrue="1" operator="equal">
      <formula>0</formula>
    </cfRule>
  </conditionalFormatting>
  <conditionalFormatting sqref="D105">
    <cfRule type="expression" dxfId="5742" priority="907" stopIfTrue="1">
      <formula>$IT106&lt;$IS$2</formula>
    </cfRule>
  </conditionalFormatting>
  <conditionalFormatting sqref="A102:H105">
    <cfRule type="cellIs" dxfId="5741" priority="906" stopIfTrue="1" operator="equal">
      <formula>0</formula>
    </cfRule>
  </conditionalFormatting>
  <conditionalFormatting sqref="A102:H105">
    <cfRule type="expression" dxfId="5740" priority="905" stopIfTrue="1">
      <formula>$IT103&lt;$IS$2</formula>
    </cfRule>
  </conditionalFormatting>
  <conditionalFormatting sqref="A102:H105">
    <cfRule type="cellIs" dxfId="5739" priority="904" stopIfTrue="1" operator="equal">
      <formula>0</formula>
    </cfRule>
  </conditionalFormatting>
  <conditionalFormatting sqref="A102:H105">
    <cfRule type="expression" dxfId="5738" priority="903" stopIfTrue="1">
      <formula>$IT103&lt;$IS$2</formula>
    </cfRule>
  </conditionalFormatting>
  <conditionalFormatting sqref="A102:H105">
    <cfRule type="cellIs" dxfId="5737" priority="902" stopIfTrue="1" operator="equal">
      <formula>0</formula>
    </cfRule>
  </conditionalFormatting>
  <conditionalFormatting sqref="A102:H105">
    <cfRule type="expression" dxfId="5736" priority="901" stopIfTrue="1">
      <formula>$IT103&lt;$IS$2</formula>
    </cfRule>
  </conditionalFormatting>
  <conditionalFormatting sqref="A105:H105">
    <cfRule type="cellIs" dxfId="5735" priority="900" stopIfTrue="1" operator="equal">
      <formula>0</formula>
    </cfRule>
  </conditionalFormatting>
  <conditionalFormatting sqref="A105:H105">
    <cfRule type="expression" dxfId="5734" priority="899" stopIfTrue="1">
      <formula>$IW106&lt;$IV$2</formula>
    </cfRule>
  </conditionalFormatting>
  <conditionalFormatting sqref="A102:H102">
    <cfRule type="cellIs" dxfId="5733" priority="898" stopIfTrue="1" operator="equal">
      <formula>0</formula>
    </cfRule>
  </conditionalFormatting>
  <conditionalFormatting sqref="A102:H102">
    <cfRule type="expression" dxfId="5732" priority="897" stopIfTrue="1">
      <formula>$IW103&lt;$IV$2</formula>
    </cfRule>
  </conditionalFormatting>
  <conditionalFormatting sqref="A103:H103">
    <cfRule type="cellIs" dxfId="5731" priority="896" stopIfTrue="1" operator="equal">
      <formula>0</formula>
    </cfRule>
  </conditionalFormatting>
  <conditionalFormatting sqref="A103:H103">
    <cfRule type="expression" dxfId="5730" priority="895" stopIfTrue="1">
      <formula>$IW104&lt;$IV$2</formula>
    </cfRule>
  </conditionalFormatting>
  <conditionalFormatting sqref="A104:H104">
    <cfRule type="cellIs" dxfId="5729" priority="894" stopIfTrue="1" operator="equal">
      <formula>0</formula>
    </cfRule>
  </conditionalFormatting>
  <conditionalFormatting sqref="A104:H104">
    <cfRule type="expression" dxfId="5728" priority="893" stopIfTrue="1">
      <formula>$IW105&lt;$IV$2</formula>
    </cfRule>
  </conditionalFormatting>
  <conditionalFormatting sqref="A102:H105">
    <cfRule type="cellIs" dxfId="5727" priority="892" stopIfTrue="1" operator="equal">
      <formula>0</formula>
    </cfRule>
  </conditionalFormatting>
  <conditionalFormatting sqref="A102:H105">
    <cfRule type="expression" dxfId="5726" priority="891" stopIfTrue="1">
      <formula>$IT103&lt;$IS$2</formula>
    </cfRule>
  </conditionalFormatting>
  <conditionalFormatting sqref="A102:H105">
    <cfRule type="cellIs" dxfId="5725" priority="890" stopIfTrue="1" operator="equal">
      <formula>0</formula>
    </cfRule>
  </conditionalFormatting>
  <conditionalFormatting sqref="A102:H105">
    <cfRule type="expression" dxfId="5724" priority="889" stopIfTrue="1">
      <formula>$IT103&lt;$IS$2</formula>
    </cfRule>
  </conditionalFormatting>
  <conditionalFormatting sqref="I105">
    <cfRule type="cellIs" dxfId="5723" priority="888" operator="equal">
      <formula>0</formula>
    </cfRule>
  </conditionalFormatting>
  <conditionalFormatting sqref="I104">
    <cfRule type="cellIs" dxfId="5722" priority="887" operator="equal">
      <formula>0</formula>
    </cfRule>
  </conditionalFormatting>
  <conditionalFormatting sqref="A106:I109">
    <cfRule type="cellIs" dxfId="5721" priority="886" operator="equal">
      <formula>0</formula>
    </cfRule>
  </conditionalFormatting>
  <conditionalFormatting sqref="A106:H109">
    <cfRule type="cellIs" dxfId="5720" priority="885" operator="equal">
      <formula>0</formula>
    </cfRule>
  </conditionalFormatting>
  <conditionalFormatting sqref="A106:H109">
    <cfRule type="cellIs" dxfId="5719" priority="884" stopIfTrue="1" operator="equal">
      <formula>0</formula>
    </cfRule>
  </conditionalFormatting>
  <conditionalFormatting sqref="A106:H109">
    <cfRule type="expression" dxfId="5718" priority="883" stopIfTrue="1">
      <formula>$IT107&lt;$IS$2</formula>
    </cfRule>
  </conditionalFormatting>
  <conditionalFormatting sqref="A106:H109">
    <cfRule type="cellIs" dxfId="5717" priority="882" stopIfTrue="1" operator="equal">
      <formula>0</formula>
    </cfRule>
  </conditionalFormatting>
  <conditionalFormatting sqref="A106:H109">
    <cfRule type="expression" dxfId="5716" priority="881" stopIfTrue="1">
      <formula>$IT107&lt;$IS$2</formula>
    </cfRule>
  </conditionalFormatting>
  <conditionalFormatting sqref="A106:G109">
    <cfRule type="cellIs" dxfId="5715" priority="880" stopIfTrue="1" operator="equal">
      <formula>0</formula>
    </cfRule>
  </conditionalFormatting>
  <conditionalFormatting sqref="A106:G109">
    <cfRule type="expression" dxfId="5714" priority="879" stopIfTrue="1">
      <formula>$IT107&lt;$IS$2</formula>
    </cfRule>
  </conditionalFormatting>
  <conditionalFormatting sqref="A106:G109">
    <cfRule type="cellIs" dxfId="5713" priority="878" stopIfTrue="1" operator="equal">
      <formula>0</formula>
    </cfRule>
  </conditionalFormatting>
  <conditionalFormatting sqref="A106:G109">
    <cfRule type="expression" dxfId="5712" priority="877" stopIfTrue="1">
      <formula>$IT107&lt;$IS$2</formula>
    </cfRule>
  </conditionalFormatting>
  <conditionalFormatting sqref="H106:H109">
    <cfRule type="cellIs" dxfId="5711" priority="876" stopIfTrue="1" operator="equal">
      <formula>0</formula>
    </cfRule>
  </conditionalFormatting>
  <conditionalFormatting sqref="H106:H109">
    <cfRule type="expression" dxfId="5710" priority="875" stopIfTrue="1">
      <formula>$IT107&lt;$IS$2</formula>
    </cfRule>
  </conditionalFormatting>
  <conditionalFormatting sqref="H106:H109">
    <cfRule type="cellIs" dxfId="5709" priority="874" stopIfTrue="1" operator="equal">
      <formula>0</formula>
    </cfRule>
  </conditionalFormatting>
  <conditionalFormatting sqref="H106:H109">
    <cfRule type="expression" dxfId="5708" priority="873" stopIfTrue="1">
      <formula>$IT107&lt;$IS$2</formula>
    </cfRule>
  </conditionalFormatting>
  <conditionalFormatting sqref="A106:G109">
    <cfRule type="cellIs" dxfId="5707" priority="872" stopIfTrue="1" operator="equal">
      <formula>0</formula>
    </cfRule>
  </conditionalFormatting>
  <conditionalFormatting sqref="A106:G109">
    <cfRule type="expression" dxfId="5706" priority="871" stopIfTrue="1">
      <formula>$IT107&lt;$IS$2</formula>
    </cfRule>
  </conditionalFormatting>
  <conditionalFormatting sqref="A106:H109">
    <cfRule type="cellIs" dxfId="5705" priority="870" operator="equal">
      <formula>0</formula>
    </cfRule>
  </conditionalFormatting>
  <conditionalFormatting sqref="A106:G109">
    <cfRule type="cellIs" dxfId="5704" priority="869" stopIfTrue="1" operator="equal">
      <formula>0</formula>
    </cfRule>
  </conditionalFormatting>
  <conditionalFormatting sqref="A106:G109">
    <cfRule type="expression" dxfId="5703" priority="868" stopIfTrue="1">
      <formula>$IT107&lt;$IS$2</formula>
    </cfRule>
  </conditionalFormatting>
  <conditionalFormatting sqref="A106:G109">
    <cfRule type="cellIs" dxfId="5702" priority="867" stopIfTrue="1" operator="equal">
      <formula>0</formula>
    </cfRule>
  </conditionalFormatting>
  <conditionalFormatting sqref="A106:G109">
    <cfRule type="expression" dxfId="5701" priority="866" stopIfTrue="1">
      <formula>$IT107&lt;$IS$2</formula>
    </cfRule>
  </conditionalFormatting>
  <conditionalFormatting sqref="A106:G109">
    <cfRule type="cellIs" dxfId="5700" priority="865" stopIfTrue="1" operator="equal">
      <formula>0</formula>
    </cfRule>
  </conditionalFormatting>
  <conditionalFormatting sqref="A106:G109">
    <cfRule type="expression" dxfId="5699" priority="864" stopIfTrue="1">
      <formula>$IT107&lt;$IS$2</formula>
    </cfRule>
  </conditionalFormatting>
  <conditionalFormatting sqref="D109">
    <cfRule type="cellIs" dxfId="5698" priority="863" operator="equal">
      <formula>0</formula>
    </cfRule>
  </conditionalFormatting>
  <conditionalFormatting sqref="D109">
    <cfRule type="cellIs" dxfId="5697" priority="862" stopIfTrue="1" operator="equal">
      <formula>0</formula>
    </cfRule>
  </conditionalFormatting>
  <conditionalFormatting sqref="D109">
    <cfRule type="expression" dxfId="5696" priority="861" stopIfTrue="1">
      <formula>$IT110&lt;$IS$2</formula>
    </cfRule>
  </conditionalFormatting>
  <conditionalFormatting sqref="D109">
    <cfRule type="cellIs" dxfId="5695" priority="860" stopIfTrue="1" operator="equal">
      <formula>0</formula>
    </cfRule>
  </conditionalFormatting>
  <conditionalFormatting sqref="D109">
    <cfRule type="expression" dxfId="5694" priority="859" stopIfTrue="1">
      <formula>$IT110&lt;$IS$2</formula>
    </cfRule>
  </conditionalFormatting>
  <conditionalFormatting sqref="D109">
    <cfRule type="cellIs" dxfId="5693" priority="858" stopIfTrue="1" operator="equal">
      <formula>0</formula>
    </cfRule>
  </conditionalFormatting>
  <conditionalFormatting sqref="D109">
    <cfRule type="expression" dxfId="5692" priority="857" stopIfTrue="1">
      <formula>$IT110&lt;$IS$2</formula>
    </cfRule>
  </conditionalFormatting>
  <conditionalFormatting sqref="D109">
    <cfRule type="cellIs" dxfId="5691" priority="856" stopIfTrue="1" operator="equal">
      <formula>0</formula>
    </cfRule>
  </conditionalFormatting>
  <conditionalFormatting sqref="D109">
    <cfRule type="expression" dxfId="5690" priority="855" stopIfTrue="1">
      <formula>$IT110&lt;$IS$2</formula>
    </cfRule>
  </conditionalFormatting>
  <conditionalFormatting sqref="D109">
    <cfRule type="cellIs" dxfId="5689" priority="854" stopIfTrue="1" operator="equal">
      <formula>0</formula>
    </cfRule>
  </conditionalFormatting>
  <conditionalFormatting sqref="D109">
    <cfRule type="expression" dxfId="5688" priority="853" stopIfTrue="1">
      <formula>$IT110&lt;$IS$2</formula>
    </cfRule>
  </conditionalFormatting>
  <conditionalFormatting sqref="D109">
    <cfRule type="cellIs" dxfId="5687" priority="852" operator="equal">
      <formula>0</formula>
    </cfRule>
  </conditionalFormatting>
  <conditionalFormatting sqref="D109">
    <cfRule type="cellIs" dxfId="5686" priority="851" stopIfTrue="1" operator="equal">
      <formula>0</formula>
    </cfRule>
  </conditionalFormatting>
  <conditionalFormatting sqref="D109">
    <cfRule type="expression" dxfId="5685" priority="850" stopIfTrue="1">
      <formula>$IT110&lt;$IS$2</formula>
    </cfRule>
  </conditionalFormatting>
  <conditionalFormatting sqref="D109">
    <cfRule type="cellIs" dxfId="5684" priority="849" stopIfTrue="1" operator="equal">
      <formula>0</formula>
    </cfRule>
  </conditionalFormatting>
  <conditionalFormatting sqref="D109">
    <cfRule type="expression" dxfId="5683" priority="848" stopIfTrue="1">
      <formula>$IT110&lt;$IS$2</formula>
    </cfRule>
  </conditionalFormatting>
  <conditionalFormatting sqref="D109">
    <cfRule type="cellIs" dxfId="5682" priority="847" stopIfTrue="1" operator="equal">
      <formula>0</formula>
    </cfRule>
  </conditionalFormatting>
  <conditionalFormatting sqref="D109">
    <cfRule type="expression" dxfId="5681" priority="846" stopIfTrue="1">
      <formula>$IT110&lt;$IS$2</formula>
    </cfRule>
  </conditionalFormatting>
  <conditionalFormatting sqref="D109">
    <cfRule type="cellIs" dxfId="5680" priority="845" stopIfTrue="1" operator="equal">
      <formula>0</formula>
    </cfRule>
  </conditionalFormatting>
  <conditionalFormatting sqref="D109">
    <cfRule type="expression" dxfId="5679" priority="844" stopIfTrue="1">
      <formula>$IT110&lt;$IS$2</formula>
    </cfRule>
  </conditionalFormatting>
  <conditionalFormatting sqref="D109">
    <cfRule type="cellIs" dxfId="5678" priority="843" stopIfTrue="1" operator="equal">
      <formula>0</formula>
    </cfRule>
  </conditionalFormatting>
  <conditionalFormatting sqref="D109">
    <cfRule type="expression" dxfId="5677" priority="842" stopIfTrue="1">
      <formula>$IT110&lt;$IS$2</formula>
    </cfRule>
  </conditionalFormatting>
  <conditionalFormatting sqref="D109">
    <cfRule type="cellIs" dxfId="5676" priority="841" stopIfTrue="1" operator="equal">
      <formula>0</formula>
    </cfRule>
  </conditionalFormatting>
  <conditionalFormatting sqref="D109">
    <cfRule type="expression" dxfId="5675" priority="840" stopIfTrue="1">
      <formula>$IT110&lt;$IS$2</formula>
    </cfRule>
  </conditionalFormatting>
  <conditionalFormatting sqref="D109">
    <cfRule type="cellIs" dxfId="5674" priority="839" stopIfTrue="1" operator="equal">
      <formula>0</formula>
    </cfRule>
  </conditionalFormatting>
  <conditionalFormatting sqref="D109">
    <cfRule type="expression" dxfId="5673" priority="838" stopIfTrue="1">
      <formula>$IT110&lt;$IS$2</formula>
    </cfRule>
  </conditionalFormatting>
  <conditionalFormatting sqref="A106:H109">
    <cfRule type="cellIs" dxfId="5672" priority="837" stopIfTrue="1" operator="equal">
      <formula>0</formula>
    </cfRule>
  </conditionalFormatting>
  <conditionalFormatting sqref="A106:H109">
    <cfRule type="expression" dxfId="5671" priority="836" stopIfTrue="1">
      <formula>$IT107&lt;$IS$2</formula>
    </cfRule>
  </conditionalFormatting>
  <conditionalFormatting sqref="A106:H109">
    <cfRule type="cellIs" dxfId="5670" priority="835" stopIfTrue="1" operator="equal">
      <formula>0</formula>
    </cfRule>
  </conditionalFormatting>
  <conditionalFormatting sqref="A106:H109">
    <cfRule type="expression" dxfId="5669" priority="834" stopIfTrue="1">
      <formula>$IT107&lt;$IS$2</formula>
    </cfRule>
  </conditionalFormatting>
  <conditionalFormatting sqref="A106:H109">
    <cfRule type="cellIs" dxfId="5668" priority="833" stopIfTrue="1" operator="equal">
      <formula>0</formula>
    </cfRule>
  </conditionalFormatting>
  <conditionalFormatting sqref="A106:H109">
    <cfRule type="expression" dxfId="5667" priority="832" stopIfTrue="1">
      <formula>$IT107&lt;$IS$2</formula>
    </cfRule>
  </conditionalFormatting>
  <conditionalFormatting sqref="A106:I106">
    <cfRule type="cellIs" dxfId="5666" priority="831" stopIfTrue="1" operator="equal">
      <formula>0</formula>
    </cfRule>
  </conditionalFormatting>
  <conditionalFormatting sqref="A106:I106">
    <cfRule type="expression" dxfId="5665" priority="830" stopIfTrue="1">
      <formula>$IW107&lt;$IV$2</formula>
    </cfRule>
  </conditionalFormatting>
  <conditionalFormatting sqref="I106">
    <cfRule type="cellIs" dxfId="5664" priority="829" stopIfTrue="1" operator="equal">
      <formula>0</formula>
    </cfRule>
  </conditionalFormatting>
  <conditionalFormatting sqref="I106">
    <cfRule type="expression" dxfId="5663" priority="828" stopIfTrue="1">
      <formula>$IW107&lt;$IV$2</formula>
    </cfRule>
  </conditionalFormatting>
  <conditionalFormatting sqref="A109:H109">
    <cfRule type="cellIs" dxfId="5662" priority="827" stopIfTrue="1" operator="equal">
      <formula>0</formula>
    </cfRule>
  </conditionalFormatting>
  <conditionalFormatting sqref="A109:H109">
    <cfRule type="expression" dxfId="5661" priority="826" stopIfTrue="1">
      <formula>$IW110&lt;$IV$2</formula>
    </cfRule>
  </conditionalFormatting>
  <conditionalFormatting sqref="A108:H108">
    <cfRule type="cellIs" dxfId="5660" priority="825" stopIfTrue="1" operator="equal">
      <formula>0</formula>
    </cfRule>
  </conditionalFormatting>
  <conditionalFormatting sqref="A108:H108">
    <cfRule type="expression" dxfId="5659" priority="824" stopIfTrue="1">
      <formula>$IW109&lt;$IV$2</formula>
    </cfRule>
  </conditionalFormatting>
  <conditionalFormatting sqref="A107:H107">
    <cfRule type="cellIs" dxfId="5658" priority="823" stopIfTrue="1" operator="equal">
      <formula>0</formula>
    </cfRule>
  </conditionalFormatting>
  <conditionalFormatting sqref="A107:H107">
    <cfRule type="expression" dxfId="5657" priority="822" stopIfTrue="1">
      <formula>$IW108&lt;$IV$2</formula>
    </cfRule>
  </conditionalFormatting>
  <conditionalFormatting sqref="A108:H108">
    <cfRule type="cellIs" dxfId="5656" priority="821" stopIfTrue="1" operator="equal">
      <formula>0</formula>
    </cfRule>
  </conditionalFormatting>
  <conditionalFormatting sqref="A108:H108">
    <cfRule type="expression" dxfId="5655" priority="820" stopIfTrue="1">
      <formula>$IW109&lt;$IV$2</formula>
    </cfRule>
  </conditionalFormatting>
  <conditionalFormatting sqref="A106:H109">
    <cfRule type="cellIs" dxfId="5654" priority="819" stopIfTrue="1" operator="equal">
      <formula>0</formula>
    </cfRule>
  </conditionalFormatting>
  <conditionalFormatting sqref="A106:H109">
    <cfRule type="expression" dxfId="5653" priority="818" stopIfTrue="1">
      <formula>$IT107&lt;$IS$2</formula>
    </cfRule>
  </conditionalFormatting>
  <conditionalFormatting sqref="A106:H109">
    <cfRule type="cellIs" dxfId="5652" priority="817" stopIfTrue="1" operator="equal">
      <formula>0</formula>
    </cfRule>
  </conditionalFormatting>
  <conditionalFormatting sqref="A106:H109">
    <cfRule type="expression" dxfId="5651" priority="816" stopIfTrue="1">
      <formula>$IT107&lt;$IS$2</formula>
    </cfRule>
  </conditionalFormatting>
  <conditionalFormatting sqref="I109">
    <cfRule type="cellIs" dxfId="5650" priority="815" operator="equal">
      <formula>0</formula>
    </cfRule>
  </conditionalFormatting>
  <conditionalFormatting sqref="A110:I112">
    <cfRule type="cellIs" dxfId="5649" priority="814" operator="equal">
      <formula>0</formula>
    </cfRule>
  </conditionalFormatting>
  <conditionalFormatting sqref="A110:H112">
    <cfRule type="cellIs" dxfId="5648" priority="813" operator="equal">
      <formula>0</formula>
    </cfRule>
  </conditionalFormatting>
  <conditionalFormatting sqref="A110:H112">
    <cfRule type="cellIs" dxfId="5647" priority="812" stopIfTrue="1" operator="equal">
      <formula>0</formula>
    </cfRule>
  </conditionalFormatting>
  <conditionalFormatting sqref="A110:H112">
    <cfRule type="expression" dxfId="5646" priority="811" stopIfTrue="1">
      <formula>$IT111&lt;$IS$2</formula>
    </cfRule>
  </conditionalFormatting>
  <conditionalFormatting sqref="A110:H112">
    <cfRule type="cellIs" dxfId="5645" priority="810" stopIfTrue="1" operator="equal">
      <formula>0</formula>
    </cfRule>
  </conditionalFormatting>
  <conditionalFormatting sqref="A110:H112">
    <cfRule type="expression" dxfId="5644" priority="809" stopIfTrue="1">
      <formula>$IT111&lt;$IS$2</formula>
    </cfRule>
  </conditionalFormatting>
  <conditionalFormatting sqref="A110:G110">
    <cfRule type="expression" dxfId="5643" priority="808" stopIfTrue="1">
      <formula>$IT111&lt;$IS$2</formula>
    </cfRule>
  </conditionalFormatting>
  <conditionalFormatting sqref="A110:G112">
    <cfRule type="cellIs" dxfId="5642" priority="807" stopIfTrue="1" operator="equal">
      <formula>0</formula>
    </cfRule>
  </conditionalFormatting>
  <conditionalFormatting sqref="A110:G112">
    <cfRule type="expression" dxfId="5641" priority="806" stopIfTrue="1">
      <formula>$IT111&lt;$IS$2</formula>
    </cfRule>
  </conditionalFormatting>
  <conditionalFormatting sqref="H110:H112">
    <cfRule type="cellIs" dxfId="5640" priority="805" stopIfTrue="1" operator="equal">
      <formula>0</formula>
    </cfRule>
  </conditionalFormatting>
  <conditionalFormatting sqref="H110:H112">
    <cfRule type="expression" dxfId="5639" priority="804" stopIfTrue="1">
      <formula>$IT111&lt;$IS$2</formula>
    </cfRule>
  </conditionalFormatting>
  <conditionalFormatting sqref="H110:H112">
    <cfRule type="cellIs" dxfId="5638" priority="803" stopIfTrue="1" operator="equal">
      <formula>0</formula>
    </cfRule>
  </conditionalFormatting>
  <conditionalFormatting sqref="H110:H112">
    <cfRule type="expression" dxfId="5637" priority="802" stopIfTrue="1">
      <formula>$IT111&lt;$IS$2</formula>
    </cfRule>
  </conditionalFormatting>
  <conditionalFormatting sqref="A110:G112">
    <cfRule type="cellIs" dxfId="5636" priority="801" stopIfTrue="1" operator="equal">
      <formula>0</formula>
    </cfRule>
  </conditionalFormatting>
  <conditionalFormatting sqref="A110:G112">
    <cfRule type="expression" dxfId="5635" priority="800" stopIfTrue="1">
      <formula>$IT111&lt;$IS$2</formula>
    </cfRule>
  </conditionalFormatting>
  <conditionalFormatting sqref="A110:H112">
    <cfRule type="cellIs" dxfId="5634" priority="799" operator="equal">
      <formula>0</formula>
    </cfRule>
  </conditionalFormatting>
  <conditionalFormatting sqref="A110:G112">
    <cfRule type="cellIs" dxfId="5633" priority="798" stopIfTrue="1" operator="equal">
      <formula>0</formula>
    </cfRule>
  </conditionalFormatting>
  <conditionalFormatting sqref="A110:G112">
    <cfRule type="expression" dxfId="5632" priority="797" stopIfTrue="1">
      <formula>$IT111&lt;$IS$2</formula>
    </cfRule>
  </conditionalFormatting>
  <conditionalFormatting sqref="A110:G112">
    <cfRule type="cellIs" dxfId="5631" priority="796" stopIfTrue="1" operator="equal">
      <formula>0</formula>
    </cfRule>
  </conditionalFormatting>
  <conditionalFormatting sqref="A110:G112">
    <cfRule type="expression" dxfId="5630" priority="795" stopIfTrue="1">
      <formula>$IT111&lt;$IS$2</formula>
    </cfRule>
  </conditionalFormatting>
  <conditionalFormatting sqref="A110:G112">
    <cfRule type="cellIs" dxfId="5629" priority="794" stopIfTrue="1" operator="equal">
      <formula>0</formula>
    </cfRule>
  </conditionalFormatting>
  <conditionalFormatting sqref="A110:G112">
    <cfRule type="expression" dxfId="5628" priority="793" stopIfTrue="1">
      <formula>$IT111&lt;$IS$2</formula>
    </cfRule>
  </conditionalFormatting>
  <conditionalFormatting sqref="A110:H112">
    <cfRule type="cellIs" dxfId="5627" priority="792" stopIfTrue="1" operator="equal">
      <formula>0</formula>
    </cfRule>
  </conditionalFormatting>
  <conditionalFormatting sqref="A110:H112">
    <cfRule type="expression" dxfId="5626" priority="791" stopIfTrue="1">
      <formula>$IT111&lt;$IS$2</formula>
    </cfRule>
  </conditionalFormatting>
  <conditionalFormatting sqref="A110:H112">
    <cfRule type="cellIs" dxfId="5625" priority="790" stopIfTrue="1" operator="equal">
      <formula>0</formula>
    </cfRule>
  </conditionalFormatting>
  <conditionalFormatting sqref="A110:H112">
    <cfRule type="expression" dxfId="5624" priority="789" stopIfTrue="1">
      <formula>$IT111&lt;$IS$2</formula>
    </cfRule>
  </conditionalFormatting>
  <conditionalFormatting sqref="A110:H112">
    <cfRule type="cellIs" dxfId="5623" priority="788" stopIfTrue="1" operator="equal">
      <formula>0</formula>
    </cfRule>
  </conditionalFormatting>
  <conditionalFormatting sqref="A110:H112">
    <cfRule type="expression" dxfId="5622" priority="787" stopIfTrue="1">
      <formula>$IT111&lt;$IS$2</formula>
    </cfRule>
  </conditionalFormatting>
  <conditionalFormatting sqref="A110:H110">
    <cfRule type="cellIs" dxfId="5621" priority="786" stopIfTrue="1" operator="equal">
      <formula>0</formula>
    </cfRule>
  </conditionalFormatting>
  <conditionalFormatting sqref="A110:H110">
    <cfRule type="expression" dxfId="5620" priority="785" stopIfTrue="1">
      <formula>$IW111&lt;$IV$2</formula>
    </cfRule>
  </conditionalFormatting>
  <conditionalFormatting sqref="A110:H112">
    <cfRule type="cellIs" dxfId="5619" priority="784" stopIfTrue="1" operator="equal">
      <formula>0</formula>
    </cfRule>
  </conditionalFormatting>
  <conditionalFormatting sqref="A110:H112">
    <cfRule type="expression" dxfId="5618" priority="783" stopIfTrue="1">
      <formula>$IT111&lt;$IS$2</formula>
    </cfRule>
  </conditionalFormatting>
  <conditionalFormatting sqref="A110:H112">
    <cfRule type="cellIs" dxfId="5617" priority="782" stopIfTrue="1" operator="equal">
      <formula>0</formula>
    </cfRule>
  </conditionalFormatting>
  <conditionalFormatting sqref="A110:H112">
    <cfRule type="expression" dxfId="5616" priority="781" stopIfTrue="1">
      <formula>$IT111&lt;$IS$2</formula>
    </cfRule>
  </conditionalFormatting>
  <conditionalFormatting sqref="D112">
    <cfRule type="cellIs" dxfId="5615" priority="780" operator="equal">
      <formula>0</formula>
    </cfRule>
  </conditionalFormatting>
  <conditionalFormatting sqref="D112">
    <cfRule type="cellIs" dxfId="5614" priority="779" operator="equal">
      <formula>0</formula>
    </cfRule>
  </conditionalFormatting>
  <conditionalFormatting sqref="D112">
    <cfRule type="cellIs" dxfId="5613" priority="778" stopIfTrue="1" operator="equal">
      <formula>0</formula>
    </cfRule>
  </conditionalFormatting>
  <conditionalFormatting sqref="D112">
    <cfRule type="expression" dxfId="5612" priority="777" stopIfTrue="1">
      <formula>$IT113&lt;$IS$2</formula>
    </cfRule>
  </conditionalFormatting>
  <conditionalFormatting sqref="D112">
    <cfRule type="cellIs" dxfId="5611" priority="776" stopIfTrue="1" operator="equal">
      <formula>0</formula>
    </cfRule>
  </conditionalFormatting>
  <conditionalFormatting sqref="D112">
    <cfRule type="expression" dxfId="5610" priority="775" stopIfTrue="1">
      <formula>$IT113&lt;$IS$2</formula>
    </cfRule>
  </conditionalFormatting>
  <conditionalFormatting sqref="D112">
    <cfRule type="cellIs" dxfId="5609" priority="774" stopIfTrue="1" operator="equal">
      <formula>0</formula>
    </cfRule>
  </conditionalFormatting>
  <conditionalFormatting sqref="D112">
    <cfRule type="expression" dxfId="5608" priority="773" stopIfTrue="1">
      <formula>$IT113&lt;$IS$2</formula>
    </cfRule>
  </conditionalFormatting>
  <conditionalFormatting sqref="D112">
    <cfRule type="cellIs" dxfId="5607" priority="772" stopIfTrue="1" operator="equal">
      <formula>0</formula>
    </cfRule>
  </conditionalFormatting>
  <conditionalFormatting sqref="D112">
    <cfRule type="expression" dxfId="5606" priority="771" stopIfTrue="1">
      <formula>$IT113&lt;$IS$2</formula>
    </cfRule>
  </conditionalFormatting>
  <conditionalFormatting sqref="D112">
    <cfRule type="cellIs" dxfId="5605" priority="770" operator="equal">
      <formula>0</formula>
    </cfRule>
  </conditionalFormatting>
  <conditionalFormatting sqref="D112">
    <cfRule type="cellIs" dxfId="5604" priority="769" stopIfTrue="1" operator="equal">
      <formula>0</formula>
    </cfRule>
  </conditionalFormatting>
  <conditionalFormatting sqref="D112">
    <cfRule type="expression" dxfId="5603" priority="768" stopIfTrue="1">
      <formula>$IT113&lt;$IS$2</formula>
    </cfRule>
  </conditionalFormatting>
  <conditionalFormatting sqref="D112">
    <cfRule type="cellIs" dxfId="5602" priority="767" stopIfTrue="1" operator="equal">
      <formula>0</formula>
    </cfRule>
  </conditionalFormatting>
  <conditionalFormatting sqref="D112">
    <cfRule type="expression" dxfId="5601" priority="766" stopIfTrue="1">
      <formula>$IT113&lt;$IS$2</formula>
    </cfRule>
  </conditionalFormatting>
  <conditionalFormatting sqref="D112">
    <cfRule type="cellIs" dxfId="5600" priority="765" stopIfTrue="1" operator="equal">
      <formula>0</formula>
    </cfRule>
  </conditionalFormatting>
  <conditionalFormatting sqref="D112">
    <cfRule type="expression" dxfId="5599" priority="764" stopIfTrue="1">
      <formula>$IT113&lt;$IS$2</formula>
    </cfRule>
  </conditionalFormatting>
  <conditionalFormatting sqref="A112:H112">
    <cfRule type="cellIs" dxfId="5598" priority="763" stopIfTrue="1" operator="equal">
      <formula>0</formula>
    </cfRule>
  </conditionalFormatting>
  <conditionalFormatting sqref="A112:H112">
    <cfRule type="expression" dxfId="5597" priority="762" stopIfTrue="1">
      <formula>$IW113&lt;$IV$2</formula>
    </cfRule>
  </conditionalFormatting>
  <conditionalFormatting sqref="A111:H111">
    <cfRule type="cellIs" dxfId="5596" priority="761" stopIfTrue="1" operator="equal">
      <formula>0</formula>
    </cfRule>
  </conditionalFormatting>
  <conditionalFormatting sqref="A111:H111">
    <cfRule type="expression" dxfId="5595" priority="760" stopIfTrue="1">
      <formula>$IW112&lt;$IV$2</formula>
    </cfRule>
  </conditionalFormatting>
  <conditionalFormatting sqref="A111:H111">
    <cfRule type="cellIs" dxfId="5594" priority="759" stopIfTrue="1" operator="equal">
      <formula>0</formula>
    </cfRule>
  </conditionalFormatting>
  <conditionalFormatting sqref="A111:H111">
    <cfRule type="expression" dxfId="5593" priority="758" stopIfTrue="1">
      <formula>$IW112&lt;$IV$2</formula>
    </cfRule>
  </conditionalFormatting>
  <conditionalFormatting sqref="I112">
    <cfRule type="cellIs" dxfId="5592" priority="757" operator="equal">
      <formula>0</formula>
    </cfRule>
  </conditionalFormatting>
  <conditionalFormatting sqref="A113:I115">
    <cfRule type="cellIs" dxfId="5591" priority="756" operator="equal">
      <formula>0</formula>
    </cfRule>
  </conditionalFormatting>
  <conditionalFormatting sqref="A113:H115">
    <cfRule type="cellIs" dxfId="5590" priority="755" operator="equal">
      <formula>0</formula>
    </cfRule>
  </conditionalFormatting>
  <conditionalFormatting sqref="A113:H115">
    <cfRule type="cellIs" dxfId="5589" priority="754" stopIfTrue="1" operator="equal">
      <formula>0</formula>
    </cfRule>
  </conditionalFormatting>
  <conditionalFormatting sqref="A113:H115">
    <cfRule type="expression" dxfId="5588" priority="753" stopIfTrue="1">
      <formula>$IT114&lt;$IS$2</formula>
    </cfRule>
  </conditionalFormatting>
  <conditionalFormatting sqref="A113:H115">
    <cfRule type="cellIs" dxfId="5587" priority="752" stopIfTrue="1" operator="equal">
      <formula>0</formula>
    </cfRule>
  </conditionalFormatting>
  <conditionalFormatting sqref="A113:H115">
    <cfRule type="expression" dxfId="5586" priority="751" stopIfTrue="1">
      <formula>$IT114&lt;$IS$2</formula>
    </cfRule>
  </conditionalFormatting>
  <conditionalFormatting sqref="A113:G115">
    <cfRule type="cellIs" dxfId="5585" priority="750" stopIfTrue="1" operator="equal">
      <formula>0</formula>
    </cfRule>
  </conditionalFormatting>
  <conditionalFormatting sqref="A113:G115">
    <cfRule type="expression" dxfId="5584" priority="749" stopIfTrue="1">
      <formula>$IT114&lt;$IS$2</formula>
    </cfRule>
  </conditionalFormatting>
  <conditionalFormatting sqref="A113:G115">
    <cfRule type="cellIs" dxfId="5583" priority="748" stopIfTrue="1" operator="equal">
      <formula>0</formula>
    </cfRule>
  </conditionalFormatting>
  <conditionalFormatting sqref="A113:G115">
    <cfRule type="expression" dxfId="5582" priority="747" stopIfTrue="1">
      <formula>$IT114&lt;$IS$2</formula>
    </cfRule>
  </conditionalFormatting>
  <conditionalFormatting sqref="H113:H115">
    <cfRule type="cellIs" dxfId="5581" priority="746" stopIfTrue="1" operator="equal">
      <formula>0</formula>
    </cfRule>
  </conditionalFormatting>
  <conditionalFormatting sqref="H113:H115">
    <cfRule type="expression" dxfId="5580" priority="745" stopIfTrue="1">
      <formula>$IT114&lt;$IS$2</formula>
    </cfRule>
  </conditionalFormatting>
  <conditionalFormatting sqref="H113:H115">
    <cfRule type="cellIs" dxfId="5579" priority="744" stopIfTrue="1" operator="equal">
      <formula>0</formula>
    </cfRule>
  </conditionalFormatting>
  <conditionalFormatting sqref="H113:H115">
    <cfRule type="expression" dxfId="5578" priority="743" stopIfTrue="1">
      <formula>$IT114&lt;$IS$2</formula>
    </cfRule>
  </conditionalFormatting>
  <conditionalFormatting sqref="A113:G115">
    <cfRule type="cellIs" dxfId="5577" priority="742" stopIfTrue="1" operator="equal">
      <formula>0</formula>
    </cfRule>
  </conditionalFormatting>
  <conditionalFormatting sqref="A113:G115">
    <cfRule type="expression" dxfId="5576" priority="741" stopIfTrue="1">
      <formula>$IT114&lt;$IS$2</formula>
    </cfRule>
  </conditionalFormatting>
  <conditionalFormatting sqref="A113:H115">
    <cfRule type="cellIs" dxfId="5575" priority="740" operator="equal">
      <formula>0</formula>
    </cfRule>
  </conditionalFormatting>
  <conditionalFormatting sqref="A113:G115">
    <cfRule type="cellIs" dxfId="5574" priority="739" stopIfTrue="1" operator="equal">
      <formula>0</formula>
    </cfRule>
  </conditionalFormatting>
  <conditionalFormatting sqref="A113:G115">
    <cfRule type="expression" dxfId="5573" priority="738" stopIfTrue="1">
      <formula>$IT114&lt;$IS$2</formula>
    </cfRule>
  </conditionalFormatting>
  <conditionalFormatting sqref="A113:G115">
    <cfRule type="cellIs" dxfId="5572" priority="737" stopIfTrue="1" operator="equal">
      <formula>0</formula>
    </cfRule>
  </conditionalFormatting>
  <conditionalFormatting sqref="A113:G115">
    <cfRule type="expression" dxfId="5571" priority="736" stopIfTrue="1">
      <formula>$IT114&lt;$IS$2</formula>
    </cfRule>
  </conditionalFormatting>
  <conditionalFormatting sqref="A113:G115">
    <cfRule type="cellIs" dxfId="5570" priority="735" stopIfTrue="1" operator="equal">
      <formula>0</formula>
    </cfRule>
  </conditionalFormatting>
  <conditionalFormatting sqref="A113:G115">
    <cfRule type="expression" dxfId="5569" priority="734" stopIfTrue="1">
      <formula>$IT114&lt;$IS$2</formula>
    </cfRule>
  </conditionalFormatting>
  <conditionalFormatting sqref="D115">
    <cfRule type="cellIs" dxfId="5568" priority="733" operator="equal">
      <formula>0</formula>
    </cfRule>
  </conditionalFormatting>
  <conditionalFormatting sqref="D115">
    <cfRule type="cellIs" dxfId="5567" priority="732" stopIfTrue="1" operator="equal">
      <formula>0</formula>
    </cfRule>
  </conditionalFormatting>
  <conditionalFormatting sqref="D115">
    <cfRule type="expression" dxfId="5566" priority="731" stopIfTrue="1">
      <formula>$IT116&lt;$IS$2</formula>
    </cfRule>
  </conditionalFormatting>
  <conditionalFormatting sqref="D115">
    <cfRule type="cellIs" dxfId="5565" priority="730" stopIfTrue="1" operator="equal">
      <formula>0</formula>
    </cfRule>
  </conditionalFormatting>
  <conditionalFormatting sqref="D115">
    <cfRule type="expression" dxfId="5564" priority="729" stopIfTrue="1">
      <formula>$IT116&lt;$IS$2</formula>
    </cfRule>
  </conditionalFormatting>
  <conditionalFormatting sqref="D115">
    <cfRule type="cellIs" dxfId="5563" priority="728" stopIfTrue="1" operator="equal">
      <formula>0</formula>
    </cfRule>
  </conditionalFormatting>
  <conditionalFormatting sqref="D115">
    <cfRule type="expression" dxfId="5562" priority="727" stopIfTrue="1">
      <formula>$IT116&lt;$IS$2</formula>
    </cfRule>
  </conditionalFormatting>
  <conditionalFormatting sqref="D115">
    <cfRule type="cellIs" dxfId="5561" priority="726" stopIfTrue="1" operator="equal">
      <formula>0</formula>
    </cfRule>
  </conditionalFormatting>
  <conditionalFormatting sqref="D115">
    <cfRule type="expression" dxfId="5560" priority="725" stopIfTrue="1">
      <formula>$IT116&lt;$IS$2</formula>
    </cfRule>
  </conditionalFormatting>
  <conditionalFormatting sqref="D115">
    <cfRule type="cellIs" dxfId="5559" priority="724" stopIfTrue="1" operator="equal">
      <formula>0</formula>
    </cfRule>
  </conditionalFormatting>
  <conditionalFormatting sqref="D115">
    <cfRule type="expression" dxfId="5558" priority="723" stopIfTrue="1">
      <formula>$IT116&lt;$IS$2</formula>
    </cfRule>
  </conditionalFormatting>
  <conditionalFormatting sqref="D115">
    <cfRule type="cellIs" dxfId="5557" priority="722" operator="equal">
      <formula>0</formula>
    </cfRule>
  </conditionalFormatting>
  <conditionalFormatting sqref="D115">
    <cfRule type="cellIs" dxfId="5556" priority="721" stopIfTrue="1" operator="equal">
      <formula>0</formula>
    </cfRule>
  </conditionalFormatting>
  <conditionalFormatting sqref="D115">
    <cfRule type="expression" dxfId="5555" priority="720" stopIfTrue="1">
      <formula>$IT116&lt;$IS$2</formula>
    </cfRule>
  </conditionalFormatting>
  <conditionalFormatting sqref="D115">
    <cfRule type="cellIs" dxfId="5554" priority="719" stopIfTrue="1" operator="equal">
      <formula>0</formula>
    </cfRule>
  </conditionalFormatting>
  <conditionalFormatting sqref="D115">
    <cfRule type="expression" dxfId="5553" priority="718" stopIfTrue="1">
      <formula>$IT116&lt;$IS$2</formula>
    </cfRule>
  </conditionalFormatting>
  <conditionalFormatting sqref="D115">
    <cfRule type="cellIs" dxfId="5552" priority="717" stopIfTrue="1" operator="equal">
      <formula>0</formula>
    </cfRule>
  </conditionalFormatting>
  <conditionalFormatting sqref="D115">
    <cfRule type="expression" dxfId="5551" priority="716" stopIfTrue="1">
      <formula>$IT116&lt;$IS$2</formula>
    </cfRule>
  </conditionalFormatting>
  <conditionalFormatting sqref="D115">
    <cfRule type="cellIs" dxfId="5550" priority="715" stopIfTrue="1" operator="equal">
      <formula>0</formula>
    </cfRule>
  </conditionalFormatting>
  <conditionalFormatting sqref="D115">
    <cfRule type="expression" dxfId="5549" priority="714" stopIfTrue="1">
      <formula>$IT116&lt;$IS$2</formula>
    </cfRule>
  </conditionalFormatting>
  <conditionalFormatting sqref="D115">
    <cfRule type="cellIs" dxfId="5548" priority="713" stopIfTrue="1" operator="equal">
      <formula>0</formula>
    </cfRule>
  </conditionalFormatting>
  <conditionalFormatting sqref="D115">
    <cfRule type="expression" dxfId="5547" priority="712" stopIfTrue="1">
      <formula>$IT116&lt;$IS$2</formula>
    </cfRule>
  </conditionalFormatting>
  <conditionalFormatting sqref="D115">
    <cfRule type="cellIs" dxfId="5546" priority="711" stopIfTrue="1" operator="equal">
      <formula>0</formula>
    </cfRule>
  </conditionalFormatting>
  <conditionalFormatting sqref="D115">
    <cfRule type="expression" dxfId="5545" priority="710" stopIfTrue="1">
      <formula>$IT116&lt;$IS$2</formula>
    </cfRule>
  </conditionalFormatting>
  <conditionalFormatting sqref="D115">
    <cfRule type="cellIs" dxfId="5544" priority="709" stopIfTrue="1" operator="equal">
      <formula>0</formula>
    </cfRule>
  </conditionalFormatting>
  <conditionalFormatting sqref="D115">
    <cfRule type="expression" dxfId="5543" priority="708" stopIfTrue="1">
      <formula>$IT116&lt;$IS$2</formula>
    </cfRule>
  </conditionalFormatting>
  <conditionalFormatting sqref="A113:H115">
    <cfRule type="cellIs" dxfId="5542" priority="707" stopIfTrue="1" operator="equal">
      <formula>0</formula>
    </cfRule>
  </conditionalFormatting>
  <conditionalFormatting sqref="A113:H115">
    <cfRule type="expression" dxfId="5541" priority="706" stopIfTrue="1">
      <formula>$IT114&lt;$IS$2</formula>
    </cfRule>
  </conditionalFormatting>
  <conditionalFormatting sqref="A113:H115">
    <cfRule type="cellIs" dxfId="5540" priority="705" stopIfTrue="1" operator="equal">
      <formula>0</formula>
    </cfRule>
  </conditionalFormatting>
  <conditionalFormatting sqref="A113:H115">
    <cfRule type="expression" dxfId="5539" priority="704" stopIfTrue="1">
      <formula>$IT114&lt;$IS$2</formula>
    </cfRule>
  </conditionalFormatting>
  <conditionalFormatting sqref="A113:H115">
    <cfRule type="cellIs" dxfId="5538" priority="703" stopIfTrue="1" operator="equal">
      <formula>0</formula>
    </cfRule>
  </conditionalFormatting>
  <conditionalFormatting sqref="A113:H115">
    <cfRule type="expression" dxfId="5537" priority="702" stopIfTrue="1">
      <formula>$IT114&lt;$IS$2</formula>
    </cfRule>
  </conditionalFormatting>
  <conditionalFormatting sqref="H113">
    <cfRule type="cellIs" dxfId="5536" priority="701" operator="equal">
      <formula>0</formula>
    </cfRule>
  </conditionalFormatting>
  <conditionalFormatting sqref="H113">
    <cfRule type="cellIs" dxfId="5535" priority="700" stopIfTrue="1" operator="equal">
      <formula>0</formula>
    </cfRule>
  </conditionalFormatting>
  <conditionalFormatting sqref="H113">
    <cfRule type="expression" dxfId="5534" priority="699" stopIfTrue="1">
      <formula>$IT114&lt;$IS$2</formula>
    </cfRule>
  </conditionalFormatting>
  <conditionalFormatting sqref="H113">
    <cfRule type="cellIs" dxfId="5533" priority="698" stopIfTrue="1" operator="equal">
      <formula>0</formula>
    </cfRule>
  </conditionalFormatting>
  <conditionalFormatting sqref="H113">
    <cfRule type="expression" dxfId="5532" priority="697" stopIfTrue="1">
      <formula>$IT114&lt;$IS$2</formula>
    </cfRule>
  </conditionalFormatting>
  <conditionalFormatting sqref="H113">
    <cfRule type="cellIs" dxfId="5531" priority="696" stopIfTrue="1" operator="equal">
      <formula>0</formula>
    </cfRule>
  </conditionalFormatting>
  <conditionalFormatting sqref="H113">
    <cfRule type="expression" dxfId="5530" priority="695" stopIfTrue="1">
      <formula>$IT114&lt;$IS$2</formula>
    </cfRule>
  </conditionalFormatting>
  <conditionalFormatting sqref="H113">
    <cfRule type="cellIs" dxfId="5529" priority="694" operator="equal">
      <formula>0</formula>
    </cfRule>
  </conditionalFormatting>
  <conditionalFormatting sqref="H113">
    <cfRule type="cellIs" dxfId="5528" priority="693" operator="equal">
      <formula>0</formula>
    </cfRule>
  </conditionalFormatting>
  <conditionalFormatting sqref="H113">
    <cfRule type="cellIs" dxfId="5527" priority="692" stopIfTrue="1" operator="equal">
      <formula>0</formula>
    </cfRule>
  </conditionalFormatting>
  <conditionalFormatting sqref="H113">
    <cfRule type="expression" dxfId="5526" priority="691" stopIfTrue="1">
      <formula>$IT114&lt;$IS$2</formula>
    </cfRule>
  </conditionalFormatting>
  <conditionalFormatting sqref="H113">
    <cfRule type="cellIs" dxfId="5525" priority="690" stopIfTrue="1" operator="equal">
      <formula>0</formula>
    </cfRule>
  </conditionalFormatting>
  <conditionalFormatting sqref="H113">
    <cfRule type="expression" dxfId="5524" priority="689" stopIfTrue="1">
      <formula>$IT114&lt;$IS$2</formula>
    </cfRule>
  </conditionalFormatting>
  <conditionalFormatting sqref="H113">
    <cfRule type="cellIs" dxfId="5523" priority="688" stopIfTrue="1" operator="equal">
      <formula>0</formula>
    </cfRule>
  </conditionalFormatting>
  <conditionalFormatting sqref="H113">
    <cfRule type="expression" dxfId="5522" priority="687" stopIfTrue="1">
      <formula>$IT114&lt;$IS$2</formula>
    </cfRule>
  </conditionalFormatting>
  <conditionalFormatting sqref="H113">
    <cfRule type="cellIs" dxfId="5521" priority="686" stopIfTrue="1" operator="equal">
      <formula>0</formula>
    </cfRule>
  </conditionalFormatting>
  <conditionalFormatting sqref="H113">
    <cfRule type="expression" dxfId="5520" priority="685" stopIfTrue="1">
      <formula>$IT114&lt;$IS$2</formula>
    </cfRule>
  </conditionalFormatting>
  <conditionalFormatting sqref="H113">
    <cfRule type="cellIs" dxfId="5519" priority="684" operator="equal">
      <formula>0</formula>
    </cfRule>
  </conditionalFormatting>
  <conditionalFormatting sqref="H113">
    <cfRule type="cellIs" dxfId="5518" priority="683" stopIfTrue="1" operator="equal">
      <formula>0</formula>
    </cfRule>
  </conditionalFormatting>
  <conditionalFormatting sqref="H113">
    <cfRule type="expression" dxfId="5517" priority="682" stopIfTrue="1">
      <formula>$IT114&lt;$IS$2</formula>
    </cfRule>
  </conditionalFormatting>
  <conditionalFormatting sqref="H113">
    <cfRule type="cellIs" dxfId="5516" priority="681" stopIfTrue="1" operator="equal">
      <formula>0</formula>
    </cfRule>
  </conditionalFormatting>
  <conditionalFormatting sqref="H113">
    <cfRule type="expression" dxfId="5515" priority="680" stopIfTrue="1">
      <formula>$IT114&lt;$IS$2</formula>
    </cfRule>
  </conditionalFormatting>
  <conditionalFormatting sqref="H113">
    <cfRule type="cellIs" dxfId="5514" priority="679" stopIfTrue="1" operator="equal">
      <formula>0</formula>
    </cfRule>
  </conditionalFormatting>
  <conditionalFormatting sqref="H113">
    <cfRule type="expression" dxfId="5513" priority="678" stopIfTrue="1">
      <formula>$IT114&lt;$IS$2</formula>
    </cfRule>
  </conditionalFormatting>
  <conditionalFormatting sqref="H113">
    <cfRule type="cellIs" dxfId="5512" priority="677" stopIfTrue="1" operator="equal">
      <formula>0</formula>
    </cfRule>
  </conditionalFormatting>
  <conditionalFormatting sqref="H113">
    <cfRule type="expression" dxfId="5511" priority="676" stopIfTrue="1">
      <formula>$IT114&lt;$IS$2</formula>
    </cfRule>
  </conditionalFormatting>
  <conditionalFormatting sqref="H113">
    <cfRule type="cellIs" dxfId="5510" priority="675" stopIfTrue="1" operator="equal">
      <formula>0</formula>
    </cfRule>
  </conditionalFormatting>
  <conditionalFormatting sqref="H113">
    <cfRule type="expression" dxfId="5509" priority="674" stopIfTrue="1">
      <formula>$IT114&lt;$IS$2</formula>
    </cfRule>
  </conditionalFormatting>
  <conditionalFormatting sqref="H113">
    <cfRule type="cellIs" dxfId="5508" priority="673" stopIfTrue="1" operator="equal">
      <formula>0</formula>
    </cfRule>
  </conditionalFormatting>
  <conditionalFormatting sqref="H113">
    <cfRule type="expression" dxfId="5507" priority="672" stopIfTrue="1">
      <formula>$IT114&lt;$IS$2</formula>
    </cfRule>
  </conditionalFormatting>
  <conditionalFormatting sqref="H113">
    <cfRule type="cellIs" dxfId="5506" priority="671" stopIfTrue="1" operator="equal">
      <formula>0</formula>
    </cfRule>
  </conditionalFormatting>
  <conditionalFormatting sqref="H113">
    <cfRule type="expression" dxfId="5505" priority="670" stopIfTrue="1">
      <formula>$IT114&lt;$IS$2</formula>
    </cfRule>
  </conditionalFormatting>
  <conditionalFormatting sqref="H113">
    <cfRule type="cellIs" dxfId="5504" priority="669" stopIfTrue="1" operator="equal">
      <formula>0</formula>
    </cfRule>
  </conditionalFormatting>
  <conditionalFormatting sqref="H113">
    <cfRule type="expression" dxfId="5503" priority="668" stopIfTrue="1">
      <formula>$IT114&lt;$IS$2</formula>
    </cfRule>
  </conditionalFormatting>
  <conditionalFormatting sqref="A114:H114">
    <cfRule type="cellIs" dxfId="5502" priority="667" stopIfTrue="1" operator="equal">
      <formula>0</formula>
    </cfRule>
  </conditionalFormatting>
  <conditionalFormatting sqref="A114:H114">
    <cfRule type="expression" dxfId="5501" priority="666" stopIfTrue="1">
      <formula>$IW115&lt;$IV$2</formula>
    </cfRule>
  </conditionalFormatting>
  <conditionalFormatting sqref="A114:H114">
    <cfRule type="cellIs" dxfId="5500" priority="665" operator="equal">
      <formula>0</formula>
    </cfRule>
  </conditionalFormatting>
  <conditionalFormatting sqref="A114:H114">
    <cfRule type="cellIs" dxfId="5499" priority="664" operator="equal">
      <formula>0</formula>
    </cfRule>
  </conditionalFormatting>
  <conditionalFormatting sqref="A114:H114">
    <cfRule type="cellIs" dxfId="5498" priority="663" stopIfTrue="1" operator="equal">
      <formula>0</formula>
    </cfRule>
  </conditionalFormatting>
  <conditionalFormatting sqref="A114:H114">
    <cfRule type="expression" dxfId="5497" priority="662" stopIfTrue="1">
      <formula>$IT115&lt;$IS$2</formula>
    </cfRule>
  </conditionalFormatting>
  <conditionalFormatting sqref="A114:H114">
    <cfRule type="cellIs" dxfId="5496" priority="661" stopIfTrue="1" operator="equal">
      <formula>0</formula>
    </cfRule>
  </conditionalFormatting>
  <conditionalFormatting sqref="A114:H114">
    <cfRule type="expression" dxfId="5495" priority="660" stopIfTrue="1">
      <formula>$IT115&lt;$IS$2</formula>
    </cfRule>
  </conditionalFormatting>
  <conditionalFormatting sqref="A114:G114">
    <cfRule type="cellIs" dxfId="5494" priority="659" stopIfTrue="1" operator="equal">
      <formula>0</formula>
    </cfRule>
  </conditionalFormatting>
  <conditionalFormatting sqref="A114:G114">
    <cfRule type="expression" dxfId="5493" priority="658" stopIfTrue="1">
      <formula>$IT115&lt;$IS$2</formula>
    </cfRule>
  </conditionalFormatting>
  <conditionalFormatting sqref="A114:G114">
    <cfRule type="cellIs" dxfId="5492" priority="657" stopIfTrue="1" operator="equal">
      <formula>0</formula>
    </cfRule>
  </conditionalFormatting>
  <conditionalFormatting sqref="A114:G114">
    <cfRule type="expression" dxfId="5491" priority="656" stopIfTrue="1">
      <formula>$IT115&lt;$IS$2</formula>
    </cfRule>
  </conditionalFormatting>
  <conditionalFormatting sqref="H114">
    <cfRule type="cellIs" dxfId="5490" priority="655" stopIfTrue="1" operator="equal">
      <formula>0</formula>
    </cfRule>
  </conditionalFormatting>
  <conditionalFormatting sqref="H114">
    <cfRule type="expression" dxfId="5489" priority="654" stopIfTrue="1">
      <formula>$IT115&lt;$IS$2</formula>
    </cfRule>
  </conditionalFormatting>
  <conditionalFormatting sqref="H114">
    <cfRule type="cellIs" dxfId="5488" priority="653" stopIfTrue="1" operator="equal">
      <formula>0</formula>
    </cfRule>
  </conditionalFormatting>
  <conditionalFormatting sqref="H114">
    <cfRule type="expression" dxfId="5487" priority="652" stopIfTrue="1">
      <formula>$IT115&lt;$IS$2</formula>
    </cfRule>
  </conditionalFormatting>
  <conditionalFormatting sqref="A114:G114">
    <cfRule type="cellIs" dxfId="5486" priority="651" stopIfTrue="1" operator="equal">
      <formula>0</formula>
    </cfRule>
  </conditionalFormatting>
  <conditionalFormatting sqref="A114:G114">
    <cfRule type="expression" dxfId="5485" priority="650" stopIfTrue="1">
      <formula>$IT115&lt;$IS$2</formula>
    </cfRule>
  </conditionalFormatting>
  <conditionalFormatting sqref="A114:H114">
    <cfRule type="cellIs" dxfId="5484" priority="649" operator="equal">
      <formula>0</formula>
    </cfRule>
  </conditionalFormatting>
  <conditionalFormatting sqref="A114:G114">
    <cfRule type="cellIs" dxfId="5483" priority="648" stopIfTrue="1" operator="equal">
      <formula>0</formula>
    </cfRule>
  </conditionalFormatting>
  <conditionalFormatting sqref="A114:G114">
    <cfRule type="expression" dxfId="5482" priority="647" stopIfTrue="1">
      <formula>$IT115&lt;$IS$2</formula>
    </cfRule>
  </conditionalFormatting>
  <conditionalFormatting sqref="A114:G114">
    <cfRule type="cellIs" dxfId="5481" priority="646" stopIfTrue="1" operator="equal">
      <formula>0</formula>
    </cfRule>
  </conditionalFormatting>
  <conditionalFormatting sqref="A114:G114">
    <cfRule type="expression" dxfId="5480" priority="645" stopIfTrue="1">
      <formula>$IT115&lt;$IS$2</formula>
    </cfRule>
  </conditionalFormatting>
  <conditionalFormatting sqref="A114:G114">
    <cfRule type="cellIs" dxfId="5479" priority="644" stopIfTrue="1" operator="equal">
      <formula>0</formula>
    </cfRule>
  </conditionalFormatting>
  <conditionalFormatting sqref="A114:G114">
    <cfRule type="expression" dxfId="5478" priority="643" stopIfTrue="1">
      <formula>$IT115&lt;$IS$2</formula>
    </cfRule>
  </conditionalFormatting>
  <conditionalFormatting sqref="A114:H114">
    <cfRule type="cellIs" dxfId="5477" priority="642" stopIfTrue="1" operator="equal">
      <formula>0</formula>
    </cfRule>
  </conditionalFormatting>
  <conditionalFormatting sqref="A114:H114">
    <cfRule type="expression" dxfId="5476" priority="641" stopIfTrue="1">
      <formula>$IT115&lt;$IS$2</formula>
    </cfRule>
  </conditionalFormatting>
  <conditionalFormatting sqref="A114:H114">
    <cfRule type="cellIs" dxfId="5475" priority="640" stopIfTrue="1" operator="equal">
      <formula>0</formula>
    </cfRule>
  </conditionalFormatting>
  <conditionalFormatting sqref="A114:H114">
    <cfRule type="expression" dxfId="5474" priority="639" stopIfTrue="1">
      <formula>$IT115&lt;$IS$2</formula>
    </cfRule>
  </conditionalFormatting>
  <conditionalFormatting sqref="A114:H114">
    <cfRule type="cellIs" dxfId="5473" priority="638" stopIfTrue="1" operator="equal">
      <formula>0</formula>
    </cfRule>
  </conditionalFormatting>
  <conditionalFormatting sqref="A114:H114">
    <cfRule type="expression" dxfId="5472" priority="637" stopIfTrue="1">
      <formula>$IT115&lt;$IS$2</formula>
    </cfRule>
  </conditionalFormatting>
  <conditionalFormatting sqref="A114:H114">
    <cfRule type="cellIs" dxfId="5471" priority="636" stopIfTrue="1" operator="equal">
      <formula>0</formula>
    </cfRule>
  </conditionalFormatting>
  <conditionalFormatting sqref="A114:H114">
    <cfRule type="expression" dxfId="5470" priority="635" stopIfTrue="1">
      <formula>$IW115&lt;$IV$2</formula>
    </cfRule>
  </conditionalFormatting>
  <conditionalFormatting sqref="A113:H115">
    <cfRule type="cellIs" dxfId="5469" priority="634" stopIfTrue="1" operator="equal">
      <formula>0</formula>
    </cfRule>
  </conditionalFormatting>
  <conditionalFormatting sqref="A113:H115">
    <cfRule type="expression" dxfId="5468" priority="633" stopIfTrue="1">
      <formula>$IT114&lt;$IS$2</formula>
    </cfRule>
  </conditionalFormatting>
  <conditionalFormatting sqref="A113:H115">
    <cfRule type="cellIs" dxfId="5467" priority="632" stopIfTrue="1" operator="equal">
      <formula>0</formula>
    </cfRule>
  </conditionalFormatting>
  <conditionalFormatting sqref="A113:H115">
    <cfRule type="expression" dxfId="5466" priority="631" stopIfTrue="1">
      <formula>$IT114&lt;$IS$2</formula>
    </cfRule>
  </conditionalFormatting>
  <conditionalFormatting sqref="I115">
    <cfRule type="cellIs" dxfId="5465" priority="630" operator="equal">
      <formula>0</formula>
    </cfRule>
  </conditionalFormatting>
  <conditionalFormatting sqref="A116:I119">
    <cfRule type="cellIs" dxfId="5464" priority="629" operator="equal">
      <formula>0</formula>
    </cfRule>
  </conditionalFormatting>
  <conditionalFormatting sqref="A116:H119">
    <cfRule type="cellIs" dxfId="5463" priority="628" operator="equal">
      <formula>0</formula>
    </cfRule>
  </conditionalFormatting>
  <conditionalFormatting sqref="A116:H119">
    <cfRule type="cellIs" dxfId="5462" priority="627" stopIfTrue="1" operator="equal">
      <formula>0</formula>
    </cfRule>
  </conditionalFormatting>
  <conditionalFormatting sqref="A116:H119">
    <cfRule type="expression" dxfId="5461" priority="626" stopIfTrue="1">
      <formula>$IT117&lt;$IS$2</formula>
    </cfRule>
  </conditionalFormatting>
  <conditionalFormatting sqref="A116:H119">
    <cfRule type="cellIs" dxfId="5460" priority="625" stopIfTrue="1" operator="equal">
      <formula>0</formula>
    </cfRule>
  </conditionalFormatting>
  <conditionalFormatting sqref="A116:H119">
    <cfRule type="expression" dxfId="5459" priority="624" stopIfTrue="1">
      <formula>$IT117&lt;$IS$2</formula>
    </cfRule>
  </conditionalFormatting>
  <conditionalFormatting sqref="A116:G117">
    <cfRule type="expression" dxfId="5458" priority="623" stopIfTrue="1">
      <formula>$IT117&lt;$IS$2</formula>
    </cfRule>
  </conditionalFormatting>
  <conditionalFormatting sqref="A116:G119">
    <cfRule type="cellIs" dxfId="5457" priority="622" stopIfTrue="1" operator="equal">
      <formula>0</formula>
    </cfRule>
  </conditionalFormatting>
  <conditionalFormatting sqref="A116:G119">
    <cfRule type="expression" dxfId="5456" priority="621" stopIfTrue="1">
      <formula>$IT117&lt;$IS$2</formula>
    </cfRule>
  </conditionalFormatting>
  <conditionalFormatting sqref="H116:H119">
    <cfRule type="cellIs" dxfId="5455" priority="620" stopIfTrue="1" operator="equal">
      <formula>0</formula>
    </cfRule>
  </conditionalFormatting>
  <conditionalFormatting sqref="H116:H119">
    <cfRule type="expression" dxfId="5454" priority="619" stopIfTrue="1">
      <formula>$IT117&lt;$IS$2</formula>
    </cfRule>
  </conditionalFormatting>
  <conditionalFormatting sqref="H116:H119">
    <cfRule type="cellIs" dxfId="5453" priority="618" stopIfTrue="1" operator="equal">
      <formula>0</formula>
    </cfRule>
  </conditionalFormatting>
  <conditionalFormatting sqref="H116:H119">
    <cfRule type="expression" dxfId="5452" priority="617" stopIfTrue="1">
      <formula>$IT117&lt;$IS$2</formula>
    </cfRule>
  </conditionalFormatting>
  <conditionalFormatting sqref="A116:G119">
    <cfRule type="cellIs" dxfId="5451" priority="616" stopIfTrue="1" operator="equal">
      <formula>0</formula>
    </cfRule>
  </conditionalFormatting>
  <conditionalFormatting sqref="A116:G119">
    <cfRule type="expression" dxfId="5450" priority="615" stopIfTrue="1">
      <formula>$IT117&lt;$IS$2</formula>
    </cfRule>
  </conditionalFormatting>
  <conditionalFormatting sqref="A116:H119">
    <cfRule type="cellIs" dxfId="5449" priority="614" operator="equal">
      <formula>0</formula>
    </cfRule>
  </conditionalFormatting>
  <conditionalFormatting sqref="A116:G119">
    <cfRule type="cellIs" dxfId="5448" priority="613" stopIfTrue="1" operator="equal">
      <formula>0</formula>
    </cfRule>
  </conditionalFormatting>
  <conditionalFormatting sqref="A116:G119">
    <cfRule type="expression" dxfId="5447" priority="612" stopIfTrue="1">
      <formula>$IT117&lt;$IS$2</formula>
    </cfRule>
  </conditionalFormatting>
  <conditionalFormatting sqref="A116:G119">
    <cfRule type="cellIs" dxfId="5446" priority="611" stopIfTrue="1" operator="equal">
      <formula>0</formula>
    </cfRule>
  </conditionalFormatting>
  <conditionalFormatting sqref="A116:G119">
    <cfRule type="expression" dxfId="5445" priority="610" stopIfTrue="1">
      <formula>$IT117&lt;$IS$2</formula>
    </cfRule>
  </conditionalFormatting>
  <conditionalFormatting sqref="A116:G119">
    <cfRule type="cellIs" dxfId="5444" priority="609" stopIfTrue="1" operator="equal">
      <formula>0</formula>
    </cfRule>
  </conditionalFormatting>
  <conditionalFormatting sqref="A116:G119">
    <cfRule type="expression" dxfId="5443" priority="608" stopIfTrue="1">
      <formula>$IT117&lt;$IS$2</formula>
    </cfRule>
  </conditionalFormatting>
  <conditionalFormatting sqref="D119">
    <cfRule type="cellIs" dxfId="5442" priority="607" operator="equal">
      <formula>0</formula>
    </cfRule>
  </conditionalFormatting>
  <conditionalFormatting sqref="D119">
    <cfRule type="cellIs" dxfId="5441" priority="606" operator="equal">
      <formula>0</formula>
    </cfRule>
  </conditionalFormatting>
  <conditionalFormatting sqref="D119">
    <cfRule type="cellIs" dxfId="5440" priority="605" stopIfTrue="1" operator="equal">
      <formula>0</formula>
    </cfRule>
  </conditionalFormatting>
  <conditionalFormatting sqref="D119">
    <cfRule type="expression" dxfId="5439" priority="604" stopIfTrue="1">
      <formula>$IT120&lt;$IS$2</formula>
    </cfRule>
  </conditionalFormatting>
  <conditionalFormatting sqref="D119">
    <cfRule type="cellIs" dxfId="5438" priority="603" stopIfTrue="1" operator="equal">
      <formula>0</formula>
    </cfRule>
  </conditionalFormatting>
  <conditionalFormatting sqref="D119">
    <cfRule type="expression" dxfId="5437" priority="602" stopIfTrue="1">
      <formula>$IT120&lt;$IS$2</formula>
    </cfRule>
  </conditionalFormatting>
  <conditionalFormatting sqref="D119">
    <cfRule type="cellIs" dxfId="5436" priority="601" stopIfTrue="1" operator="equal">
      <formula>0</formula>
    </cfRule>
  </conditionalFormatting>
  <conditionalFormatting sqref="D119">
    <cfRule type="expression" dxfId="5435" priority="600" stopIfTrue="1">
      <formula>$IT120&lt;$IS$2</formula>
    </cfRule>
  </conditionalFormatting>
  <conditionalFormatting sqref="D119">
    <cfRule type="cellIs" dxfId="5434" priority="599" stopIfTrue="1" operator="equal">
      <formula>0</formula>
    </cfRule>
  </conditionalFormatting>
  <conditionalFormatting sqref="D119">
    <cfRule type="expression" dxfId="5433" priority="598" stopIfTrue="1">
      <formula>$IT120&lt;$IS$2</formula>
    </cfRule>
  </conditionalFormatting>
  <conditionalFormatting sqref="D119">
    <cfRule type="cellIs" dxfId="5432" priority="597" operator="equal">
      <formula>0</formula>
    </cfRule>
  </conditionalFormatting>
  <conditionalFormatting sqref="D119">
    <cfRule type="cellIs" dxfId="5431" priority="596" stopIfTrue="1" operator="equal">
      <formula>0</formula>
    </cfRule>
  </conditionalFormatting>
  <conditionalFormatting sqref="D119">
    <cfRule type="expression" dxfId="5430" priority="595" stopIfTrue="1">
      <formula>$IT120&lt;$IS$2</formula>
    </cfRule>
  </conditionalFormatting>
  <conditionalFormatting sqref="D119">
    <cfRule type="cellIs" dxfId="5429" priority="594" stopIfTrue="1" operator="equal">
      <formula>0</formula>
    </cfRule>
  </conditionalFormatting>
  <conditionalFormatting sqref="D119">
    <cfRule type="expression" dxfId="5428" priority="593" stopIfTrue="1">
      <formula>$IT120&lt;$IS$2</formula>
    </cfRule>
  </conditionalFormatting>
  <conditionalFormatting sqref="D119">
    <cfRule type="cellIs" dxfId="5427" priority="592" stopIfTrue="1" operator="equal">
      <formula>0</formula>
    </cfRule>
  </conditionalFormatting>
  <conditionalFormatting sqref="D119">
    <cfRule type="expression" dxfId="5426" priority="591" stopIfTrue="1">
      <formula>$IT120&lt;$IS$2</formula>
    </cfRule>
  </conditionalFormatting>
  <conditionalFormatting sqref="A116:H119">
    <cfRule type="cellIs" dxfId="5425" priority="590" stopIfTrue="1" operator="equal">
      <formula>0</formula>
    </cfRule>
  </conditionalFormatting>
  <conditionalFormatting sqref="A116:H119">
    <cfRule type="expression" dxfId="5424" priority="589" stopIfTrue="1">
      <formula>$IT117&lt;$IS$2</formula>
    </cfRule>
  </conditionalFormatting>
  <conditionalFormatting sqref="A116:H119">
    <cfRule type="cellIs" dxfId="5423" priority="588" stopIfTrue="1" operator="equal">
      <formula>0</formula>
    </cfRule>
  </conditionalFormatting>
  <conditionalFormatting sqref="A116:H119">
    <cfRule type="expression" dxfId="5422" priority="587" stopIfTrue="1">
      <formula>$IT117&lt;$IS$2</formula>
    </cfRule>
  </conditionalFormatting>
  <conditionalFormatting sqref="A116:H119">
    <cfRule type="cellIs" dxfId="5421" priority="586" stopIfTrue="1" operator="equal">
      <formula>0</formula>
    </cfRule>
  </conditionalFormatting>
  <conditionalFormatting sqref="A116:H119">
    <cfRule type="expression" dxfId="5420" priority="585" stopIfTrue="1">
      <formula>$IT117&lt;$IS$2</formula>
    </cfRule>
  </conditionalFormatting>
  <conditionalFormatting sqref="A119:H119">
    <cfRule type="cellIs" dxfId="5419" priority="584" stopIfTrue="1" operator="equal">
      <formula>0</formula>
    </cfRule>
  </conditionalFormatting>
  <conditionalFormatting sqref="A119:H119">
    <cfRule type="expression" dxfId="5418" priority="583" stopIfTrue="1">
      <formula>$IW120&lt;$IV$2</formula>
    </cfRule>
  </conditionalFormatting>
  <conditionalFormatting sqref="A116:H116">
    <cfRule type="cellIs" dxfId="5417" priority="582" stopIfTrue="1" operator="equal">
      <formula>0</formula>
    </cfRule>
  </conditionalFormatting>
  <conditionalFormatting sqref="A116:H116">
    <cfRule type="expression" dxfId="5416" priority="581" stopIfTrue="1">
      <formula>$IW117&lt;$IV$2</formula>
    </cfRule>
  </conditionalFormatting>
  <conditionalFormatting sqref="A118:H118">
    <cfRule type="cellIs" dxfId="5415" priority="580" stopIfTrue="1" operator="equal">
      <formula>0</formula>
    </cfRule>
  </conditionalFormatting>
  <conditionalFormatting sqref="A118:H118">
    <cfRule type="expression" dxfId="5414" priority="579" stopIfTrue="1">
      <formula>$IW119&lt;$IV$2</formula>
    </cfRule>
  </conditionalFormatting>
  <conditionalFormatting sqref="A118:H118">
    <cfRule type="cellIs" dxfId="5413" priority="578" operator="equal">
      <formula>0</formula>
    </cfRule>
  </conditionalFormatting>
  <conditionalFormatting sqref="A118:H118">
    <cfRule type="cellIs" dxfId="5412" priority="577" operator="equal">
      <formula>0</formula>
    </cfRule>
  </conditionalFormatting>
  <conditionalFormatting sqref="A118:H118">
    <cfRule type="cellIs" dxfId="5411" priority="576" stopIfTrue="1" operator="equal">
      <formula>0</formula>
    </cfRule>
  </conditionalFormatting>
  <conditionalFormatting sqref="A118:H118">
    <cfRule type="expression" dxfId="5410" priority="575" stopIfTrue="1">
      <formula>$IT119&lt;$IS$2</formula>
    </cfRule>
  </conditionalFormatting>
  <conditionalFormatting sqref="A118:H118">
    <cfRule type="cellIs" dxfId="5409" priority="574" stopIfTrue="1" operator="equal">
      <formula>0</formula>
    </cfRule>
  </conditionalFormatting>
  <conditionalFormatting sqref="A118:H118">
    <cfRule type="expression" dxfId="5408" priority="573" stopIfTrue="1">
      <formula>$IT119&lt;$IS$2</formula>
    </cfRule>
  </conditionalFormatting>
  <conditionalFormatting sqref="A118:G118">
    <cfRule type="cellIs" dxfId="5407" priority="572" stopIfTrue="1" operator="equal">
      <formula>0</formula>
    </cfRule>
  </conditionalFormatting>
  <conditionalFormatting sqref="A118:G118">
    <cfRule type="expression" dxfId="5406" priority="571" stopIfTrue="1">
      <formula>$IT119&lt;$IS$2</formula>
    </cfRule>
  </conditionalFormatting>
  <conditionalFormatting sqref="H118">
    <cfRule type="cellIs" dxfId="5405" priority="570" stopIfTrue="1" operator="equal">
      <formula>0</formula>
    </cfRule>
  </conditionalFormatting>
  <conditionalFormatting sqref="H118">
    <cfRule type="expression" dxfId="5404" priority="569" stopIfTrue="1">
      <formula>$IT119&lt;$IS$2</formula>
    </cfRule>
  </conditionalFormatting>
  <conditionalFormatting sqref="H118">
    <cfRule type="cellIs" dxfId="5403" priority="568" stopIfTrue="1" operator="equal">
      <formula>0</formula>
    </cfRule>
  </conditionalFormatting>
  <conditionalFormatting sqref="H118">
    <cfRule type="expression" dxfId="5402" priority="567" stopIfTrue="1">
      <formula>$IT119&lt;$IS$2</formula>
    </cfRule>
  </conditionalFormatting>
  <conditionalFormatting sqref="A118:G118">
    <cfRule type="cellIs" dxfId="5401" priority="566" stopIfTrue="1" operator="equal">
      <formula>0</formula>
    </cfRule>
  </conditionalFormatting>
  <conditionalFormatting sqref="A118:G118">
    <cfRule type="expression" dxfId="5400" priority="565" stopIfTrue="1">
      <formula>$IT119&lt;$IS$2</formula>
    </cfRule>
  </conditionalFormatting>
  <conditionalFormatting sqref="A118:H118">
    <cfRule type="cellIs" dxfId="5399" priority="564" operator="equal">
      <formula>0</formula>
    </cfRule>
  </conditionalFormatting>
  <conditionalFormatting sqref="A118:G118">
    <cfRule type="cellIs" dxfId="5398" priority="563" stopIfTrue="1" operator="equal">
      <formula>0</formula>
    </cfRule>
  </conditionalFormatting>
  <conditionalFormatting sqref="A118:G118">
    <cfRule type="expression" dxfId="5397" priority="562" stopIfTrue="1">
      <formula>$IT119&lt;$IS$2</formula>
    </cfRule>
  </conditionalFormatting>
  <conditionalFormatting sqref="A118:G118">
    <cfRule type="cellIs" dxfId="5396" priority="561" stopIfTrue="1" operator="equal">
      <formula>0</formula>
    </cfRule>
  </conditionalFormatting>
  <conditionalFormatting sqref="A118:G118">
    <cfRule type="expression" dxfId="5395" priority="560" stopIfTrue="1">
      <formula>$IT119&lt;$IS$2</formula>
    </cfRule>
  </conditionalFormatting>
  <conditionalFormatting sqref="A118:G118">
    <cfRule type="cellIs" dxfId="5394" priority="559" stopIfTrue="1" operator="equal">
      <formula>0</formula>
    </cfRule>
  </conditionalFormatting>
  <conditionalFormatting sqref="A118:G118">
    <cfRule type="expression" dxfId="5393" priority="558" stopIfTrue="1">
      <formula>$IT119&lt;$IS$2</formula>
    </cfRule>
  </conditionalFormatting>
  <conditionalFormatting sqref="A118:H118">
    <cfRule type="cellIs" dxfId="5392" priority="557" stopIfTrue="1" operator="equal">
      <formula>0</formula>
    </cfRule>
  </conditionalFormatting>
  <conditionalFormatting sqref="A118:H118">
    <cfRule type="expression" dxfId="5391" priority="556" stopIfTrue="1">
      <formula>$IT119&lt;$IS$2</formula>
    </cfRule>
  </conditionalFormatting>
  <conditionalFormatting sqref="A118:H118">
    <cfRule type="cellIs" dxfId="5390" priority="555" stopIfTrue="1" operator="equal">
      <formula>0</formula>
    </cfRule>
  </conditionalFormatting>
  <conditionalFormatting sqref="A118:H118">
    <cfRule type="expression" dxfId="5389" priority="554" stopIfTrue="1">
      <formula>$IT119&lt;$IS$2</formula>
    </cfRule>
  </conditionalFormatting>
  <conditionalFormatting sqref="A118:H118">
    <cfRule type="cellIs" dxfId="5388" priority="553" stopIfTrue="1" operator="equal">
      <formula>0</formula>
    </cfRule>
  </conditionalFormatting>
  <conditionalFormatting sqref="A118:H118">
    <cfRule type="expression" dxfId="5387" priority="552" stopIfTrue="1">
      <formula>$IT119&lt;$IS$2</formula>
    </cfRule>
  </conditionalFormatting>
  <conditionalFormatting sqref="A118:H118">
    <cfRule type="cellIs" dxfId="5386" priority="551" stopIfTrue="1" operator="equal">
      <formula>0</formula>
    </cfRule>
  </conditionalFormatting>
  <conditionalFormatting sqref="A118:H118">
    <cfRule type="expression" dxfId="5385" priority="550" stopIfTrue="1">
      <formula>$IW119&lt;$IV$2</formula>
    </cfRule>
  </conditionalFormatting>
  <conditionalFormatting sqref="A118:H118">
    <cfRule type="cellIs" dxfId="5384" priority="549" operator="equal">
      <formula>0</formula>
    </cfRule>
  </conditionalFormatting>
  <conditionalFormatting sqref="A118:H118">
    <cfRule type="cellIs" dxfId="5383" priority="548" operator="equal">
      <formula>0</formula>
    </cfRule>
  </conditionalFormatting>
  <conditionalFormatting sqref="A118:H118">
    <cfRule type="cellIs" dxfId="5382" priority="547" stopIfTrue="1" operator="equal">
      <formula>0</formula>
    </cfRule>
  </conditionalFormatting>
  <conditionalFormatting sqref="A118:H118">
    <cfRule type="expression" dxfId="5381" priority="546" stopIfTrue="1">
      <formula>$IT119&lt;$IS$2</formula>
    </cfRule>
  </conditionalFormatting>
  <conditionalFormatting sqref="A118:H118">
    <cfRule type="cellIs" dxfId="5380" priority="545" stopIfTrue="1" operator="equal">
      <formula>0</formula>
    </cfRule>
  </conditionalFormatting>
  <conditionalFormatting sqref="A118:H118">
    <cfRule type="expression" dxfId="5379" priority="544" stopIfTrue="1">
      <formula>$IT119&lt;$IS$2</formula>
    </cfRule>
  </conditionalFormatting>
  <conditionalFormatting sqref="A118:G118">
    <cfRule type="cellIs" dxfId="5378" priority="543" stopIfTrue="1" operator="equal">
      <formula>0</formula>
    </cfRule>
  </conditionalFormatting>
  <conditionalFormatting sqref="A118:G118">
    <cfRule type="expression" dxfId="5377" priority="542" stopIfTrue="1">
      <formula>$IT119&lt;$IS$2</formula>
    </cfRule>
  </conditionalFormatting>
  <conditionalFormatting sqref="H118">
    <cfRule type="cellIs" dxfId="5376" priority="541" stopIfTrue="1" operator="equal">
      <formula>0</formula>
    </cfRule>
  </conditionalFormatting>
  <conditionalFormatting sqref="H118">
    <cfRule type="expression" dxfId="5375" priority="540" stopIfTrue="1">
      <formula>$IT119&lt;$IS$2</formula>
    </cfRule>
  </conditionalFormatting>
  <conditionalFormatting sqref="H118">
    <cfRule type="cellIs" dxfId="5374" priority="539" stopIfTrue="1" operator="equal">
      <formula>0</formula>
    </cfRule>
  </conditionalFormatting>
  <conditionalFormatting sqref="H118">
    <cfRule type="expression" dxfId="5373" priority="538" stopIfTrue="1">
      <formula>$IT119&lt;$IS$2</formula>
    </cfRule>
  </conditionalFormatting>
  <conditionalFormatting sqref="A118:G118">
    <cfRule type="cellIs" dxfId="5372" priority="537" stopIfTrue="1" operator="equal">
      <formula>0</formula>
    </cfRule>
  </conditionalFormatting>
  <conditionalFormatting sqref="A118:G118">
    <cfRule type="expression" dxfId="5371" priority="536" stopIfTrue="1">
      <formula>$IT119&lt;$IS$2</formula>
    </cfRule>
  </conditionalFormatting>
  <conditionalFormatting sqref="A118:H118">
    <cfRule type="cellIs" dxfId="5370" priority="535" operator="equal">
      <formula>0</formula>
    </cfRule>
  </conditionalFormatting>
  <conditionalFormatting sqref="A118:G118">
    <cfRule type="cellIs" dxfId="5369" priority="534" stopIfTrue="1" operator="equal">
      <formula>0</formula>
    </cfRule>
  </conditionalFormatting>
  <conditionalFormatting sqref="A118:G118">
    <cfRule type="expression" dxfId="5368" priority="533" stopIfTrue="1">
      <formula>$IT119&lt;$IS$2</formula>
    </cfRule>
  </conditionalFormatting>
  <conditionalFormatting sqref="A118:G118">
    <cfRule type="cellIs" dxfId="5367" priority="532" stopIfTrue="1" operator="equal">
      <formula>0</formula>
    </cfRule>
  </conditionalFormatting>
  <conditionalFormatting sqref="A118:G118">
    <cfRule type="expression" dxfId="5366" priority="531" stopIfTrue="1">
      <formula>$IT119&lt;$IS$2</formula>
    </cfRule>
  </conditionalFormatting>
  <conditionalFormatting sqref="A118:G118">
    <cfRule type="cellIs" dxfId="5365" priority="530" stopIfTrue="1" operator="equal">
      <formula>0</formula>
    </cfRule>
  </conditionalFormatting>
  <conditionalFormatting sqref="A118:G118">
    <cfRule type="expression" dxfId="5364" priority="529" stopIfTrue="1">
      <formula>$IT119&lt;$IS$2</formula>
    </cfRule>
  </conditionalFormatting>
  <conditionalFormatting sqref="A118:H118">
    <cfRule type="cellIs" dxfId="5363" priority="528" stopIfTrue="1" operator="equal">
      <formula>0</formula>
    </cfRule>
  </conditionalFormatting>
  <conditionalFormatting sqref="A118:H118">
    <cfRule type="expression" dxfId="5362" priority="527" stopIfTrue="1">
      <formula>$IT119&lt;$IS$2</formula>
    </cfRule>
  </conditionalFormatting>
  <conditionalFormatting sqref="A118:H118">
    <cfRule type="cellIs" dxfId="5361" priority="526" stopIfTrue="1" operator="equal">
      <formula>0</formula>
    </cfRule>
  </conditionalFormatting>
  <conditionalFormatting sqref="A118:H118">
    <cfRule type="expression" dxfId="5360" priority="525" stopIfTrue="1">
      <formula>$IT119&lt;$IS$2</formula>
    </cfRule>
  </conditionalFormatting>
  <conditionalFormatting sqref="A118:H118">
    <cfRule type="cellIs" dxfId="5359" priority="524" stopIfTrue="1" operator="equal">
      <formula>0</formula>
    </cfRule>
  </conditionalFormatting>
  <conditionalFormatting sqref="A118:H118">
    <cfRule type="expression" dxfId="5358" priority="523" stopIfTrue="1">
      <formula>$IT119&lt;$IS$2</formula>
    </cfRule>
  </conditionalFormatting>
  <conditionalFormatting sqref="A118:H118">
    <cfRule type="cellIs" dxfId="5357" priority="522" stopIfTrue="1" operator="equal">
      <formula>0</formula>
    </cfRule>
  </conditionalFormatting>
  <conditionalFormatting sqref="A118:H118">
    <cfRule type="expression" dxfId="5356" priority="521" stopIfTrue="1">
      <formula>$IW119&lt;$IV$2</formula>
    </cfRule>
  </conditionalFormatting>
  <conditionalFormatting sqref="A118:H118">
    <cfRule type="cellIs" dxfId="5355" priority="520" operator="equal">
      <formula>0</formula>
    </cfRule>
  </conditionalFormatting>
  <conditionalFormatting sqref="A118:H118">
    <cfRule type="cellIs" dxfId="5354" priority="519" operator="equal">
      <formula>0</formula>
    </cfRule>
  </conditionalFormatting>
  <conditionalFormatting sqref="A118:H118">
    <cfRule type="cellIs" dxfId="5353" priority="518" stopIfTrue="1" operator="equal">
      <formula>0</formula>
    </cfRule>
  </conditionalFormatting>
  <conditionalFormatting sqref="A118:H118">
    <cfRule type="expression" dxfId="5352" priority="517" stopIfTrue="1">
      <formula>$IT119&lt;$IS$2</formula>
    </cfRule>
  </conditionalFormatting>
  <conditionalFormatting sqref="A118:H118">
    <cfRule type="cellIs" dxfId="5351" priority="516" stopIfTrue="1" operator="equal">
      <formula>0</formula>
    </cfRule>
  </conditionalFormatting>
  <conditionalFormatting sqref="A118:H118">
    <cfRule type="expression" dxfId="5350" priority="515" stopIfTrue="1">
      <formula>$IT119&lt;$IS$2</formula>
    </cfRule>
  </conditionalFormatting>
  <conditionalFormatting sqref="A118:G118">
    <cfRule type="cellIs" dxfId="5349" priority="514" stopIfTrue="1" operator="equal">
      <formula>0</formula>
    </cfRule>
  </conditionalFormatting>
  <conditionalFormatting sqref="A118:G118">
    <cfRule type="expression" dxfId="5348" priority="513" stopIfTrue="1">
      <formula>$IT119&lt;$IS$2</formula>
    </cfRule>
  </conditionalFormatting>
  <conditionalFormatting sqref="H118">
    <cfRule type="cellIs" dxfId="5347" priority="512" stopIfTrue="1" operator="equal">
      <formula>0</formula>
    </cfRule>
  </conditionalFormatting>
  <conditionalFormatting sqref="H118">
    <cfRule type="expression" dxfId="5346" priority="511" stopIfTrue="1">
      <formula>$IT119&lt;$IS$2</formula>
    </cfRule>
  </conditionalFormatting>
  <conditionalFormatting sqref="H118">
    <cfRule type="cellIs" dxfId="5345" priority="510" stopIfTrue="1" operator="equal">
      <formula>0</formula>
    </cfRule>
  </conditionalFormatting>
  <conditionalFormatting sqref="H118">
    <cfRule type="expression" dxfId="5344" priority="509" stopIfTrue="1">
      <formula>$IT119&lt;$IS$2</formula>
    </cfRule>
  </conditionalFormatting>
  <conditionalFormatting sqref="A118:G118">
    <cfRule type="cellIs" dxfId="5343" priority="508" stopIfTrue="1" operator="equal">
      <formula>0</formula>
    </cfRule>
  </conditionalFormatting>
  <conditionalFormatting sqref="A118:G118">
    <cfRule type="expression" dxfId="5342" priority="507" stopIfTrue="1">
      <formula>$IT119&lt;$IS$2</formula>
    </cfRule>
  </conditionalFormatting>
  <conditionalFormatting sqref="A118:H118">
    <cfRule type="cellIs" dxfId="5341" priority="506" operator="equal">
      <formula>0</formula>
    </cfRule>
  </conditionalFormatting>
  <conditionalFormatting sqref="A118:G118">
    <cfRule type="cellIs" dxfId="5340" priority="505" stopIfTrue="1" operator="equal">
      <formula>0</formula>
    </cfRule>
  </conditionalFormatting>
  <conditionalFormatting sqref="A118:G118">
    <cfRule type="expression" dxfId="5339" priority="504" stopIfTrue="1">
      <formula>$IT119&lt;$IS$2</formula>
    </cfRule>
  </conditionalFormatting>
  <conditionalFormatting sqref="A118:G118">
    <cfRule type="cellIs" dxfId="5338" priority="503" stopIfTrue="1" operator="equal">
      <formula>0</formula>
    </cfRule>
  </conditionalFormatting>
  <conditionalFormatting sqref="A118:G118">
    <cfRule type="expression" dxfId="5337" priority="502" stopIfTrue="1">
      <formula>$IT119&lt;$IS$2</formula>
    </cfRule>
  </conditionalFormatting>
  <conditionalFormatting sqref="A118:G118">
    <cfRule type="cellIs" dxfId="5336" priority="501" stopIfTrue="1" operator="equal">
      <formula>0</formula>
    </cfRule>
  </conditionalFormatting>
  <conditionalFormatting sqref="A118:G118">
    <cfRule type="expression" dxfId="5335" priority="500" stopIfTrue="1">
      <formula>$IT119&lt;$IS$2</formula>
    </cfRule>
  </conditionalFormatting>
  <conditionalFormatting sqref="A118:H118">
    <cfRule type="cellIs" dxfId="5334" priority="499" stopIfTrue="1" operator="equal">
      <formula>0</formula>
    </cfRule>
  </conditionalFormatting>
  <conditionalFormatting sqref="A118:H118">
    <cfRule type="expression" dxfId="5333" priority="498" stopIfTrue="1">
      <formula>$IT119&lt;$IS$2</formula>
    </cfRule>
  </conditionalFormatting>
  <conditionalFormatting sqref="A118:H118">
    <cfRule type="cellIs" dxfId="5332" priority="497" stopIfTrue="1" operator="equal">
      <formula>0</formula>
    </cfRule>
  </conditionalFormatting>
  <conditionalFormatting sqref="A118:H118">
    <cfRule type="expression" dxfId="5331" priority="496" stopIfTrue="1">
      <formula>$IT119&lt;$IS$2</formula>
    </cfRule>
  </conditionalFormatting>
  <conditionalFormatting sqref="A118:H118">
    <cfRule type="cellIs" dxfId="5330" priority="495" stopIfTrue="1" operator="equal">
      <formula>0</formula>
    </cfRule>
  </conditionalFormatting>
  <conditionalFormatting sqref="A118:H118">
    <cfRule type="expression" dxfId="5329" priority="494" stopIfTrue="1">
      <formula>$IT119&lt;$IS$2</formula>
    </cfRule>
  </conditionalFormatting>
  <conditionalFormatting sqref="A118:H118">
    <cfRule type="cellIs" dxfId="5328" priority="493" stopIfTrue="1" operator="equal">
      <formula>0</formula>
    </cfRule>
  </conditionalFormatting>
  <conditionalFormatting sqref="A118:H118">
    <cfRule type="expression" dxfId="5327" priority="492" stopIfTrue="1">
      <formula>$IW119&lt;$IV$2</formula>
    </cfRule>
  </conditionalFormatting>
  <conditionalFormatting sqref="A116:H119">
    <cfRule type="cellIs" dxfId="5326" priority="491" stopIfTrue="1" operator="equal">
      <formula>0</formula>
    </cfRule>
  </conditionalFormatting>
  <conditionalFormatting sqref="A116:H119">
    <cfRule type="expression" dxfId="5325" priority="490" stopIfTrue="1">
      <formula>$IT117&lt;$IS$2</formula>
    </cfRule>
  </conditionalFormatting>
  <conditionalFormatting sqref="A116:H119">
    <cfRule type="cellIs" dxfId="5324" priority="489" stopIfTrue="1" operator="equal">
      <formula>0</formula>
    </cfRule>
  </conditionalFormatting>
  <conditionalFormatting sqref="A116:H119">
    <cfRule type="expression" dxfId="5323" priority="488" stopIfTrue="1">
      <formula>$IT117&lt;$IS$2</formula>
    </cfRule>
  </conditionalFormatting>
  <conditionalFormatting sqref="I119">
    <cfRule type="cellIs" dxfId="5322" priority="487" operator="equal">
      <formula>0</formula>
    </cfRule>
  </conditionalFormatting>
  <conditionalFormatting sqref="I118">
    <cfRule type="cellIs" dxfId="5321" priority="486" operator="equal">
      <formula>0</formula>
    </cfRule>
  </conditionalFormatting>
  <conditionalFormatting sqref="A120:I123">
    <cfRule type="cellIs" dxfId="5320" priority="485" operator="equal">
      <formula>0</formula>
    </cfRule>
  </conditionalFormatting>
  <conditionalFormatting sqref="A120:H123">
    <cfRule type="cellIs" dxfId="5319" priority="484" operator="equal">
      <formula>0</formula>
    </cfRule>
  </conditionalFormatting>
  <conditionalFormatting sqref="A120:H123">
    <cfRule type="cellIs" dxfId="5318" priority="483" stopIfTrue="1" operator="equal">
      <formula>0</formula>
    </cfRule>
  </conditionalFormatting>
  <conditionalFormatting sqref="A120:H123">
    <cfRule type="expression" dxfId="5317" priority="482" stopIfTrue="1">
      <formula>$IT121&lt;$IS$2</formula>
    </cfRule>
  </conditionalFormatting>
  <conditionalFormatting sqref="A120:H123">
    <cfRule type="cellIs" dxfId="5316" priority="481" stopIfTrue="1" operator="equal">
      <formula>0</formula>
    </cfRule>
  </conditionalFormatting>
  <conditionalFormatting sqref="A120:H123">
    <cfRule type="expression" dxfId="5315" priority="480" stopIfTrue="1">
      <formula>$IT121&lt;$IS$2</formula>
    </cfRule>
  </conditionalFormatting>
  <conditionalFormatting sqref="A120:G123">
    <cfRule type="cellIs" dxfId="5314" priority="479" stopIfTrue="1" operator="equal">
      <formula>0</formula>
    </cfRule>
  </conditionalFormatting>
  <conditionalFormatting sqref="A120:G123">
    <cfRule type="expression" dxfId="5313" priority="478" stopIfTrue="1">
      <formula>$IT121&lt;$IS$2</formula>
    </cfRule>
  </conditionalFormatting>
  <conditionalFormatting sqref="A120:G123">
    <cfRule type="cellIs" dxfId="5312" priority="477" stopIfTrue="1" operator="equal">
      <formula>0</formula>
    </cfRule>
  </conditionalFormatting>
  <conditionalFormatting sqref="A120:G123">
    <cfRule type="expression" dxfId="5311" priority="476" stopIfTrue="1">
      <formula>$IT121&lt;$IS$2</formula>
    </cfRule>
  </conditionalFormatting>
  <conditionalFormatting sqref="H120:H123">
    <cfRule type="cellIs" dxfId="5310" priority="475" stopIfTrue="1" operator="equal">
      <formula>0</formula>
    </cfRule>
  </conditionalFormatting>
  <conditionalFormatting sqref="H120:H123">
    <cfRule type="expression" dxfId="5309" priority="474" stopIfTrue="1">
      <formula>$IT121&lt;$IS$2</formula>
    </cfRule>
  </conditionalFormatting>
  <conditionalFormatting sqref="H120:H123">
    <cfRule type="cellIs" dxfId="5308" priority="473" stopIfTrue="1" operator="equal">
      <formula>0</formula>
    </cfRule>
  </conditionalFormatting>
  <conditionalFormatting sqref="H120:H123">
    <cfRule type="expression" dxfId="5307" priority="472" stopIfTrue="1">
      <formula>$IT121&lt;$IS$2</formula>
    </cfRule>
  </conditionalFormatting>
  <conditionalFormatting sqref="A120:G123">
    <cfRule type="cellIs" dxfId="5306" priority="471" stopIfTrue="1" operator="equal">
      <formula>0</formula>
    </cfRule>
  </conditionalFormatting>
  <conditionalFormatting sqref="A120:G123">
    <cfRule type="expression" dxfId="5305" priority="470" stopIfTrue="1">
      <formula>$IT121&lt;$IS$2</formula>
    </cfRule>
  </conditionalFormatting>
  <conditionalFormatting sqref="A120:H123">
    <cfRule type="cellIs" dxfId="5304" priority="469" operator="equal">
      <formula>0</formula>
    </cfRule>
  </conditionalFormatting>
  <conditionalFormatting sqref="A120:G123">
    <cfRule type="cellIs" dxfId="5303" priority="468" stopIfTrue="1" operator="equal">
      <formula>0</formula>
    </cfRule>
  </conditionalFormatting>
  <conditionalFormatting sqref="A120:G123">
    <cfRule type="expression" dxfId="5302" priority="467" stopIfTrue="1">
      <formula>$IT121&lt;$IS$2</formula>
    </cfRule>
  </conditionalFormatting>
  <conditionalFormatting sqref="A120:G123">
    <cfRule type="cellIs" dxfId="5301" priority="466" stopIfTrue="1" operator="equal">
      <formula>0</formula>
    </cfRule>
  </conditionalFormatting>
  <conditionalFormatting sqref="A120:G123">
    <cfRule type="expression" dxfId="5300" priority="465" stopIfTrue="1">
      <formula>$IT121&lt;$IS$2</formula>
    </cfRule>
  </conditionalFormatting>
  <conditionalFormatting sqref="A120:G123">
    <cfRule type="cellIs" dxfId="5299" priority="464" stopIfTrue="1" operator="equal">
      <formula>0</formula>
    </cfRule>
  </conditionalFormatting>
  <conditionalFormatting sqref="A120:G123">
    <cfRule type="expression" dxfId="5298" priority="463" stopIfTrue="1">
      <formula>$IT121&lt;$IS$2</formula>
    </cfRule>
  </conditionalFormatting>
  <conditionalFormatting sqref="D123">
    <cfRule type="cellIs" dxfId="5297" priority="462" operator="equal">
      <formula>0</formula>
    </cfRule>
  </conditionalFormatting>
  <conditionalFormatting sqref="D123">
    <cfRule type="cellIs" dxfId="5296" priority="461" stopIfTrue="1" operator="equal">
      <formula>0</formula>
    </cfRule>
  </conditionalFormatting>
  <conditionalFormatting sqref="D123">
    <cfRule type="expression" dxfId="5295" priority="460" stopIfTrue="1">
      <formula>$IT124&lt;$IS$2</formula>
    </cfRule>
  </conditionalFormatting>
  <conditionalFormatting sqref="D123">
    <cfRule type="cellIs" dxfId="5294" priority="459" stopIfTrue="1" operator="equal">
      <formula>0</formula>
    </cfRule>
  </conditionalFormatting>
  <conditionalFormatting sqref="D123">
    <cfRule type="expression" dxfId="5293" priority="458" stopIfTrue="1">
      <formula>$IT124&lt;$IS$2</formula>
    </cfRule>
  </conditionalFormatting>
  <conditionalFormatting sqref="D123">
    <cfRule type="cellIs" dxfId="5292" priority="457" stopIfTrue="1" operator="equal">
      <formula>0</formula>
    </cfRule>
  </conditionalFormatting>
  <conditionalFormatting sqref="D123">
    <cfRule type="expression" dxfId="5291" priority="456" stopIfTrue="1">
      <formula>$IT124&lt;$IS$2</formula>
    </cfRule>
  </conditionalFormatting>
  <conditionalFormatting sqref="D123">
    <cfRule type="cellIs" dxfId="5290" priority="455" stopIfTrue="1" operator="equal">
      <formula>0</formula>
    </cfRule>
  </conditionalFormatting>
  <conditionalFormatting sqref="D123">
    <cfRule type="expression" dxfId="5289" priority="454" stopIfTrue="1">
      <formula>$IT124&lt;$IS$2</formula>
    </cfRule>
  </conditionalFormatting>
  <conditionalFormatting sqref="D123">
    <cfRule type="cellIs" dxfId="5288" priority="453" stopIfTrue="1" operator="equal">
      <formula>0</formula>
    </cfRule>
  </conditionalFormatting>
  <conditionalFormatting sqref="D123">
    <cfRule type="expression" dxfId="5287" priority="452" stopIfTrue="1">
      <formula>$IT124&lt;$IS$2</formula>
    </cfRule>
  </conditionalFormatting>
  <conditionalFormatting sqref="D123">
    <cfRule type="cellIs" dxfId="5286" priority="451" operator="equal">
      <formula>0</formula>
    </cfRule>
  </conditionalFormatting>
  <conditionalFormatting sqref="D123">
    <cfRule type="cellIs" dxfId="5285" priority="450" stopIfTrue="1" operator="equal">
      <formula>0</formula>
    </cfRule>
  </conditionalFormatting>
  <conditionalFormatting sqref="D123">
    <cfRule type="expression" dxfId="5284" priority="449" stopIfTrue="1">
      <formula>$IT124&lt;$IS$2</formula>
    </cfRule>
  </conditionalFormatting>
  <conditionalFormatting sqref="D123">
    <cfRule type="cellIs" dxfId="5283" priority="448" stopIfTrue="1" operator="equal">
      <formula>0</formula>
    </cfRule>
  </conditionalFormatting>
  <conditionalFormatting sqref="D123">
    <cfRule type="expression" dxfId="5282" priority="447" stopIfTrue="1">
      <formula>$IT124&lt;$IS$2</formula>
    </cfRule>
  </conditionalFormatting>
  <conditionalFormatting sqref="D123">
    <cfRule type="cellIs" dxfId="5281" priority="446" stopIfTrue="1" operator="equal">
      <formula>0</formula>
    </cfRule>
  </conditionalFormatting>
  <conditionalFormatting sqref="D123">
    <cfRule type="expression" dxfId="5280" priority="445" stopIfTrue="1">
      <formula>$IT124&lt;$IS$2</formula>
    </cfRule>
  </conditionalFormatting>
  <conditionalFormatting sqref="D123">
    <cfRule type="cellIs" dxfId="5279" priority="444" stopIfTrue="1" operator="equal">
      <formula>0</formula>
    </cfRule>
  </conditionalFormatting>
  <conditionalFormatting sqref="D123">
    <cfRule type="expression" dxfId="5278" priority="443" stopIfTrue="1">
      <formula>$IT124&lt;$IS$2</formula>
    </cfRule>
  </conditionalFormatting>
  <conditionalFormatting sqref="D123">
    <cfRule type="cellIs" dxfId="5277" priority="442" stopIfTrue="1" operator="equal">
      <formula>0</formula>
    </cfRule>
  </conditionalFormatting>
  <conditionalFormatting sqref="D123">
    <cfRule type="expression" dxfId="5276" priority="441" stopIfTrue="1">
      <formula>$IT124&lt;$IS$2</formula>
    </cfRule>
  </conditionalFormatting>
  <conditionalFormatting sqref="D123">
    <cfRule type="cellIs" dxfId="5275" priority="440" stopIfTrue="1" operator="equal">
      <formula>0</formula>
    </cfRule>
  </conditionalFormatting>
  <conditionalFormatting sqref="D123">
    <cfRule type="expression" dxfId="5274" priority="439" stopIfTrue="1">
      <formula>$IT124&lt;$IS$2</formula>
    </cfRule>
  </conditionalFormatting>
  <conditionalFormatting sqref="D123">
    <cfRule type="cellIs" dxfId="5273" priority="438" stopIfTrue="1" operator="equal">
      <formula>0</formula>
    </cfRule>
  </conditionalFormatting>
  <conditionalFormatting sqref="D123">
    <cfRule type="expression" dxfId="5272" priority="437" stopIfTrue="1">
      <formula>$IT124&lt;$IS$2</formula>
    </cfRule>
  </conditionalFormatting>
  <conditionalFormatting sqref="A120:H123">
    <cfRule type="cellIs" dxfId="5271" priority="436" stopIfTrue="1" operator="equal">
      <formula>0</formula>
    </cfRule>
  </conditionalFormatting>
  <conditionalFormatting sqref="A120:H123">
    <cfRule type="expression" dxfId="5270" priority="435" stopIfTrue="1">
      <formula>$IT121&lt;$IS$2</formula>
    </cfRule>
  </conditionalFormatting>
  <conditionalFormatting sqref="A120:H123">
    <cfRule type="cellIs" dxfId="5269" priority="434" stopIfTrue="1" operator="equal">
      <formula>0</formula>
    </cfRule>
  </conditionalFormatting>
  <conditionalFormatting sqref="A120:H123">
    <cfRule type="expression" dxfId="5268" priority="433" stopIfTrue="1">
      <formula>$IT121&lt;$IS$2</formula>
    </cfRule>
  </conditionalFormatting>
  <conditionalFormatting sqref="A120:H123">
    <cfRule type="cellIs" dxfId="5267" priority="432" stopIfTrue="1" operator="equal">
      <formula>0</formula>
    </cfRule>
  </conditionalFormatting>
  <conditionalFormatting sqref="A120:H123">
    <cfRule type="expression" dxfId="5266" priority="431" stopIfTrue="1">
      <formula>$IT121&lt;$IS$2</formula>
    </cfRule>
  </conditionalFormatting>
  <conditionalFormatting sqref="A123:H123">
    <cfRule type="cellIs" dxfId="5265" priority="430" stopIfTrue="1" operator="equal">
      <formula>0</formula>
    </cfRule>
  </conditionalFormatting>
  <conditionalFormatting sqref="A123:H123">
    <cfRule type="expression" dxfId="5264" priority="429" stopIfTrue="1">
      <formula>$IW124&lt;$IV$2</formula>
    </cfRule>
  </conditionalFormatting>
  <conditionalFormatting sqref="A122:H122">
    <cfRule type="cellIs" dxfId="5263" priority="428" stopIfTrue="1" operator="equal">
      <formula>0</formula>
    </cfRule>
  </conditionalFormatting>
  <conditionalFormatting sqref="A122:H122">
    <cfRule type="expression" dxfId="5262" priority="427" stopIfTrue="1">
      <formula>$IW123&lt;$IV$2</formula>
    </cfRule>
  </conditionalFormatting>
  <conditionalFormatting sqref="A121:H121">
    <cfRule type="cellIs" dxfId="5261" priority="426" stopIfTrue="1" operator="equal">
      <formula>0</formula>
    </cfRule>
  </conditionalFormatting>
  <conditionalFormatting sqref="A121:H121">
    <cfRule type="expression" dxfId="5260" priority="425" stopIfTrue="1">
      <formula>$IW122&lt;$IV$2</formula>
    </cfRule>
  </conditionalFormatting>
  <conditionalFormatting sqref="A122:H122">
    <cfRule type="cellIs" dxfId="5259" priority="424" stopIfTrue="1" operator="equal">
      <formula>0</formula>
    </cfRule>
  </conditionalFormatting>
  <conditionalFormatting sqref="A122:H122">
    <cfRule type="expression" dxfId="5258" priority="423" stopIfTrue="1">
      <formula>$IW123&lt;$IV$2</formula>
    </cfRule>
  </conditionalFormatting>
  <conditionalFormatting sqref="A120:H123">
    <cfRule type="cellIs" dxfId="5257" priority="422" stopIfTrue="1" operator="equal">
      <formula>0</formula>
    </cfRule>
  </conditionalFormatting>
  <conditionalFormatting sqref="A120:H123">
    <cfRule type="expression" dxfId="5256" priority="421" stopIfTrue="1">
      <formula>$IT121&lt;$IS$2</formula>
    </cfRule>
  </conditionalFormatting>
  <conditionalFormatting sqref="A120:H123">
    <cfRule type="cellIs" dxfId="5255" priority="420" stopIfTrue="1" operator="equal">
      <formula>0</formula>
    </cfRule>
  </conditionalFormatting>
  <conditionalFormatting sqref="A120:H123">
    <cfRule type="expression" dxfId="5254" priority="419" stopIfTrue="1">
      <formula>$IT121&lt;$IS$2</formula>
    </cfRule>
  </conditionalFormatting>
  <conditionalFormatting sqref="I123">
    <cfRule type="cellIs" dxfId="5253" priority="418" operator="equal">
      <formula>0</formula>
    </cfRule>
  </conditionalFormatting>
  <conditionalFormatting sqref="A120:I120">
    <cfRule type="cellIs" dxfId="5252" priority="417" operator="equal">
      <formula>0</formula>
    </cfRule>
  </conditionalFormatting>
  <conditionalFormatting sqref="A120:H120">
    <cfRule type="cellIs" dxfId="5251" priority="416" stopIfTrue="1" operator="equal">
      <formula>0</formula>
    </cfRule>
  </conditionalFormatting>
  <conditionalFormatting sqref="A120:H120">
    <cfRule type="expression" dxfId="5250" priority="415" stopIfTrue="1">
      <formula>$IT121&lt;$IS$2</formula>
    </cfRule>
  </conditionalFormatting>
  <conditionalFormatting sqref="A120:H120">
    <cfRule type="cellIs" dxfId="5249" priority="414" stopIfTrue="1" operator="equal">
      <formula>0</formula>
    </cfRule>
  </conditionalFormatting>
  <conditionalFormatting sqref="A120:H120">
    <cfRule type="expression" dxfId="5248" priority="413" stopIfTrue="1">
      <formula>$IT121&lt;$IS$2</formula>
    </cfRule>
  </conditionalFormatting>
  <conditionalFormatting sqref="A120:G120">
    <cfRule type="cellIs" dxfId="5247" priority="412" stopIfTrue="1" operator="equal">
      <formula>0</formula>
    </cfRule>
  </conditionalFormatting>
  <conditionalFormatting sqref="A120:G120">
    <cfRule type="expression" dxfId="5246" priority="411" stopIfTrue="1">
      <formula>$IT121&lt;$IS$2</formula>
    </cfRule>
  </conditionalFormatting>
  <conditionalFormatting sqref="H120">
    <cfRule type="cellIs" dxfId="5245" priority="410" stopIfTrue="1" operator="equal">
      <formula>0</formula>
    </cfRule>
  </conditionalFormatting>
  <conditionalFormatting sqref="H120">
    <cfRule type="expression" dxfId="5244" priority="409" stopIfTrue="1">
      <formula>$IT121&lt;$IS$2</formula>
    </cfRule>
  </conditionalFormatting>
  <conditionalFormatting sqref="A120:G120">
    <cfRule type="cellIs" dxfId="5243" priority="408" stopIfTrue="1" operator="equal">
      <formula>0</formula>
    </cfRule>
  </conditionalFormatting>
  <conditionalFormatting sqref="A120:G120">
    <cfRule type="expression" dxfId="5242" priority="407" stopIfTrue="1">
      <formula>$IT121&lt;$IS$2</formula>
    </cfRule>
  </conditionalFormatting>
  <conditionalFormatting sqref="A120:H120">
    <cfRule type="cellIs" dxfId="5241" priority="406" operator="equal">
      <formula>0</formula>
    </cfRule>
  </conditionalFormatting>
  <conditionalFormatting sqref="A120:H120">
    <cfRule type="cellIs" dxfId="5240" priority="405" operator="equal">
      <formula>0</formula>
    </cfRule>
  </conditionalFormatting>
  <conditionalFormatting sqref="A120:H120">
    <cfRule type="cellIs" dxfId="5239" priority="404" stopIfTrue="1" operator="equal">
      <formula>0</formula>
    </cfRule>
  </conditionalFormatting>
  <conditionalFormatting sqref="A120:H120">
    <cfRule type="expression" dxfId="5238" priority="403" stopIfTrue="1">
      <formula>$IT121&lt;$IS$2</formula>
    </cfRule>
  </conditionalFormatting>
  <conditionalFormatting sqref="A120:H120">
    <cfRule type="cellIs" dxfId="5237" priority="402" stopIfTrue="1" operator="equal">
      <formula>0</formula>
    </cfRule>
  </conditionalFormatting>
  <conditionalFormatting sqref="A120:H120">
    <cfRule type="expression" dxfId="5236" priority="401" stopIfTrue="1">
      <formula>$IT121&lt;$IS$2</formula>
    </cfRule>
  </conditionalFormatting>
  <conditionalFormatting sqref="A120:G120">
    <cfRule type="cellIs" dxfId="5235" priority="400" stopIfTrue="1" operator="equal">
      <formula>0</formula>
    </cfRule>
  </conditionalFormatting>
  <conditionalFormatting sqref="A120:G120">
    <cfRule type="expression" dxfId="5234" priority="399" stopIfTrue="1">
      <formula>$IT121&lt;$IS$2</formula>
    </cfRule>
  </conditionalFormatting>
  <conditionalFormatting sqref="A120:G120">
    <cfRule type="cellIs" dxfId="5233" priority="398" stopIfTrue="1" operator="equal">
      <formula>0</formula>
    </cfRule>
  </conditionalFormatting>
  <conditionalFormatting sqref="A120:G120">
    <cfRule type="expression" dxfId="5232" priority="397" stopIfTrue="1">
      <formula>$IT121&lt;$IS$2</formula>
    </cfRule>
  </conditionalFormatting>
  <conditionalFormatting sqref="H120">
    <cfRule type="cellIs" dxfId="5231" priority="396" stopIfTrue="1" operator="equal">
      <formula>0</formula>
    </cfRule>
  </conditionalFormatting>
  <conditionalFormatting sqref="H120">
    <cfRule type="expression" dxfId="5230" priority="395" stopIfTrue="1">
      <formula>$IT121&lt;$IS$2</formula>
    </cfRule>
  </conditionalFormatting>
  <conditionalFormatting sqref="H120">
    <cfRule type="cellIs" dxfId="5229" priority="394" stopIfTrue="1" operator="equal">
      <formula>0</formula>
    </cfRule>
  </conditionalFormatting>
  <conditionalFormatting sqref="H120">
    <cfRule type="expression" dxfId="5228" priority="393" stopIfTrue="1">
      <formula>$IT121&lt;$IS$2</formula>
    </cfRule>
  </conditionalFormatting>
  <conditionalFormatting sqref="A120:G120">
    <cfRule type="cellIs" dxfId="5227" priority="392" stopIfTrue="1" operator="equal">
      <formula>0</formula>
    </cfRule>
  </conditionalFormatting>
  <conditionalFormatting sqref="A120:G120">
    <cfRule type="expression" dxfId="5226" priority="391" stopIfTrue="1">
      <formula>$IT121&lt;$IS$2</formula>
    </cfRule>
  </conditionalFormatting>
  <conditionalFormatting sqref="A120:H120">
    <cfRule type="cellIs" dxfId="5225" priority="390" operator="equal">
      <formula>0</formula>
    </cfRule>
  </conditionalFormatting>
  <conditionalFormatting sqref="A120:H120">
    <cfRule type="cellIs" dxfId="5224" priority="389" stopIfTrue="1" operator="equal">
      <formula>0</formula>
    </cfRule>
  </conditionalFormatting>
  <conditionalFormatting sqref="A120:H120">
    <cfRule type="expression" dxfId="5223" priority="388" stopIfTrue="1">
      <formula>$IT121&lt;$IS$2</formula>
    </cfRule>
  </conditionalFormatting>
  <conditionalFormatting sqref="A120:H120">
    <cfRule type="cellIs" dxfId="5222" priority="387" stopIfTrue="1" operator="equal">
      <formula>0</formula>
    </cfRule>
  </conditionalFormatting>
  <conditionalFormatting sqref="A120:H120">
    <cfRule type="expression" dxfId="5221" priority="386" stopIfTrue="1">
      <formula>$IT121&lt;$IS$2</formula>
    </cfRule>
  </conditionalFormatting>
  <conditionalFormatting sqref="A120:H120">
    <cfRule type="cellIs" dxfId="5220" priority="385" stopIfTrue="1" operator="equal">
      <formula>0</formula>
    </cfRule>
  </conditionalFormatting>
  <conditionalFormatting sqref="A120:H120">
    <cfRule type="expression" dxfId="5219" priority="384" stopIfTrue="1">
      <formula>$IT121&lt;$IS$2</formula>
    </cfRule>
  </conditionalFormatting>
  <conditionalFormatting sqref="A120:H120">
    <cfRule type="cellIs" dxfId="5218" priority="383" stopIfTrue="1" operator="equal">
      <formula>0</formula>
    </cfRule>
  </conditionalFormatting>
  <conditionalFormatting sqref="A120:H120">
    <cfRule type="expression" dxfId="5217" priority="382" stopIfTrue="1">
      <formula>$IT121&lt;$IS$2</formula>
    </cfRule>
  </conditionalFormatting>
  <conditionalFormatting sqref="A120:H120">
    <cfRule type="cellIs" dxfId="5216" priority="381" stopIfTrue="1" operator="equal">
      <formula>0</formula>
    </cfRule>
  </conditionalFormatting>
  <conditionalFormatting sqref="A120:H120">
    <cfRule type="expression" dxfId="5215" priority="380" stopIfTrue="1">
      <formula>$IT121&lt;$IS$2</formula>
    </cfRule>
  </conditionalFormatting>
  <conditionalFormatting sqref="A120:H120">
    <cfRule type="cellIs" dxfId="5214" priority="379" stopIfTrue="1" operator="equal">
      <formula>0</formula>
    </cfRule>
  </conditionalFormatting>
  <conditionalFormatting sqref="A120:H120">
    <cfRule type="expression" dxfId="5213" priority="378" stopIfTrue="1">
      <formula>$IT121&lt;$IS$2</formula>
    </cfRule>
  </conditionalFormatting>
  <conditionalFormatting sqref="A120:H120">
    <cfRule type="cellIs" dxfId="5212" priority="377" stopIfTrue="1" operator="equal">
      <formula>0</formula>
    </cfRule>
  </conditionalFormatting>
  <conditionalFormatting sqref="A120:H120">
    <cfRule type="expression" dxfId="5211" priority="376" stopIfTrue="1">
      <formula>$IT121&lt;$IS$2</formula>
    </cfRule>
  </conditionalFormatting>
  <conditionalFormatting sqref="A120:H120">
    <cfRule type="cellIs" dxfId="5210" priority="375" stopIfTrue="1" operator="equal">
      <formula>0</formula>
    </cfRule>
  </conditionalFormatting>
  <conditionalFormatting sqref="A120:H120">
    <cfRule type="expression" dxfId="5209" priority="374" stopIfTrue="1">
      <formula>$IT121&lt;$IS$2</formula>
    </cfRule>
  </conditionalFormatting>
  <conditionalFormatting sqref="A120:I120">
    <cfRule type="cellIs" dxfId="5208" priority="373" stopIfTrue="1" operator="equal">
      <formula>0</formula>
    </cfRule>
  </conditionalFormatting>
  <conditionalFormatting sqref="A120:I120">
    <cfRule type="expression" dxfId="5207" priority="372" stopIfTrue="1">
      <formula>$IW121&lt;$IV$2</formula>
    </cfRule>
  </conditionalFormatting>
  <conditionalFormatting sqref="I120">
    <cfRule type="cellIs" dxfId="5206" priority="371" stopIfTrue="1" operator="equal">
      <formula>0</formula>
    </cfRule>
  </conditionalFormatting>
  <conditionalFormatting sqref="I120">
    <cfRule type="expression" dxfId="5205" priority="370" stopIfTrue="1">
      <formula>$IW121&lt;$IV$2</formula>
    </cfRule>
  </conditionalFormatting>
  <conditionalFormatting sqref="A120:H120">
    <cfRule type="cellIs" dxfId="5204" priority="369" stopIfTrue="1" operator="equal">
      <formula>0</formula>
    </cfRule>
  </conditionalFormatting>
  <conditionalFormatting sqref="A120:H120">
    <cfRule type="expression" dxfId="5203" priority="368" stopIfTrue="1">
      <formula>$IT121&lt;$IS$2</formula>
    </cfRule>
  </conditionalFormatting>
  <conditionalFormatting sqref="A120:H120">
    <cfRule type="cellIs" dxfId="5202" priority="367" stopIfTrue="1" operator="equal">
      <formula>0</formula>
    </cfRule>
  </conditionalFormatting>
  <conditionalFormatting sqref="A120:H120">
    <cfRule type="expression" dxfId="5201" priority="366" stopIfTrue="1">
      <formula>$IT121&lt;$IS$2</formula>
    </cfRule>
  </conditionalFormatting>
  <conditionalFormatting sqref="A124:I127">
    <cfRule type="cellIs" dxfId="5200" priority="365" operator="equal">
      <formula>0</formula>
    </cfRule>
  </conditionalFormatting>
  <conditionalFormatting sqref="A124:H127">
    <cfRule type="cellIs" dxfId="5199" priority="364" operator="equal">
      <formula>0</formula>
    </cfRule>
  </conditionalFormatting>
  <conditionalFormatting sqref="A124:H127">
    <cfRule type="cellIs" dxfId="5198" priority="363" stopIfTrue="1" operator="equal">
      <formula>0</formula>
    </cfRule>
  </conditionalFormatting>
  <conditionalFormatting sqref="A124:H127">
    <cfRule type="expression" dxfId="5197" priority="362" stopIfTrue="1">
      <formula>$IT125&lt;$IS$2</formula>
    </cfRule>
  </conditionalFormatting>
  <conditionalFormatting sqref="A124:H127">
    <cfRule type="cellIs" dxfId="5196" priority="361" stopIfTrue="1" operator="equal">
      <formula>0</formula>
    </cfRule>
  </conditionalFormatting>
  <conditionalFormatting sqref="A124:H127">
    <cfRule type="expression" dxfId="5195" priority="360" stopIfTrue="1">
      <formula>$IT125&lt;$IS$2</formula>
    </cfRule>
  </conditionalFormatting>
  <conditionalFormatting sqref="A124:G124">
    <cfRule type="cellIs" dxfId="5194" priority="359" stopIfTrue="1" operator="equal">
      <formula>0</formula>
    </cfRule>
  </conditionalFormatting>
  <conditionalFormatting sqref="A124:G125">
    <cfRule type="expression" dxfId="5193" priority="358" stopIfTrue="1">
      <formula>$IT125&lt;$IS$2</formula>
    </cfRule>
  </conditionalFormatting>
  <conditionalFormatting sqref="A124:G124">
    <cfRule type="cellIs" dxfId="5192" priority="357" stopIfTrue="1" operator="equal">
      <formula>0</formula>
    </cfRule>
  </conditionalFormatting>
  <conditionalFormatting sqref="A124:G127">
    <cfRule type="cellIs" dxfId="5191" priority="356" stopIfTrue="1" operator="equal">
      <formula>0</formula>
    </cfRule>
  </conditionalFormatting>
  <conditionalFormatting sqref="A124:G127">
    <cfRule type="expression" dxfId="5190" priority="355" stopIfTrue="1">
      <formula>$IT125&lt;$IS$2</formula>
    </cfRule>
  </conditionalFormatting>
  <conditionalFormatting sqref="H124:H127">
    <cfRule type="cellIs" dxfId="5189" priority="354" stopIfTrue="1" operator="equal">
      <formula>0</formula>
    </cfRule>
  </conditionalFormatting>
  <conditionalFormatting sqref="H124:H127">
    <cfRule type="expression" dxfId="5188" priority="353" stopIfTrue="1">
      <formula>$IT125&lt;$IS$2</formula>
    </cfRule>
  </conditionalFormatting>
  <conditionalFormatting sqref="H124:H127">
    <cfRule type="cellIs" dxfId="5187" priority="352" stopIfTrue="1" operator="equal">
      <formula>0</formula>
    </cfRule>
  </conditionalFormatting>
  <conditionalFormatting sqref="H124:H127">
    <cfRule type="expression" dxfId="5186" priority="351" stopIfTrue="1">
      <formula>$IT125&lt;$IS$2</formula>
    </cfRule>
  </conditionalFormatting>
  <conditionalFormatting sqref="A124:G127">
    <cfRule type="cellIs" dxfId="5185" priority="350" stopIfTrue="1" operator="equal">
      <formula>0</formula>
    </cfRule>
  </conditionalFormatting>
  <conditionalFormatting sqref="A124:G127">
    <cfRule type="expression" dxfId="5184" priority="349" stopIfTrue="1">
      <formula>$IT125&lt;$IS$2</formula>
    </cfRule>
  </conditionalFormatting>
  <conditionalFormatting sqref="A124:H127">
    <cfRule type="cellIs" dxfId="5183" priority="348" operator="equal">
      <formula>0</formula>
    </cfRule>
  </conditionalFormatting>
  <conditionalFormatting sqref="A124:G127">
    <cfRule type="cellIs" dxfId="5182" priority="347" stopIfTrue="1" operator="equal">
      <formula>0</formula>
    </cfRule>
  </conditionalFormatting>
  <conditionalFormatting sqref="A124:G127">
    <cfRule type="expression" dxfId="5181" priority="346" stopIfTrue="1">
      <formula>$IT125&lt;$IS$2</formula>
    </cfRule>
  </conditionalFormatting>
  <conditionalFormatting sqref="A124:G127">
    <cfRule type="cellIs" dxfId="5180" priority="345" stopIfTrue="1" operator="equal">
      <formula>0</formula>
    </cfRule>
  </conditionalFormatting>
  <conditionalFormatting sqref="A124:G127">
    <cfRule type="expression" dxfId="5179" priority="344" stopIfTrue="1">
      <formula>$IT125&lt;$IS$2</formula>
    </cfRule>
  </conditionalFormatting>
  <conditionalFormatting sqref="A124:G127">
    <cfRule type="cellIs" dxfId="5178" priority="343" stopIfTrue="1" operator="equal">
      <formula>0</formula>
    </cfRule>
  </conditionalFormatting>
  <conditionalFormatting sqref="A124:G127">
    <cfRule type="expression" dxfId="5177" priority="342" stopIfTrue="1">
      <formula>$IT125&lt;$IS$2</formula>
    </cfRule>
  </conditionalFormatting>
  <conditionalFormatting sqref="A124:H127">
    <cfRule type="cellIs" dxfId="5176" priority="341" stopIfTrue="1" operator="equal">
      <formula>0</formula>
    </cfRule>
  </conditionalFormatting>
  <conditionalFormatting sqref="A124:H127">
    <cfRule type="expression" dxfId="5175" priority="340" stopIfTrue="1">
      <formula>$IT125&lt;$IS$2</formula>
    </cfRule>
  </conditionalFormatting>
  <conditionalFormatting sqref="A124:H127">
    <cfRule type="cellIs" dxfId="5174" priority="339" stopIfTrue="1" operator="equal">
      <formula>0</formula>
    </cfRule>
  </conditionalFormatting>
  <conditionalFormatting sqref="A124:H127">
    <cfRule type="expression" dxfId="5173" priority="338" stopIfTrue="1">
      <formula>$IT125&lt;$IS$2</formula>
    </cfRule>
  </conditionalFormatting>
  <conditionalFormatting sqref="A124:H127">
    <cfRule type="cellIs" dxfId="5172" priority="337" stopIfTrue="1" operator="equal">
      <formula>0</formula>
    </cfRule>
  </conditionalFormatting>
  <conditionalFormatting sqref="A124:H127">
    <cfRule type="expression" dxfId="5171" priority="336" stopIfTrue="1">
      <formula>$IT125&lt;$IS$2</formula>
    </cfRule>
  </conditionalFormatting>
  <conditionalFormatting sqref="A124:H124">
    <cfRule type="cellIs" dxfId="5170" priority="335" stopIfTrue="1" operator="equal">
      <formula>0</formula>
    </cfRule>
  </conditionalFormatting>
  <conditionalFormatting sqref="A124:H124">
    <cfRule type="expression" dxfId="5169" priority="334" stopIfTrue="1">
      <formula>$IW125&lt;$IV$2</formula>
    </cfRule>
  </conditionalFormatting>
  <conditionalFormatting sqref="A125:H125">
    <cfRule type="cellIs" dxfId="5168" priority="333" stopIfTrue="1" operator="equal">
      <formula>0</formula>
    </cfRule>
  </conditionalFormatting>
  <conditionalFormatting sqref="A125:H125">
    <cfRule type="expression" dxfId="5167" priority="332" stopIfTrue="1">
      <formula>$IW126&lt;$IV$2</formula>
    </cfRule>
  </conditionalFormatting>
  <conditionalFormatting sqref="A124:H124">
    <cfRule type="cellIs" dxfId="5166" priority="331" stopIfTrue="1" operator="equal">
      <formula>0</formula>
    </cfRule>
  </conditionalFormatting>
  <conditionalFormatting sqref="A124:H124">
    <cfRule type="expression" dxfId="5165" priority="330" stopIfTrue="1">
      <formula>$IW125&lt;$IV$2</formula>
    </cfRule>
  </conditionalFormatting>
  <conditionalFormatting sqref="A124:H127">
    <cfRule type="cellIs" dxfId="5164" priority="329" stopIfTrue="1" operator="equal">
      <formula>0</formula>
    </cfRule>
  </conditionalFormatting>
  <conditionalFormatting sqref="A124:H127">
    <cfRule type="expression" dxfId="5163" priority="328" stopIfTrue="1">
      <formula>$IT125&lt;$IS$2</formula>
    </cfRule>
  </conditionalFormatting>
  <conditionalFormatting sqref="A124:H127">
    <cfRule type="cellIs" dxfId="5162" priority="327" stopIfTrue="1" operator="equal">
      <formula>0</formula>
    </cfRule>
  </conditionalFormatting>
  <conditionalFormatting sqref="A124:H127">
    <cfRule type="expression" dxfId="5161" priority="326" stopIfTrue="1">
      <formula>$IT125&lt;$IS$2</formula>
    </cfRule>
  </conditionalFormatting>
  <conditionalFormatting sqref="D127">
    <cfRule type="cellIs" dxfId="5160" priority="325" operator="equal">
      <formula>0</formula>
    </cfRule>
  </conditionalFormatting>
  <conditionalFormatting sqref="D127">
    <cfRule type="cellIs" dxfId="5159" priority="324" operator="equal">
      <formula>0</formula>
    </cfRule>
  </conditionalFormatting>
  <conditionalFormatting sqref="D127">
    <cfRule type="cellIs" dxfId="5158" priority="323" stopIfTrue="1" operator="equal">
      <formula>0</formula>
    </cfRule>
  </conditionalFormatting>
  <conditionalFormatting sqref="D127">
    <cfRule type="expression" dxfId="5157" priority="322" stopIfTrue="1">
      <formula>$IT128&lt;$IS$2</formula>
    </cfRule>
  </conditionalFormatting>
  <conditionalFormatting sqref="D127">
    <cfRule type="cellIs" dxfId="5156" priority="321" stopIfTrue="1" operator="equal">
      <formula>0</formula>
    </cfRule>
  </conditionalFormatting>
  <conditionalFormatting sqref="D127">
    <cfRule type="expression" dxfId="5155" priority="320" stopIfTrue="1">
      <formula>$IT128&lt;$IS$2</formula>
    </cfRule>
  </conditionalFormatting>
  <conditionalFormatting sqref="D127">
    <cfRule type="cellIs" dxfId="5154" priority="319" stopIfTrue="1" operator="equal">
      <formula>0</formula>
    </cfRule>
  </conditionalFormatting>
  <conditionalFormatting sqref="D127">
    <cfRule type="expression" dxfId="5153" priority="318" stopIfTrue="1">
      <formula>$IT128&lt;$IS$2</formula>
    </cfRule>
  </conditionalFormatting>
  <conditionalFormatting sqref="D127">
    <cfRule type="cellIs" dxfId="5152" priority="317" stopIfTrue="1" operator="equal">
      <formula>0</formula>
    </cfRule>
  </conditionalFormatting>
  <conditionalFormatting sqref="D127">
    <cfRule type="expression" dxfId="5151" priority="316" stopIfTrue="1">
      <formula>$IT128&lt;$IS$2</formula>
    </cfRule>
  </conditionalFormatting>
  <conditionalFormatting sqref="D127">
    <cfRule type="cellIs" dxfId="5150" priority="315" operator="equal">
      <formula>0</formula>
    </cfRule>
  </conditionalFormatting>
  <conditionalFormatting sqref="D127">
    <cfRule type="cellIs" dxfId="5149" priority="314" stopIfTrue="1" operator="equal">
      <formula>0</formula>
    </cfRule>
  </conditionalFormatting>
  <conditionalFormatting sqref="D127">
    <cfRule type="expression" dxfId="5148" priority="313" stopIfTrue="1">
      <formula>$IT128&lt;$IS$2</formula>
    </cfRule>
  </conditionalFormatting>
  <conditionalFormatting sqref="D127">
    <cfRule type="cellIs" dxfId="5147" priority="312" stopIfTrue="1" operator="equal">
      <formula>0</formula>
    </cfRule>
  </conditionalFormatting>
  <conditionalFormatting sqref="D127">
    <cfRule type="expression" dxfId="5146" priority="311" stopIfTrue="1">
      <formula>$IT128&lt;$IS$2</formula>
    </cfRule>
  </conditionalFormatting>
  <conditionalFormatting sqref="D127">
    <cfRule type="cellIs" dxfId="5145" priority="310" stopIfTrue="1" operator="equal">
      <formula>0</formula>
    </cfRule>
  </conditionalFormatting>
  <conditionalFormatting sqref="D127">
    <cfRule type="expression" dxfId="5144" priority="309" stopIfTrue="1">
      <formula>$IT128&lt;$IS$2</formula>
    </cfRule>
  </conditionalFormatting>
  <conditionalFormatting sqref="A127:H127">
    <cfRule type="cellIs" dxfId="5143" priority="308" stopIfTrue="1" operator="equal">
      <formula>0</formula>
    </cfRule>
  </conditionalFormatting>
  <conditionalFormatting sqref="A127:H127">
    <cfRule type="expression" dxfId="5142" priority="307" stopIfTrue="1">
      <formula>$IW128&lt;$IV$2</formula>
    </cfRule>
  </conditionalFormatting>
  <conditionalFormatting sqref="A126:H126">
    <cfRule type="cellIs" dxfId="5141" priority="306" stopIfTrue="1" operator="equal">
      <formula>0</formula>
    </cfRule>
  </conditionalFormatting>
  <conditionalFormatting sqref="A126:H126">
    <cfRule type="expression" dxfId="5140" priority="305" stopIfTrue="1">
      <formula>$IW127&lt;$IV$2</formula>
    </cfRule>
  </conditionalFormatting>
  <conditionalFormatting sqref="A126:H126">
    <cfRule type="cellIs" dxfId="5139" priority="304" operator="equal">
      <formula>0</formula>
    </cfRule>
  </conditionalFormatting>
  <conditionalFormatting sqref="A126:H126">
    <cfRule type="cellIs" dxfId="5138" priority="303" operator="equal">
      <formula>0</formula>
    </cfRule>
  </conditionalFormatting>
  <conditionalFormatting sqref="A126:H126">
    <cfRule type="cellIs" dxfId="5137" priority="302" stopIfTrue="1" operator="equal">
      <formula>0</formula>
    </cfRule>
  </conditionalFormatting>
  <conditionalFormatting sqref="A126:H126">
    <cfRule type="expression" dxfId="5136" priority="301" stopIfTrue="1">
      <formula>$IT127&lt;$IS$2</formula>
    </cfRule>
  </conditionalFormatting>
  <conditionalFormatting sqref="A126:H126">
    <cfRule type="cellIs" dxfId="5135" priority="300" stopIfTrue="1" operator="equal">
      <formula>0</formula>
    </cfRule>
  </conditionalFormatting>
  <conditionalFormatting sqref="A126:H126">
    <cfRule type="expression" dxfId="5134" priority="299" stopIfTrue="1">
      <formula>$IT127&lt;$IS$2</formula>
    </cfRule>
  </conditionalFormatting>
  <conditionalFormatting sqref="A126:G126">
    <cfRule type="cellIs" dxfId="5133" priority="298" stopIfTrue="1" operator="equal">
      <formula>0</formula>
    </cfRule>
  </conditionalFormatting>
  <conditionalFormatting sqref="A126:G126">
    <cfRule type="expression" dxfId="5132" priority="297" stopIfTrue="1">
      <formula>$IT127&lt;$IS$2</formula>
    </cfRule>
  </conditionalFormatting>
  <conditionalFormatting sqref="H126">
    <cfRule type="cellIs" dxfId="5131" priority="296" stopIfTrue="1" operator="equal">
      <formula>0</formula>
    </cfRule>
  </conditionalFormatting>
  <conditionalFormatting sqref="H126">
    <cfRule type="expression" dxfId="5130" priority="295" stopIfTrue="1">
      <formula>$IT127&lt;$IS$2</formula>
    </cfRule>
  </conditionalFormatting>
  <conditionalFormatting sqref="H126">
    <cfRule type="cellIs" dxfId="5129" priority="294" stopIfTrue="1" operator="equal">
      <formula>0</formula>
    </cfRule>
  </conditionalFormatting>
  <conditionalFormatting sqref="H126">
    <cfRule type="expression" dxfId="5128" priority="293" stopIfTrue="1">
      <formula>$IT127&lt;$IS$2</formula>
    </cfRule>
  </conditionalFormatting>
  <conditionalFormatting sqref="A126:G126">
    <cfRule type="cellIs" dxfId="5127" priority="292" stopIfTrue="1" operator="equal">
      <formula>0</formula>
    </cfRule>
  </conditionalFormatting>
  <conditionalFormatting sqref="A126:G126">
    <cfRule type="expression" dxfId="5126" priority="291" stopIfTrue="1">
      <formula>$IT127&lt;$IS$2</formula>
    </cfRule>
  </conditionalFormatting>
  <conditionalFormatting sqref="A126:H126">
    <cfRule type="cellIs" dxfId="5125" priority="290" operator="equal">
      <formula>0</formula>
    </cfRule>
  </conditionalFormatting>
  <conditionalFormatting sqref="A126:G126">
    <cfRule type="cellIs" dxfId="5124" priority="289" stopIfTrue="1" operator="equal">
      <formula>0</formula>
    </cfRule>
  </conditionalFormatting>
  <conditionalFormatting sqref="A126:G126">
    <cfRule type="expression" dxfId="5123" priority="288" stopIfTrue="1">
      <formula>$IT127&lt;$IS$2</formula>
    </cfRule>
  </conditionalFormatting>
  <conditionalFormatting sqref="A126:G126">
    <cfRule type="cellIs" dxfId="5122" priority="287" stopIfTrue="1" operator="equal">
      <formula>0</formula>
    </cfRule>
  </conditionalFormatting>
  <conditionalFormatting sqref="A126:G126">
    <cfRule type="expression" dxfId="5121" priority="286" stopIfTrue="1">
      <formula>$IT127&lt;$IS$2</formula>
    </cfRule>
  </conditionalFormatting>
  <conditionalFormatting sqref="A126:G126">
    <cfRule type="cellIs" dxfId="5120" priority="285" stopIfTrue="1" operator="equal">
      <formula>0</formula>
    </cfRule>
  </conditionalFormatting>
  <conditionalFormatting sqref="A126:G126">
    <cfRule type="expression" dxfId="5119" priority="284" stopIfTrue="1">
      <formula>$IT127&lt;$IS$2</formula>
    </cfRule>
  </conditionalFormatting>
  <conditionalFormatting sqref="A126:H126">
    <cfRule type="cellIs" dxfId="5118" priority="283" stopIfTrue="1" operator="equal">
      <formula>0</formula>
    </cfRule>
  </conditionalFormatting>
  <conditionalFormatting sqref="A126:H126">
    <cfRule type="expression" dxfId="5117" priority="282" stopIfTrue="1">
      <formula>$IT127&lt;$IS$2</formula>
    </cfRule>
  </conditionalFormatting>
  <conditionalFormatting sqref="A126:H126">
    <cfRule type="cellIs" dxfId="5116" priority="281" stopIfTrue="1" operator="equal">
      <formula>0</formula>
    </cfRule>
  </conditionalFormatting>
  <conditionalFormatting sqref="A126:H126">
    <cfRule type="expression" dxfId="5115" priority="280" stopIfTrue="1">
      <formula>$IT127&lt;$IS$2</formula>
    </cfRule>
  </conditionalFormatting>
  <conditionalFormatting sqref="A126:H126">
    <cfRule type="cellIs" dxfId="5114" priority="279" stopIfTrue="1" operator="equal">
      <formula>0</formula>
    </cfRule>
  </conditionalFormatting>
  <conditionalFormatting sqref="A126:H126">
    <cfRule type="expression" dxfId="5113" priority="278" stopIfTrue="1">
      <formula>$IT127&lt;$IS$2</formula>
    </cfRule>
  </conditionalFormatting>
  <conditionalFormatting sqref="A126:H126">
    <cfRule type="cellIs" dxfId="5112" priority="277" stopIfTrue="1" operator="equal">
      <formula>0</formula>
    </cfRule>
  </conditionalFormatting>
  <conditionalFormatting sqref="A126:H126">
    <cfRule type="expression" dxfId="5111" priority="276" stopIfTrue="1">
      <formula>$IW127&lt;$IV$2</formula>
    </cfRule>
  </conditionalFormatting>
  <conditionalFormatting sqref="A126:H126">
    <cfRule type="cellIs" dxfId="5110" priority="275" operator="equal">
      <formula>0</formula>
    </cfRule>
  </conditionalFormatting>
  <conditionalFormatting sqref="A126:H126">
    <cfRule type="cellIs" dxfId="5109" priority="274" operator="equal">
      <formula>0</formula>
    </cfRule>
  </conditionalFormatting>
  <conditionalFormatting sqref="A126:H126">
    <cfRule type="cellIs" dxfId="5108" priority="273" stopIfTrue="1" operator="equal">
      <formula>0</formula>
    </cfRule>
  </conditionalFormatting>
  <conditionalFormatting sqref="A126:H126">
    <cfRule type="expression" dxfId="5107" priority="272" stopIfTrue="1">
      <formula>$IT127&lt;$IS$2</formula>
    </cfRule>
  </conditionalFormatting>
  <conditionalFormatting sqref="A126:H126">
    <cfRule type="cellIs" dxfId="5106" priority="271" stopIfTrue="1" operator="equal">
      <formula>0</formula>
    </cfRule>
  </conditionalFormatting>
  <conditionalFormatting sqref="A126:H126">
    <cfRule type="expression" dxfId="5105" priority="270" stopIfTrue="1">
      <formula>$IT127&lt;$IS$2</formula>
    </cfRule>
  </conditionalFormatting>
  <conditionalFormatting sqref="A126:G126">
    <cfRule type="cellIs" dxfId="5104" priority="269" stopIfTrue="1" operator="equal">
      <formula>0</formula>
    </cfRule>
  </conditionalFormatting>
  <conditionalFormatting sqref="A126:G126">
    <cfRule type="expression" dxfId="5103" priority="268" stopIfTrue="1">
      <formula>$IT127&lt;$IS$2</formula>
    </cfRule>
  </conditionalFormatting>
  <conditionalFormatting sqref="H126">
    <cfRule type="cellIs" dxfId="5102" priority="267" stopIfTrue="1" operator="equal">
      <formula>0</formula>
    </cfRule>
  </conditionalFormatting>
  <conditionalFormatting sqref="H126">
    <cfRule type="expression" dxfId="5101" priority="266" stopIfTrue="1">
      <formula>$IT127&lt;$IS$2</formula>
    </cfRule>
  </conditionalFormatting>
  <conditionalFormatting sqref="H126">
    <cfRule type="cellIs" dxfId="5100" priority="265" stopIfTrue="1" operator="equal">
      <formula>0</formula>
    </cfRule>
  </conditionalFormatting>
  <conditionalFormatting sqref="H126">
    <cfRule type="expression" dxfId="5099" priority="264" stopIfTrue="1">
      <formula>$IT127&lt;$IS$2</formula>
    </cfRule>
  </conditionalFormatting>
  <conditionalFormatting sqref="A126:G126">
    <cfRule type="cellIs" dxfId="5098" priority="263" stopIfTrue="1" operator="equal">
      <formula>0</formula>
    </cfRule>
  </conditionalFormatting>
  <conditionalFormatting sqref="A126:G126">
    <cfRule type="expression" dxfId="5097" priority="262" stopIfTrue="1">
      <formula>$IT127&lt;$IS$2</formula>
    </cfRule>
  </conditionalFormatting>
  <conditionalFormatting sqref="A126:H126">
    <cfRule type="cellIs" dxfId="5096" priority="261" operator="equal">
      <formula>0</formula>
    </cfRule>
  </conditionalFormatting>
  <conditionalFormatting sqref="A126:G126">
    <cfRule type="cellIs" dxfId="5095" priority="260" stopIfTrue="1" operator="equal">
      <formula>0</formula>
    </cfRule>
  </conditionalFormatting>
  <conditionalFormatting sqref="A126:G126">
    <cfRule type="expression" dxfId="5094" priority="259" stopIfTrue="1">
      <formula>$IT127&lt;$IS$2</formula>
    </cfRule>
  </conditionalFormatting>
  <conditionalFormatting sqref="A126:G126">
    <cfRule type="cellIs" dxfId="5093" priority="258" stopIfTrue="1" operator="equal">
      <formula>0</formula>
    </cfRule>
  </conditionalFormatting>
  <conditionalFormatting sqref="A126:G126">
    <cfRule type="expression" dxfId="5092" priority="257" stopIfTrue="1">
      <formula>$IT127&lt;$IS$2</formula>
    </cfRule>
  </conditionalFormatting>
  <conditionalFormatting sqref="A126:G126">
    <cfRule type="cellIs" dxfId="5091" priority="256" stopIfTrue="1" operator="equal">
      <formula>0</formula>
    </cfRule>
  </conditionalFormatting>
  <conditionalFormatting sqref="A126:G126">
    <cfRule type="expression" dxfId="5090" priority="255" stopIfTrue="1">
      <formula>$IT127&lt;$IS$2</formula>
    </cfRule>
  </conditionalFormatting>
  <conditionalFormatting sqref="A126:H126">
    <cfRule type="cellIs" dxfId="5089" priority="254" stopIfTrue="1" operator="equal">
      <formula>0</formula>
    </cfRule>
  </conditionalFormatting>
  <conditionalFormatting sqref="A126:H126">
    <cfRule type="expression" dxfId="5088" priority="253" stopIfTrue="1">
      <formula>$IT127&lt;$IS$2</formula>
    </cfRule>
  </conditionalFormatting>
  <conditionalFormatting sqref="A126:H126">
    <cfRule type="cellIs" dxfId="5087" priority="252" stopIfTrue="1" operator="equal">
      <formula>0</formula>
    </cfRule>
  </conditionalFormatting>
  <conditionalFormatting sqref="A126:H126">
    <cfRule type="expression" dxfId="5086" priority="251" stopIfTrue="1">
      <formula>$IT127&lt;$IS$2</formula>
    </cfRule>
  </conditionalFormatting>
  <conditionalFormatting sqref="A126:H126">
    <cfRule type="cellIs" dxfId="5085" priority="250" stopIfTrue="1" operator="equal">
      <formula>0</formula>
    </cfRule>
  </conditionalFormatting>
  <conditionalFormatting sqref="A126:H126">
    <cfRule type="expression" dxfId="5084" priority="249" stopIfTrue="1">
      <formula>$IT127&lt;$IS$2</formula>
    </cfRule>
  </conditionalFormatting>
  <conditionalFormatting sqref="A126:H126">
    <cfRule type="cellIs" dxfId="5083" priority="248" stopIfTrue="1" operator="equal">
      <formula>0</formula>
    </cfRule>
  </conditionalFormatting>
  <conditionalFormatting sqref="A126:H126">
    <cfRule type="expression" dxfId="5082" priority="247" stopIfTrue="1">
      <formula>$IW127&lt;$IV$2</formula>
    </cfRule>
  </conditionalFormatting>
  <conditionalFormatting sqref="A126:H126">
    <cfRule type="cellIs" dxfId="5081" priority="246" operator="equal">
      <formula>0</formula>
    </cfRule>
  </conditionalFormatting>
  <conditionalFormatting sqref="A126:H126">
    <cfRule type="cellIs" dxfId="5080" priority="245" operator="equal">
      <formula>0</formula>
    </cfRule>
  </conditionalFormatting>
  <conditionalFormatting sqref="A126:H126">
    <cfRule type="cellIs" dxfId="5079" priority="244" stopIfTrue="1" operator="equal">
      <formula>0</formula>
    </cfRule>
  </conditionalFormatting>
  <conditionalFormatting sqref="A126:H126">
    <cfRule type="expression" dxfId="5078" priority="243" stopIfTrue="1">
      <formula>$IT127&lt;$IS$2</formula>
    </cfRule>
  </conditionalFormatting>
  <conditionalFormatting sqref="A126:H126">
    <cfRule type="cellIs" dxfId="5077" priority="242" stopIfTrue="1" operator="equal">
      <formula>0</formula>
    </cfRule>
  </conditionalFormatting>
  <conditionalFormatting sqref="A126:H126">
    <cfRule type="expression" dxfId="5076" priority="241" stopIfTrue="1">
      <formula>$IT127&lt;$IS$2</formula>
    </cfRule>
  </conditionalFormatting>
  <conditionalFormatting sqref="A126:G126">
    <cfRule type="cellIs" dxfId="5075" priority="240" stopIfTrue="1" operator="equal">
      <formula>0</formula>
    </cfRule>
  </conditionalFormatting>
  <conditionalFormatting sqref="A126:G126">
    <cfRule type="expression" dxfId="5074" priority="239" stopIfTrue="1">
      <formula>$IT127&lt;$IS$2</formula>
    </cfRule>
  </conditionalFormatting>
  <conditionalFormatting sqref="H126">
    <cfRule type="cellIs" dxfId="5073" priority="238" stopIfTrue="1" operator="equal">
      <formula>0</formula>
    </cfRule>
  </conditionalFormatting>
  <conditionalFormatting sqref="H126">
    <cfRule type="expression" dxfId="5072" priority="237" stopIfTrue="1">
      <formula>$IT127&lt;$IS$2</formula>
    </cfRule>
  </conditionalFormatting>
  <conditionalFormatting sqref="H126">
    <cfRule type="cellIs" dxfId="5071" priority="236" stopIfTrue="1" operator="equal">
      <formula>0</formula>
    </cfRule>
  </conditionalFormatting>
  <conditionalFormatting sqref="H126">
    <cfRule type="expression" dxfId="5070" priority="235" stopIfTrue="1">
      <formula>$IT127&lt;$IS$2</formula>
    </cfRule>
  </conditionalFormatting>
  <conditionalFormatting sqref="A126:G126">
    <cfRule type="cellIs" dxfId="5069" priority="234" stopIfTrue="1" operator="equal">
      <formula>0</formula>
    </cfRule>
  </conditionalFormatting>
  <conditionalFormatting sqref="A126:G126">
    <cfRule type="expression" dxfId="5068" priority="233" stopIfTrue="1">
      <formula>$IT127&lt;$IS$2</formula>
    </cfRule>
  </conditionalFormatting>
  <conditionalFormatting sqref="A126:H126">
    <cfRule type="cellIs" dxfId="5067" priority="232" operator="equal">
      <formula>0</formula>
    </cfRule>
  </conditionalFormatting>
  <conditionalFormatting sqref="A126:G126">
    <cfRule type="cellIs" dxfId="5066" priority="231" stopIfTrue="1" operator="equal">
      <formula>0</formula>
    </cfRule>
  </conditionalFormatting>
  <conditionalFormatting sqref="A126:G126">
    <cfRule type="expression" dxfId="5065" priority="230" stopIfTrue="1">
      <formula>$IT127&lt;$IS$2</formula>
    </cfRule>
  </conditionalFormatting>
  <conditionalFormatting sqref="A126:G126">
    <cfRule type="cellIs" dxfId="5064" priority="229" stopIfTrue="1" operator="equal">
      <formula>0</formula>
    </cfRule>
  </conditionalFormatting>
  <conditionalFormatting sqref="A126:G126">
    <cfRule type="expression" dxfId="5063" priority="228" stopIfTrue="1">
      <formula>$IT127&lt;$IS$2</formula>
    </cfRule>
  </conditionalFormatting>
  <conditionalFormatting sqref="A126:G126">
    <cfRule type="cellIs" dxfId="5062" priority="227" stopIfTrue="1" operator="equal">
      <formula>0</formula>
    </cfRule>
  </conditionalFormatting>
  <conditionalFormatting sqref="A126:G126">
    <cfRule type="expression" dxfId="5061" priority="226" stopIfTrue="1">
      <formula>$IT127&lt;$IS$2</formula>
    </cfRule>
  </conditionalFormatting>
  <conditionalFormatting sqref="A126:H126">
    <cfRule type="cellIs" dxfId="5060" priority="225" stopIfTrue="1" operator="equal">
      <formula>0</formula>
    </cfRule>
  </conditionalFormatting>
  <conditionalFormatting sqref="A126:H126">
    <cfRule type="expression" dxfId="5059" priority="224" stopIfTrue="1">
      <formula>$IT127&lt;$IS$2</formula>
    </cfRule>
  </conditionalFormatting>
  <conditionalFormatting sqref="A126:H126">
    <cfRule type="cellIs" dxfId="5058" priority="223" stopIfTrue="1" operator="equal">
      <formula>0</formula>
    </cfRule>
  </conditionalFormatting>
  <conditionalFormatting sqref="A126:H126">
    <cfRule type="expression" dxfId="5057" priority="222" stopIfTrue="1">
      <formula>$IT127&lt;$IS$2</formula>
    </cfRule>
  </conditionalFormatting>
  <conditionalFormatting sqref="A126:H126">
    <cfRule type="cellIs" dxfId="5056" priority="221" stopIfTrue="1" operator="equal">
      <formula>0</formula>
    </cfRule>
  </conditionalFormatting>
  <conditionalFormatting sqref="A126:H126">
    <cfRule type="expression" dxfId="5055" priority="220" stopIfTrue="1">
      <formula>$IT127&lt;$IS$2</formula>
    </cfRule>
  </conditionalFormatting>
  <conditionalFormatting sqref="A126:H126">
    <cfRule type="cellIs" dxfId="5054" priority="219" stopIfTrue="1" operator="equal">
      <formula>0</formula>
    </cfRule>
  </conditionalFormatting>
  <conditionalFormatting sqref="A126:H126">
    <cfRule type="expression" dxfId="5053" priority="218" stopIfTrue="1">
      <formula>$IW127&lt;$IV$2</formula>
    </cfRule>
  </conditionalFormatting>
  <conditionalFormatting sqref="A128:I129">
    <cfRule type="cellIs" dxfId="5052" priority="217" operator="equal">
      <formula>0</formula>
    </cfRule>
  </conditionalFormatting>
  <conditionalFormatting sqref="A128:H129">
    <cfRule type="cellIs" dxfId="5051" priority="216" operator="equal">
      <formula>0</formula>
    </cfRule>
  </conditionalFormatting>
  <conditionalFormatting sqref="A128:H129">
    <cfRule type="cellIs" dxfId="5050" priority="215" stopIfTrue="1" operator="equal">
      <formula>0</formula>
    </cfRule>
  </conditionalFormatting>
  <conditionalFormatting sqref="A128:H129">
    <cfRule type="expression" dxfId="5049" priority="214" stopIfTrue="1">
      <formula>$IT129&lt;$IS$2</formula>
    </cfRule>
  </conditionalFormatting>
  <conditionalFormatting sqref="A128:H129">
    <cfRule type="cellIs" dxfId="5048" priority="213" stopIfTrue="1" operator="equal">
      <formula>0</formula>
    </cfRule>
  </conditionalFormatting>
  <conditionalFormatting sqref="A128:H129">
    <cfRule type="expression" dxfId="5047" priority="212" stopIfTrue="1">
      <formula>$IT129&lt;$IS$2</formula>
    </cfRule>
  </conditionalFormatting>
  <conditionalFormatting sqref="A128:G129">
    <cfRule type="cellIs" dxfId="5046" priority="211" stopIfTrue="1" operator="equal">
      <formula>0</formula>
    </cfRule>
  </conditionalFormatting>
  <conditionalFormatting sqref="A128:G129">
    <cfRule type="expression" dxfId="5045" priority="210" stopIfTrue="1">
      <formula>$IT129&lt;$IS$2</formula>
    </cfRule>
  </conditionalFormatting>
  <conditionalFormatting sqref="A128:G129">
    <cfRule type="cellIs" dxfId="5044" priority="209" stopIfTrue="1" operator="equal">
      <formula>0</formula>
    </cfRule>
  </conditionalFormatting>
  <conditionalFormatting sqref="A128:G129">
    <cfRule type="expression" dxfId="5043" priority="208" stopIfTrue="1">
      <formula>$IT129&lt;$IS$2</formula>
    </cfRule>
  </conditionalFormatting>
  <conditionalFormatting sqref="H128:H129">
    <cfRule type="cellIs" dxfId="5042" priority="207" stopIfTrue="1" operator="equal">
      <formula>0</formula>
    </cfRule>
  </conditionalFormatting>
  <conditionalFormatting sqref="H128:H129">
    <cfRule type="expression" dxfId="5041" priority="206" stopIfTrue="1">
      <formula>$IT129&lt;$IS$2</formula>
    </cfRule>
  </conditionalFormatting>
  <conditionalFormatting sqref="H128:H129">
    <cfRule type="cellIs" dxfId="5040" priority="205" stopIfTrue="1" operator="equal">
      <formula>0</formula>
    </cfRule>
  </conditionalFormatting>
  <conditionalFormatting sqref="H128:H129">
    <cfRule type="expression" dxfId="5039" priority="204" stopIfTrue="1">
      <formula>$IT129&lt;$IS$2</formula>
    </cfRule>
  </conditionalFormatting>
  <conditionalFormatting sqref="A128:G129">
    <cfRule type="cellIs" dxfId="5038" priority="203" stopIfTrue="1" operator="equal">
      <formula>0</formula>
    </cfRule>
  </conditionalFormatting>
  <conditionalFormatting sqref="A128:G129">
    <cfRule type="expression" dxfId="5037" priority="202" stopIfTrue="1">
      <formula>$IT129&lt;$IS$2</formula>
    </cfRule>
  </conditionalFormatting>
  <conditionalFormatting sqref="A128:H129">
    <cfRule type="cellIs" dxfId="5036" priority="201" operator="equal">
      <formula>0</formula>
    </cfRule>
  </conditionalFormatting>
  <conditionalFormatting sqref="A128:G129">
    <cfRule type="cellIs" dxfId="5035" priority="200" stopIfTrue="1" operator="equal">
      <formula>0</formula>
    </cfRule>
  </conditionalFormatting>
  <conditionalFormatting sqref="A128:G129">
    <cfRule type="expression" dxfId="5034" priority="199" stopIfTrue="1">
      <formula>$IT129&lt;$IS$2</formula>
    </cfRule>
  </conditionalFormatting>
  <conditionalFormatting sqref="A128:G129">
    <cfRule type="cellIs" dxfId="5033" priority="198" stopIfTrue="1" operator="equal">
      <formula>0</formula>
    </cfRule>
  </conditionalFormatting>
  <conditionalFormatting sqref="A128:G129">
    <cfRule type="expression" dxfId="5032" priority="197" stopIfTrue="1">
      <formula>$IT129&lt;$IS$2</formula>
    </cfRule>
  </conditionalFormatting>
  <conditionalFormatting sqref="A128:G129">
    <cfRule type="cellIs" dxfId="5031" priority="196" stopIfTrue="1" operator="equal">
      <formula>0</formula>
    </cfRule>
  </conditionalFormatting>
  <conditionalFormatting sqref="A128:G129">
    <cfRule type="expression" dxfId="5030" priority="195" stopIfTrue="1">
      <formula>$IT129&lt;$IS$2</formula>
    </cfRule>
  </conditionalFormatting>
  <conditionalFormatting sqref="A128:H129">
    <cfRule type="cellIs" dxfId="5029" priority="194" stopIfTrue="1" operator="equal">
      <formula>0</formula>
    </cfRule>
  </conditionalFormatting>
  <conditionalFormatting sqref="A128:H129">
    <cfRule type="expression" dxfId="5028" priority="193" stopIfTrue="1">
      <formula>$IT129&lt;$IS$2</formula>
    </cfRule>
  </conditionalFormatting>
  <conditionalFormatting sqref="A128:H129">
    <cfRule type="cellIs" dxfId="5027" priority="192" stopIfTrue="1" operator="equal">
      <formula>0</formula>
    </cfRule>
  </conditionalFormatting>
  <conditionalFormatting sqref="A128:H129">
    <cfRule type="expression" dxfId="5026" priority="191" stopIfTrue="1">
      <formula>$IT129&lt;$IS$2</formula>
    </cfRule>
  </conditionalFormatting>
  <conditionalFormatting sqref="A128:H129">
    <cfRule type="cellIs" dxfId="5025" priority="190" stopIfTrue="1" operator="equal">
      <formula>0</formula>
    </cfRule>
  </conditionalFormatting>
  <conditionalFormatting sqref="A128:H129">
    <cfRule type="expression" dxfId="5024" priority="189" stopIfTrue="1">
      <formula>$IT129&lt;$IS$2</formula>
    </cfRule>
  </conditionalFormatting>
  <conditionalFormatting sqref="A129:H129">
    <cfRule type="cellIs" dxfId="5023" priority="188" stopIfTrue="1" operator="equal">
      <formula>0</formula>
    </cfRule>
  </conditionalFormatting>
  <conditionalFormatting sqref="A129:H129">
    <cfRule type="expression" dxfId="5022" priority="187" stopIfTrue="1">
      <formula>$IW130&lt;$IV$2</formula>
    </cfRule>
  </conditionalFormatting>
  <conditionalFormatting sqref="A128:H128">
    <cfRule type="cellIs" dxfId="5021" priority="186" stopIfTrue="1" operator="equal">
      <formula>0</formula>
    </cfRule>
  </conditionalFormatting>
  <conditionalFormatting sqref="A128:H128">
    <cfRule type="expression" dxfId="5020" priority="185" stopIfTrue="1">
      <formula>$IW129&lt;$IV$2</formula>
    </cfRule>
  </conditionalFormatting>
  <conditionalFormatting sqref="A129:H129">
    <cfRule type="cellIs" dxfId="5019" priority="184" stopIfTrue="1" operator="equal">
      <formula>0</formula>
    </cfRule>
  </conditionalFormatting>
  <conditionalFormatting sqref="A129:H129">
    <cfRule type="expression" dxfId="5018" priority="183" stopIfTrue="1">
      <formula>$IW130&lt;$IV$2</formula>
    </cfRule>
  </conditionalFormatting>
  <conditionalFormatting sqref="A128:H129">
    <cfRule type="cellIs" dxfId="5017" priority="182" stopIfTrue="1" operator="equal">
      <formula>0</formula>
    </cfRule>
  </conditionalFormatting>
  <conditionalFormatting sqref="A128:H129">
    <cfRule type="expression" dxfId="5016" priority="181" stopIfTrue="1">
      <formula>$IT129&lt;$IS$2</formula>
    </cfRule>
  </conditionalFormatting>
  <conditionalFormatting sqref="A128:H129">
    <cfRule type="cellIs" dxfId="5015" priority="180" stopIfTrue="1" operator="equal">
      <formula>0</formula>
    </cfRule>
  </conditionalFormatting>
  <conditionalFormatting sqref="A128:H129">
    <cfRule type="expression" dxfId="5014" priority="179" stopIfTrue="1">
      <formula>$IT129&lt;$IS$2</formula>
    </cfRule>
  </conditionalFormatting>
  <conditionalFormatting sqref="A130:I134">
    <cfRule type="cellIs" dxfId="5013" priority="178" operator="equal">
      <formula>0</formula>
    </cfRule>
  </conditionalFormatting>
  <conditionalFormatting sqref="A130:H134">
    <cfRule type="cellIs" dxfId="5012" priority="177" operator="equal">
      <formula>0</formula>
    </cfRule>
  </conditionalFormatting>
  <conditionalFormatting sqref="A130:H134">
    <cfRule type="cellIs" dxfId="5011" priority="176" stopIfTrue="1" operator="equal">
      <formula>0</formula>
    </cfRule>
  </conditionalFormatting>
  <conditionalFormatting sqref="A130:H134">
    <cfRule type="expression" dxfId="5010" priority="175" stopIfTrue="1">
      <formula>$IT131&lt;$IS$2</formula>
    </cfRule>
  </conditionalFormatting>
  <conditionalFormatting sqref="A130:H134">
    <cfRule type="cellIs" dxfId="5009" priority="174" stopIfTrue="1" operator="equal">
      <formula>0</formula>
    </cfRule>
  </conditionalFormatting>
  <conditionalFormatting sqref="A130:H134">
    <cfRule type="expression" dxfId="5008" priority="173" stopIfTrue="1">
      <formula>$IT131&lt;$IS$2</formula>
    </cfRule>
  </conditionalFormatting>
  <conditionalFormatting sqref="A130:G130">
    <cfRule type="cellIs" dxfId="5007" priority="172" stopIfTrue="1" operator="equal">
      <formula>0</formula>
    </cfRule>
  </conditionalFormatting>
  <conditionalFormatting sqref="A130:G132">
    <cfRule type="expression" dxfId="5006" priority="171" stopIfTrue="1">
      <formula>$IT131&lt;$IS$2</formula>
    </cfRule>
  </conditionalFormatting>
  <conditionalFormatting sqref="A130:G130">
    <cfRule type="cellIs" dxfId="5005" priority="170" stopIfTrue="1" operator="equal">
      <formula>0</formula>
    </cfRule>
  </conditionalFormatting>
  <conditionalFormatting sqref="A130:G134">
    <cfRule type="cellIs" dxfId="5004" priority="169" stopIfTrue="1" operator="equal">
      <formula>0</formula>
    </cfRule>
  </conditionalFormatting>
  <conditionalFormatting sqref="A130:G134">
    <cfRule type="expression" dxfId="5003" priority="168" stopIfTrue="1">
      <formula>$IT131&lt;$IS$2</formula>
    </cfRule>
  </conditionalFormatting>
  <conditionalFormatting sqref="A130:G130">
    <cfRule type="cellIs" dxfId="5002" priority="167" stopIfTrue="1" operator="equal">
      <formula>0</formula>
    </cfRule>
  </conditionalFormatting>
  <conditionalFormatting sqref="A130:G130">
    <cfRule type="expression" dxfId="5001" priority="166" stopIfTrue="1">
      <formula>$IT131&lt;$IS$2</formula>
    </cfRule>
  </conditionalFormatting>
  <conditionalFormatting sqref="H130:H134">
    <cfRule type="cellIs" dxfId="5000" priority="165" stopIfTrue="1" operator="equal">
      <formula>0</formula>
    </cfRule>
  </conditionalFormatting>
  <conditionalFormatting sqref="H130:H134">
    <cfRule type="expression" dxfId="4999" priority="164" stopIfTrue="1">
      <formula>$IT131&lt;$IS$2</formula>
    </cfRule>
  </conditionalFormatting>
  <conditionalFormatting sqref="H130:H134">
    <cfRule type="cellIs" dxfId="4998" priority="163" stopIfTrue="1" operator="equal">
      <formula>0</formula>
    </cfRule>
  </conditionalFormatting>
  <conditionalFormatting sqref="H130:H134">
    <cfRule type="expression" dxfId="4997" priority="162" stopIfTrue="1">
      <formula>$IT131&lt;$IS$2</formula>
    </cfRule>
  </conditionalFormatting>
  <conditionalFormatting sqref="A130:G134">
    <cfRule type="cellIs" dxfId="4996" priority="161" stopIfTrue="1" operator="equal">
      <formula>0</formula>
    </cfRule>
  </conditionalFormatting>
  <conditionalFormatting sqref="A130:G134">
    <cfRule type="expression" dxfId="4995" priority="160" stopIfTrue="1">
      <formula>$IT131&lt;$IS$2</formula>
    </cfRule>
  </conditionalFormatting>
  <conditionalFormatting sqref="A130:H134">
    <cfRule type="cellIs" dxfId="4994" priority="159" operator="equal">
      <formula>0</formula>
    </cfRule>
  </conditionalFormatting>
  <conditionalFormatting sqref="A130:G134">
    <cfRule type="cellIs" dxfId="4993" priority="158" stopIfTrue="1" operator="equal">
      <formula>0</formula>
    </cfRule>
  </conditionalFormatting>
  <conditionalFormatting sqref="A130:G134">
    <cfRule type="expression" dxfId="4992" priority="157" stopIfTrue="1">
      <formula>$IT131&lt;$IS$2</formula>
    </cfRule>
  </conditionalFormatting>
  <conditionalFormatting sqref="A130:G134">
    <cfRule type="cellIs" dxfId="4991" priority="156" stopIfTrue="1" operator="equal">
      <formula>0</formula>
    </cfRule>
  </conditionalFormatting>
  <conditionalFormatting sqref="A130:G134">
    <cfRule type="expression" dxfId="4990" priority="155" stopIfTrue="1">
      <formula>$IT131&lt;$IS$2</formula>
    </cfRule>
  </conditionalFormatting>
  <conditionalFormatting sqref="A130:G134">
    <cfRule type="cellIs" dxfId="4989" priority="154" stopIfTrue="1" operator="equal">
      <formula>0</formula>
    </cfRule>
  </conditionalFormatting>
  <conditionalFormatting sqref="A130:G134">
    <cfRule type="expression" dxfId="4988" priority="153" stopIfTrue="1">
      <formula>$IT131&lt;$IS$2</formula>
    </cfRule>
  </conditionalFormatting>
  <conditionalFormatting sqref="A130:H134">
    <cfRule type="cellIs" dxfId="4987" priority="152" stopIfTrue="1" operator="equal">
      <formula>0</formula>
    </cfRule>
  </conditionalFormatting>
  <conditionalFormatting sqref="A130:H134">
    <cfRule type="expression" dxfId="4986" priority="151" stopIfTrue="1">
      <formula>$IT131&lt;$IS$2</formula>
    </cfRule>
  </conditionalFormatting>
  <conditionalFormatting sqref="A130:H134">
    <cfRule type="cellIs" dxfId="4985" priority="150" stopIfTrue="1" operator="equal">
      <formula>0</formula>
    </cfRule>
  </conditionalFormatting>
  <conditionalFormatting sqref="A130:H134">
    <cfRule type="expression" dxfId="4984" priority="149" stopIfTrue="1">
      <formula>$IT131&lt;$IS$2</formula>
    </cfRule>
  </conditionalFormatting>
  <conditionalFormatting sqref="A130:H134">
    <cfRule type="cellIs" dxfId="4983" priority="148" stopIfTrue="1" operator="equal">
      <formula>0</formula>
    </cfRule>
  </conditionalFormatting>
  <conditionalFormatting sqref="A130:H134">
    <cfRule type="expression" dxfId="4982" priority="147" stopIfTrue="1">
      <formula>$IT131&lt;$IS$2</formula>
    </cfRule>
  </conditionalFormatting>
  <conditionalFormatting sqref="A130:H130">
    <cfRule type="cellIs" dxfId="4981" priority="146" stopIfTrue="1" operator="equal">
      <formula>0</formula>
    </cfRule>
  </conditionalFormatting>
  <conditionalFormatting sqref="A130:H130">
    <cfRule type="expression" dxfId="4980" priority="145" stopIfTrue="1">
      <formula>$IW131&lt;$IV$2</formula>
    </cfRule>
  </conditionalFormatting>
  <conditionalFormatting sqref="A130:H134">
    <cfRule type="cellIs" dxfId="4979" priority="144" stopIfTrue="1" operator="equal">
      <formula>0</formula>
    </cfRule>
  </conditionalFormatting>
  <conditionalFormatting sqref="A130:H134">
    <cfRule type="expression" dxfId="4978" priority="143" stopIfTrue="1">
      <formula>$IT131&lt;$IS$2</formula>
    </cfRule>
  </conditionalFormatting>
  <conditionalFormatting sqref="A130:H134">
    <cfRule type="cellIs" dxfId="4977" priority="142" stopIfTrue="1" operator="equal">
      <formula>0</formula>
    </cfRule>
  </conditionalFormatting>
  <conditionalFormatting sqref="A130:H134">
    <cfRule type="expression" dxfId="4976" priority="141" stopIfTrue="1">
      <formula>$IT131&lt;$IS$2</formula>
    </cfRule>
  </conditionalFormatting>
  <conditionalFormatting sqref="D134">
    <cfRule type="cellIs" dxfId="4975" priority="140" operator="equal">
      <formula>0</formula>
    </cfRule>
  </conditionalFormatting>
  <conditionalFormatting sqref="D134">
    <cfRule type="cellIs" dxfId="4974" priority="139" operator="equal">
      <formula>0</formula>
    </cfRule>
  </conditionalFormatting>
  <conditionalFormatting sqref="D134">
    <cfRule type="cellIs" dxfId="4973" priority="138" stopIfTrue="1" operator="equal">
      <formula>0</formula>
    </cfRule>
  </conditionalFormatting>
  <conditionalFormatting sqref="D134">
    <cfRule type="expression" dxfId="4972" priority="137" stopIfTrue="1">
      <formula>$IT135&lt;$IS$2</formula>
    </cfRule>
  </conditionalFormatting>
  <conditionalFormatting sqref="D134">
    <cfRule type="cellIs" dxfId="4971" priority="136" stopIfTrue="1" operator="equal">
      <formula>0</formula>
    </cfRule>
  </conditionalFormatting>
  <conditionalFormatting sqref="D134">
    <cfRule type="expression" dxfId="4970" priority="135" stopIfTrue="1">
      <formula>$IT135&lt;$IS$2</formula>
    </cfRule>
  </conditionalFormatting>
  <conditionalFormatting sqref="D134">
    <cfRule type="cellIs" dxfId="4969" priority="134" stopIfTrue="1" operator="equal">
      <formula>0</formula>
    </cfRule>
  </conditionalFormatting>
  <conditionalFormatting sqref="D134">
    <cfRule type="expression" dxfId="4968" priority="133" stopIfTrue="1">
      <formula>$IT135&lt;$IS$2</formula>
    </cfRule>
  </conditionalFormatting>
  <conditionalFormatting sqref="D134">
    <cfRule type="cellIs" dxfId="4967" priority="132" stopIfTrue="1" operator="equal">
      <formula>0</formula>
    </cfRule>
  </conditionalFormatting>
  <conditionalFormatting sqref="D134">
    <cfRule type="expression" dxfId="4966" priority="131" stopIfTrue="1">
      <formula>$IT135&lt;$IS$2</formula>
    </cfRule>
  </conditionalFormatting>
  <conditionalFormatting sqref="D134">
    <cfRule type="cellIs" dxfId="4965" priority="130" operator="equal">
      <formula>0</formula>
    </cfRule>
  </conditionalFormatting>
  <conditionalFormatting sqref="D134">
    <cfRule type="cellIs" dxfId="4964" priority="129" stopIfTrue="1" operator="equal">
      <formula>0</formula>
    </cfRule>
  </conditionalFormatting>
  <conditionalFormatting sqref="D134">
    <cfRule type="expression" dxfId="4963" priority="128" stopIfTrue="1">
      <formula>$IT135&lt;$IS$2</formula>
    </cfRule>
  </conditionalFormatting>
  <conditionalFormatting sqref="D134">
    <cfRule type="cellIs" dxfId="4962" priority="127" stopIfTrue="1" operator="equal">
      <formula>0</formula>
    </cfRule>
  </conditionalFormatting>
  <conditionalFormatting sqref="D134">
    <cfRule type="expression" dxfId="4961" priority="126" stopIfTrue="1">
      <formula>$IT135&lt;$IS$2</formula>
    </cfRule>
  </conditionalFormatting>
  <conditionalFormatting sqref="D134">
    <cfRule type="cellIs" dxfId="4960" priority="125" stopIfTrue="1" operator="equal">
      <formula>0</formula>
    </cfRule>
  </conditionalFormatting>
  <conditionalFormatting sqref="D134">
    <cfRule type="expression" dxfId="4959" priority="124" stopIfTrue="1">
      <formula>$IT135&lt;$IS$2</formula>
    </cfRule>
  </conditionalFormatting>
  <conditionalFormatting sqref="A134:H134">
    <cfRule type="cellIs" dxfId="4958" priority="123" stopIfTrue="1" operator="equal">
      <formula>0</formula>
    </cfRule>
  </conditionalFormatting>
  <conditionalFormatting sqref="A134:H134">
    <cfRule type="expression" dxfId="4957" priority="122" stopIfTrue="1">
      <formula>$IW135&lt;$IV$2</formula>
    </cfRule>
  </conditionalFormatting>
  <conditionalFormatting sqref="A133:H133">
    <cfRule type="cellIs" dxfId="4956" priority="121" stopIfTrue="1" operator="equal">
      <formula>0</formula>
    </cfRule>
  </conditionalFormatting>
  <conditionalFormatting sqref="A133:H133">
    <cfRule type="expression" dxfId="4955" priority="120" stopIfTrue="1">
      <formula>$IW134&lt;$IV$2</formula>
    </cfRule>
  </conditionalFormatting>
  <conditionalFormatting sqref="A131:H131">
    <cfRule type="cellIs" dxfId="4954" priority="119" stopIfTrue="1" operator="equal">
      <formula>0</formula>
    </cfRule>
  </conditionalFormatting>
  <conditionalFormatting sqref="A131:H131">
    <cfRule type="expression" dxfId="4953" priority="118" stopIfTrue="1">
      <formula>$IW132&lt;$IV$2</formula>
    </cfRule>
  </conditionalFormatting>
  <conditionalFormatting sqref="A132:H132">
    <cfRule type="cellIs" dxfId="4952" priority="117" stopIfTrue="1" operator="equal">
      <formula>0</formula>
    </cfRule>
  </conditionalFormatting>
  <conditionalFormatting sqref="A132:H132">
    <cfRule type="expression" dxfId="4951" priority="116" stopIfTrue="1">
      <formula>$IW133&lt;$IV$2</formula>
    </cfRule>
  </conditionalFormatting>
  <conditionalFormatting sqref="I134">
    <cfRule type="cellIs" dxfId="4950" priority="115" operator="equal">
      <formula>0</formula>
    </cfRule>
  </conditionalFormatting>
  <conditionalFormatting sqref="A135:I137">
    <cfRule type="cellIs" dxfId="4949" priority="114" operator="equal">
      <formula>0</formula>
    </cfRule>
  </conditionalFormatting>
  <conditionalFormatting sqref="A135:H137">
    <cfRule type="cellIs" dxfId="4948" priority="113" operator="equal">
      <formula>0</formula>
    </cfRule>
  </conditionalFormatting>
  <conditionalFormatting sqref="A135:H137">
    <cfRule type="cellIs" dxfId="4947" priority="112" stopIfTrue="1" operator="equal">
      <formula>0</formula>
    </cfRule>
  </conditionalFormatting>
  <conditionalFormatting sqref="A135:H137">
    <cfRule type="expression" dxfId="4946" priority="111" stopIfTrue="1">
      <formula>$IT136&lt;$IS$2</formula>
    </cfRule>
  </conditionalFormatting>
  <conditionalFormatting sqref="A135:H137">
    <cfRule type="cellIs" dxfId="4945" priority="110" stopIfTrue="1" operator="equal">
      <formula>0</formula>
    </cfRule>
  </conditionalFormatting>
  <conditionalFormatting sqref="A135:H137">
    <cfRule type="expression" dxfId="4944" priority="109" stopIfTrue="1">
      <formula>$IT136&lt;$IS$2</formula>
    </cfRule>
  </conditionalFormatting>
  <conditionalFormatting sqref="A135:G137">
    <cfRule type="cellIs" dxfId="4943" priority="108" stopIfTrue="1" operator="equal">
      <formula>0</formula>
    </cfRule>
  </conditionalFormatting>
  <conditionalFormatting sqref="A135:G137">
    <cfRule type="expression" dxfId="4942" priority="107" stopIfTrue="1">
      <formula>$IT136&lt;$IS$2</formula>
    </cfRule>
  </conditionalFormatting>
  <conditionalFormatting sqref="A135:G137">
    <cfRule type="cellIs" dxfId="4941" priority="106" stopIfTrue="1" operator="equal">
      <formula>0</formula>
    </cfRule>
  </conditionalFormatting>
  <conditionalFormatting sqref="A135:G137">
    <cfRule type="expression" dxfId="4940" priority="105" stopIfTrue="1">
      <formula>$IT136&lt;$IS$2</formula>
    </cfRule>
  </conditionalFormatting>
  <conditionalFormatting sqref="H135:H137">
    <cfRule type="cellIs" dxfId="4939" priority="104" stopIfTrue="1" operator="equal">
      <formula>0</formula>
    </cfRule>
  </conditionalFormatting>
  <conditionalFormatting sqref="H135:H137">
    <cfRule type="expression" dxfId="4938" priority="103" stopIfTrue="1">
      <formula>$IT136&lt;$IS$2</formula>
    </cfRule>
  </conditionalFormatting>
  <conditionalFormatting sqref="H135:H137">
    <cfRule type="cellIs" dxfId="4937" priority="102" stopIfTrue="1" operator="equal">
      <formula>0</formula>
    </cfRule>
  </conditionalFormatting>
  <conditionalFormatting sqref="H135:H137">
    <cfRule type="expression" dxfId="4936" priority="101" stopIfTrue="1">
      <formula>$IT136&lt;$IS$2</formula>
    </cfRule>
  </conditionalFormatting>
  <conditionalFormatting sqref="A135:G137">
    <cfRule type="cellIs" dxfId="4935" priority="100" stopIfTrue="1" operator="equal">
      <formula>0</formula>
    </cfRule>
  </conditionalFormatting>
  <conditionalFormatting sqref="A135:G137">
    <cfRule type="expression" dxfId="4934" priority="99" stopIfTrue="1">
      <formula>$IT136&lt;$IS$2</formula>
    </cfRule>
  </conditionalFormatting>
  <conditionalFormatting sqref="A135:H137">
    <cfRule type="cellIs" dxfId="4933" priority="98" operator="equal">
      <formula>0</formula>
    </cfRule>
  </conditionalFormatting>
  <conditionalFormatting sqref="A135:G137">
    <cfRule type="cellIs" dxfId="4932" priority="97" stopIfTrue="1" operator="equal">
      <formula>0</formula>
    </cfRule>
  </conditionalFormatting>
  <conditionalFormatting sqref="A135:G137">
    <cfRule type="expression" dxfId="4931" priority="96" stopIfTrue="1">
      <formula>$IT136&lt;$IS$2</formula>
    </cfRule>
  </conditionalFormatting>
  <conditionalFormatting sqref="A135:G137">
    <cfRule type="cellIs" dxfId="4930" priority="95" stopIfTrue="1" operator="equal">
      <formula>0</formula>
    </cfRule>
  </conditionalFormatting>
  <conditionalFormatting sqref="A135:G137">
    <cfRule type="expression" dxfId="4929" priority="94" stopIfTrue="1">
      <formula>$IT136&lt;$IS$2</formula>
    </cfRule>
  </conditionalFormatting>
  <conditionalFormatting sqref="A135:G137">
    <cfRule type="cellIs" dxfId="4928" priority="93" stopIfTrue="1" operator="equal">
      <formula>0</formula>
    </cfRule>
  </conditionalFormatting>
  <conditionalFormatting sqref="A135:G137">
    <cfRule type="expression" dxfId="4927" priority="92" stopIfTrue="1">
      <formula>$IT136&lt;$IS$2</formula>
    </cfRule>
  </conditionalFormatting>
  <conditionalFormatting sqref="D137">
    <cfRule type="cellIs" dxfId="4926" priority="91" operator="equal">
      <formula>0</formula>
    </cfRule>
  </conditionalFormatting>
  <conditionalFormatting sqref="D137">
    <cfRule type="cellIs" dxfId="4925" priority="90" stopIfTrue="1" operator="equal">
      <formula>0</formula>
    </cfRule>
  </conditionalFormatting>
  <conditionalFormatting sqref="D137">
    <cfRule type="expression" dxfId="4924" priority="89" stopIfTrue="1">
      <formula>$IT138&lt;$IS$2</formula>
    </cfRule>
  </conditionalFormatting>
  <conditionalFormatting sqref="D137">
    <cfRule type="cellIs" dxfId="4923" priority="88" stopIfTrue="1" operator="equal">
      <formula>0</formula>
    </cfRule>
  </conditionalFormatting>
  <conditionalFormatting sqref="D137">
    <cfRule type="expression" dxfId="4922" priority="87" stopIfTrue="1">
      <formula>$IT138&lt;$IS$2</formula>
    </cfRule>
  </conditionalFormatting>
  <conditionalFormatting sqref="D137">
    <cfRule type="cellIs" dxfId="4921" priority="86" stopIfTrue="1" operator="equal">
      <formula>0</formula>
    </cfRule>
  </conditionalFormatting>
  <conditionalFormatting sqref="D137">
    <cfRule type="expression" dxfId="4920" priority="85" stopIfTrue="1">
      <formula>$IT138&lt;$IS$2</formula>
    </cfRule>
  </conditionalFormatting>
  <conditionalFormatting sqref="D137">
    <cfRule type="cellIs" dxfId="4919" priority="84" stopIfTrue="1" operator="equal">
      <formula>0</formula>
    </cfRule>
  </conditionalFormatting>
  <conditionalFormatting sqref="D137">
    <cfRule type="expression" dxfId="4918" priority="83" stopIfTrue="1">
      <formula>$IT138&lt;$IS$2</formula>
    </cfRule>
  </conditionalFormatting>
  <conditionalFormatting sqref="D137">
    <cfRule type="cellIs" dxfId="4917" priority="82" stopIfTrue="1" operator="equal">
      <formula>0</formula>
    </cfRule>
  </conditionalFormatting>
  <conditionalFormatting sqref="D137">
    <cfRule type="expression" dxfId="4916" priority="81" stopIfTrue="1">
      <formula>$IT138&lt;$IS$2</formula>
    </cfRule>
  </conditionalFormatting>
  <conditionalFormatting sqref="D137">
    <cfRule type="cellIs" dxfId="4915" priority="80" operator="equal">
      <formula>0</formula>
    </cfRule>
  </conditionalFormatting>
  <conditionalFormatting sqref="D137">
    <cfRule type="cellIs" dxfId="4914" priority="79" stopIfTrue="1" operator="equal">
      <formula>0</formula>
    </cfRule>
  </conditionalFormatting>
  <conditionalFormatting sqref="D137">
    <cfRule type="expression" dxfId="4913" priority="78" stopIfTrue="1">
      <formula>$IT138&lt;$IS$2</formula>
    </cfRule>
  </conditionalFormatting>
  <conditionalFormatting sqref="D137">
    <cfRule type="cellIs" dxfId="4912" priority="77" stopIfTrue="1" operator="equal">
      <formula>0</formula>
    </cfRule>
  </conditionalFormatting>
  <conditionalFormatting sqref="D137">
    <cfRule type="expression" dxfId="4911" priority="76" stopIfTrue="1">
      <formula>$IT138&lt;$IS$2</formula>
    </cfRule>
  </conditionalFormatting>
  <conditionalFormatting sqref="D137">
    <cfRule type="cellIs" dxfId="4910" priority="75" stopIfTrue="1" operator="equal">
      <formula>0</formula>
    </cfRule>
  </conditionalFormatting>
  <conditionalFormatting sqref="D137">
    <cfRule type="expression" dxfId="4909" priority="74" stopIfTrue="1">
      <formula>$IT138&lt;$IS$2</formula>
    </cfRule>
  </conditionalFormatting>
  <conditionalFormatting sqref="D137">
    <cfRule type="cellIs" dxfId="4908" priority="73" stopIfTrue="1" operator="equal">
      <formula>0</formula>
    </cfRule>
  </conditionalFormatting>
  <conditionalFormatting sqref="D137">
    <cfRule type="expression" dxfId="4907" priority="72" stopIfTrue="1">
      <formula>$IT138&lt;$IS$2</formula>
    </cfRule>
  </conditionalFormatting>
  <conditionalFormatting sqref="D137">
    <cfRule type="cellIs" dxfId="4906" priority="71" stopIfTrue="1" operator="equal">
      <formula>0</formula>
    </cfRule>
  </conditionalFormatting>
  <conditionalFormatting sqref="D137">
    <cfRule type="expression" dxfId="4905" priority="70" stopIfTrue="1">
      <formula>$IT138&lt;$IS$2</formula>
    </cfRule>
  </conditionalFormatting>
  <conditionalFormatting sqref="D137">
    <cfRule type="cellIs" dxfId="4904" priority="69" stopIfTrue="1" operator="equal">
      <formula>0</formula>
    </cfRule>
  </conditionalFormatting>
  <conditionalFormatting sqref="D137">
    <cfRule type="expression" dxfId="4903" priority="68" stopIfTrue="1">
      <formula>$IT138&lt;$IS$2</formula>
    </cfRule>
  </conditionalFormatting>
  <conditionalFormatting sqref="D137">
    <cfRule type="cellIs" dxfId="4902" priority="67" stopIfTrue="1" operator="equal">
      <formula>0</formula>
    </cfRule>
  </conditionalFormatting>
  <conditionalFormatting sqref="D137">
    <cfRule type="expression" dxfId="4901" priority="66" stopIfTrue="1">
      <formula>$IT138&lt;$IS$2</formula>
    </cfRule>
  </conditionalFormatting>
  <conditionalFormatting sqref="A135:H137">
    <cfRule type="cellIs" dxfId="4900" priority="65" stopIfTrue="1" operator="equal">
      <formula>0</formula>
    </cfRule>
  </conditionalFormatting>
  <conditionalFormatting sqref="A135:H137">
    <cfRule type="expression" dxfId="4899" priority="64" stopIfTrue="1">
      <formula>$IT136&lt;$IS$2</formula>
    </cfRule>
  </conditionalFormatting>
  <conditionalFormatting sqref="A135:H137">
    <cfRule type="cellIs" dxfId="4898" priority="63" stopIfTrue="1" operator="equal">
      <formula>0</formula>
    </cfRule>
  </conditionalFormatting>
  <conditionalFormatting sqref="A135:H137">
    <cfRule type="expression" dxfId="4897" priority="62" stopIfTrue="1">
      <formula>$IT136&lt;$IS$2</formula>
    </cfRule>
  </conditionalFormatting>
  <conditionalFormatting sqref="A135:H137">
    <cfRule type="cellIs" dxfId="4896" priority="61" stopIfTrue="1" operator="equal">
      <formula>0</formula>
    </cfRule>
  </conditionalFormatting>
  <conditionalFormatting sqref="A135:H137">
    <cfRule type="expression" dxfId="4895" priority="60" stopIfTrue="1">
      <formula>$IT136&lt;$IS$2</formula>
    </cfRule>
  </conditionalFormatting>
  <conditionalFormatting sqref="A135:H135">
    <cfRule type="cellIs" dxfId="4894" priority="59" stopIfTrue="1" operator="equal">
      <formula>0</formula>
    </cfRule>
  </conditionalFormatting>
  <conditionalFormatting sqref="A135:H135">
    <cfRule type="expression" dxfId="4893" priority="58" stopIfTrue="1">
      <formula>$IW136&lt;$IV$2</formula>
    </cfRule>
  </conditionalFormatting>
  <conditionalFormatting sqref="A137:H137">
    <cfRule type="cellIs" dxfId="4892" priority="57" stopIfTrue="1" operator="equal">
      <formula>0</formula>
    </cfRule>
  </conditionalFormatting>
  <conditionalFormatting sqref="A137:H137">
    <cfRule type="expression" dxfId="4891" priority="56" stopIfTrue="1">
      <formula>$IW138&lt;$IV$2</formula>
    </cfRule>
  </conditionalFormatting>
  <conditionalFormatting sqref="A136:H136">
    <cfRule type="cellIs" dxfId="4890" priority="55" stopIfTrue="1" operator="equal">
      <formula>0</formula>
    </cfRule>
  </conditionalFormatting>
  <conditionalFormatting sqref="A136:H136">
    <cfRule type="expression" dxfId="4889" priority="54" stopIfTrue="1">
      <formula>$IW137&lt;$IV$2</formula>
    </cfRule>
  </conditionalFormatting>
  <conditionalFormatting sqref="A136:H136">
    <cfRule type="cellIs" dxfId="4888" priority="53" stopIfTrue="1" operator="equal">
      <formula>0</formula>
    </cfRule>
  </conditionalFormatting>
  <conditionalFormatting sqref="A136:H136">
    <cfRule type="expression" dxfId="4887" priority="52" stopIfTrue="1">
      <formula>$IW137&lt;$IV$2</formula>
    </cfRule>
  </conditionalFormatting>
  <conditionalFormatting sqref="A135:H137">
    <cfRule type="cellIs" dxfId="4886" priority="51" stopIfTrue="1" operator="equal">
      <formula>0</formula>
    </cfRule>
  </conditionalFormatting>
  <conditionalFormatting sqref="A135:H137">
    <cfRule type="expression" dxfId="4885" priority="50" stopIfTrue="1">
      <formula>$IT136&lt;$IS$2</formula>
    </cfRule>
  </conditionalFormatting>
  <conditionalFormatting sqref="A135:H137">
    <cfRule type="cellIs" dxfId="4884" priority="49" stopIfTrue="1" operator="equal">
      <formula>0</formula>
    </cfRule>
  </conditionalFormatting>
  <conditionalFormatting sqref="A135:H137">
    <cfRule type="expression" dxfId="4883" priority="48" stopIfTrue="1">
      <formula>$IT136&lt;$IS$2</formula>
    </cfRule>
  </conditionalFormatting>
  <conditionalFormatting sqref="I137">
    <cfRule type="cellIs" dxfId="4882" priority="47" operator="equal">
      <formula>0</formula>
    </cfRule>
  </conditionalFormatting>
  <conditionalFormatting sqref="A138:I141">
    <cfRule type="cellIs" dxfId="4881" priority="46" operator="equal">
      <formula>0</formula>
    </cfRule>
  </conditionalFormatting>
  <conditionalFormatting sqref="A138:H141">
    <cfRule type="cellIs" dxfId="4880" priority="45" operator="equal">
      <formula>0</formula>
    </cfRule>
  </conditionalFormatting>
  <conditionalFormatting sqref="A138:H141">
    <cfRule type="cellIs" dxfId="4879" priority="44" stopIfTrue="1" operator="equal">
      <formula>0</formula>
    </cfRule>
  </conditionalFormatting>
  <conditionalFormatting sqref="A138:H141">
    <cfRule type="expression" dxfId="4878" priority="43" stopIfTrue="1">
      <formula>$IT139&lt;$IS$2</formula>
    </cfRule>
  </conditionalFormatting>
  <conditionalFormatting sqref="A138:H141">
    <cfRule type="cellIs" dxfId="4877" priority="42" stopIfTrue="1" operator="equal">
      <formula>0</formula>
    </cfRule>
  </conditionalFormatting>
  <conditionalFormatting sqref="A138:H141">
    <cfRule type="expression" dxfId="4876" priority="41" stopIfTrue="1">
      <formula>$IT139&lt;$IS$2</formula>
    </cfRule>
  </conditionalFormatting>
  <conditionalFormatting sqref="A138:G139">
    <cfRule type="expression" dxfId="4875" priority="40" stopIfTrue="1">
      <formula>$IT139&lt;$IS$2</formula>
    </cfRule>
  </conditionalFormatting>
  <conditionalFormatting sqref="A138:G141">
    <cfRule type="cellIs" dxfId="4874" priority="39" stopIfTrue="1" operator="equal">
      <formula>0</formula>
    </cfRule>
  </conditionalFormatting>
  <conditionalFormatting sqref="A138:G141">
    <cfRule type="expression" dxfId="4873" priority="38" stopIfTrue="1">
      <formula>$IT139&lt;$IS$2</formula>
    </cfRule>
  </conditionalFormatting>
  <conditionalFormatting sqref="H138:H141">
    <cfRule type="cellIs" dxfId="4872" priority="37" stopIfTrue="1" operator="equal">
      <formula>0</formula>
    </cfRule>
  </conditionalFormatting>
  <conditionalFormatting sqref="H138:H141">
    <cfRule type="expression" dxfId="4871" priority="36" stopIfTrue="1">
      <formula>$IT139&lt;$IS$2</formula>
    </cfRule>
  </conditionalFormatting>
  <conditionalFormatting sqref="H138:H141">
    <cfRule type="cellIs" dxfId="4870" priority="35" stopIfTrue="1" operator="equal">
      <formula>0</formula>
    </cfRule>
  </conditionalFormatting>
  <conditionalFormatting sqref="H138:H141">
    <cfRule type="expression" dxfId="4869" priority="34" stopIfTrue="1">
      <formula>$IT139&lt;$IS$2</formula>
    </cfRule>
  </conditionalFormatting>
  <conditionalFormatting sqref="A138:G141">
    <cfRule type="cellIs" dxfId="4868" priority="33" stopIfTrue="1" operator="equal">
      <formula>0</formula>
    </cfRule>
  </conditionalFormatting>
  <conditionalFormatting sqref="A138:G141">
    <cfRule type="expression" dxfId="4867" priority="32" stopIfTrue="1">
      <formula>$IT139&lt;$IS$2</formula>
    </cfRule>
  </conditionalFormatting>
  <conditionalFormatting sqref="A138:H141">
    <cfRule type="cellIs" dxfId="4866" priority="31" operator="equal">
      <formula>0</formula>
    </cfRule>
  </conditionalFormatting>
  <conditionalFormatting sqref="A138:G141">
    <cfRule type="cellIs" dxfId="4865" priority="30" stopIfTrue="1" operator="equal">
      <formula>0</formula>
    </cfRule>
  </conditionalFormatting>
  <conditionalFormatting sqref="A138:G141">
    <cfRule type="expression" dxfId="4864" priority="29" stopIfTrue="1">
      <formula>$IT139&lt;$IS$2</formula>
    </cfRule>
  </conditionalFormatting>
  <conditionalFormatting sqref="A138:G141">
    <cfRule type="cellIs" dxfId="4863" priority="28" stopIfTrue="1" operator="equal">
      <formula>0</formula>
    </cfRule>
  </conditionalFormatting>
  <conditionalFormatting sqref="A138:G141">
    <cfRule type="expression" dxfId="4862" priority="27" stopIfTrue="1">
      <formula>$IT139&lt;$IS$2</formula>
    </cfRule>
  </conditionalFormatting>
  <conditionalFormatting sqref="A138:G141">
    <cfRule type="cellIs" dxfId="4861" priority="26" stopIfTrue="1" operator="equal">
      <formula>0</formula>
    </cfRule>
  </conditionalFormatting>
  <conditionalFormatting sqref="A138:G141">
    <cfRule type="expression" dxfId="4860" priority="25" stopIfTrue="1">
      <formula>$IT139&lt;$IS$2</formula>
    </cfRule>
  </conditionalFormatting>
  <conditionalFormatting sqref="A138:H141">
    <cfRule type="cellIs" dxfId="4859" priority="24" stopIfTrue="1" operator="equal">
      <formula>0</formula>
    </cfRule>
  </conditionalFormatting>
  <conditionalFormatting sqref="A138:H141">
    <cfRule type="expression" dxfId="4858" priority="23" stopIfTrue="1">
      <formula>$IT139&lt;$IS$2</formula>
    </cfRule>
  </conditionalFormatting>
  <conditionalFormatting sqref="A138:H141">
    <cfRule type="cellIs" dxfId="4857" priority="22" stopIfTrue="1" operator="equal">
      <formula>0</formula>
    </cfRule>
  </conditionalFormatting>
  <conditionalFormatting sqref="A138:H141">
    <cfRule type="expression" dxfId="4856" priority="21" stopIfTrue="1">
      <formula>$IT139&lt;$IS$2</formula>
    </cfRule>
  </conditionalFormatting>
  <conditionalFormatting sqref="A138:H141">
    <cfRule type="cellIs" dxfId="4855" priority="20" stopIfTrue="1" operator="equal">
      <formula>0</formula>
    </cfRule>
  </conditionalFormatting>
  <conditionalFormatting sqref="A138:H141">
    <cfRule type="expression" dxfId="4854" priority="19" stopIfTrue="1">
      <formula>$IT139&lt;$IS$2</formula>
    </cfRule>
  </conditionalFormatting>
  <conditionalFormatting sqref="A141:H141">
    <cfRule type="cellIs" dxfId="4853" priority="18" stopIfTrue="1" operator="equal">
      <formula>0</formula>
    </cfRule>
  </conditionalFormatting>
  <conditionalFormatting sqref="A141:H141">
    <cfRule type="expression" dxfId="4852" priority="17" stopIfTrue="1">
      <formula>$IW142&lt;$IV$2</formula>
    </cfRule>
  </conditionalFormatting>
  <conditionalFormatting sqref="A138:I138">
    <cfRule type="cellIs" dxfId="4851" priority="16" stopIfTrue="1" operator="equal">
      <formula>0</formula>
    </cfRule>
  </conditionalFormatting>
  <conditionalFormatting sqref="A138:I138">
    <cfRule type="expression" dxfId="4850" priority="15" stopIfTrue="1">
      <formula>$IW139&lt;$IV$2</formula>
    </cfRule>
  </conditionalFormatting>
  <conditionalFormatting sqref="I138">
    <cfRule type="cellIs" dxfId="4849" priority="14" stopIfTrue="1" operator="equal">
      <formula>0</formula>
    </cfRule>
  </conditionalFormatting>
  <conditionalFormatting sqref="I138">
    <cfRule type="expression" dxfId="4848" priority="13" stopIfTrue="1">
      <formula>$IW139&lt;$IV$2</formula>
    </cfRule>
  </conditionalFormatting>
  <conditionalFormatting sqref="A138:H138">
    <cfRule type="cellIs" dxfId="4847" priority="12" stopIfTrue="1" operator="equal">
      <formula>0</formula>
    </cfRule>
  </conditionalFormatting>
  <conditionalFormatting sqref="A138:H138">
    <cfRule type="expression" dxfId="4846" priority="11" stopIfTrue="1">
      <formula>$IW139&lt;$IV$2</formula>
    </cfRule>
  </conditionalFormatting>
  <conditionalFormatting sqref="A139:H139">
    <cfRule type="cellIs" dxfId="4845" priority="10" stopIfTrue="1" operator="equal">
      <formula>0</formula>
    </cfRule>
  </conditionalFormatting>
  <conditionalFormatting sqref="A139:H139">
    <cfRule type="expression" dxfId="4844" priority="9" stopIfTrue="1">
      <formula>$IW140&lt;$IV$2</formula>
    </cfRule>
  </conditionalFormatting>
  <conditionalFormatting sqref="A140:H140">
    <cfRule type="cellIs" dxfId="4843" priority="8" stopIfTrue="1" operator="equal">
      <formula>0</formula>
    </cfRule>
  </conditionalFormatting>
  <conditionalFormatting sqref="A140:H140">
    <cfRule type="expression" dxfId="4842" priority="7" stopIfTrue="1">
      <formula>$IW141&lt;$IV$2</formula>
    </cfRule>
  </conditionalFormatting>
  <conditionalFormatting sqref="A138:H141">
    <cfRule type="cellIs" dxfId="4841" priority="6" stopIfTrue="1" operator="equal">
      <formula>0</formula>
    </cfRule>
  </conditionalFormatting>
  <conditionalFormatting sqref="A138:H141">
    <cfRule type="expression" dxfId="4840" priority="5" stopIfTrue="1">
      <formula>$IT139&lt;$IS$2</formula>
    </cfRule>
  </conditionalFormatting>
  <conditionalFormatting sqref="A138:H141">
    <cfRule type="cellIs" dxfId="4839" priority="4" stopIfTrue="1" operator="equal">
      <formula>0</formula>
    </cfRule>
  </conditionalFormatting>
  <conditionalFormatting sqref="A138:H141">
    <cfRule type="expression" dxfId="4838" priority="3" stopIfTrue="1">
      <formula>$IT139&lt;$IS$2</formula>
    </cfRule>
  </conditionalFormatting>
  <conditionalFormatting sqref="I141">
    <cfRule type="cellIs" dxfId="4837" priority="2" operator="equal">
      <formula>0</formula>
    </cfRule>
  </conditionalFormatting>
  <conditionalFormatting sqref="I140">
    <cfRule type="cellIs" dxfId="4836" priority="1" operator="equal">
      <formula>0</formula>
    </cfRule>
  </conditionalFormatting>
  <pageMargins left="0" right="0" top="0" bottom="0" header="0.31496062992125984" footer="0.31496062992125984"/>
  <pageSetup paperSize="9" scale="85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191"/>
  <sheetViews>
    <sheetView topLeftCell="A54" zoomScale="80" zoomScaleNormal="80" workbookViewId="0">
      <selection activeCell="A92" sqref="A92:H92"/>
    </sheetView>
  </sheetViews>
  <sheetFormatPr defaultRowHeight="15" x14ac:dyDescent="0.25"/>
  <cols>
    <col min="1" max="1" width="51.7109375" customWidth="1"/>
    <col min="2" max="9" width="12.7109375" customWidth="1"/>
  </cols>
  <sheetData>
    <row r="2" spans="1:11" x14ac:dyDescent="0.25">
      <c r="A2" s="96" t="s">
        <v>332</v>
      </c>
      <c r="B2" s="96" t="s">
        <v>333</v>
      </c>
      <c r="C2" s="96" t="s">
        <v>334</v>
      </c>
      <c r="D2" s="96"/>
      <c r="E2" s="96"/>
      <c r="F2" s="96"/>
      <c r="G2" s="96"/>
      <c r="H2" s="96"/>
      <c r="I2" s="96"/>
      <c r="J2" s="96" t="s">
        <v>335</v>
      </c>
      <c r="K2" s="96" t="s">
        <v>336</v>
      </c>
    </row>
    <row r="3" spans="1:11" x14ac:dyDescent="0.25">
      <c r="A3" s="126" t="s">
        <v>312</v>
      </c>
      <c r="B3" s="127" t="s">
        <v>211</v>
      </c>
      <c r="C3" s="128" t="s">
        <v>223</v>
      </c>
      <c r="D3" s="129">
        <v>22.250000000000004</v>
      </c>
      <c r="E3" s="129">
        <v>11.999999999999998</v>
      </c>
      <c r="F3" s="129">
        <v>24.249999999999996</v>
      </c>
      <c r="G3" s="129">
        <v>302.5</v>
      </c>
      <c r="H3" s="130">
        <v>25.931329787234045</v>
      </c>
      <c r="I3" s="131">
        <v>43</v>
      </c>
      <c r="J3" s="132"/>
      <c r="K3" s="132">
        <v>11</v>
      </c>
    </row>
    <row r="4" spans="1:11" x14ac:dyDescent="0.25">
      <c r="A4" s="126" t="s">
        <v>327</v>
      </c>
      <c r="B4" s="127" t="s">
        <v>265</v>
      </c>
      <c r="C4" s="128" t="s">
        <v>262</v>
      </c>
      <c r="D4" s="129">
        <v>14.5</v>
      </c>
      <c r="E4" s="129">
        <v>12.450000000000001</v>
      </c>
      <c r="F4" s="129">
        <v>9.75</v>
      </c>
      <c r="G4" s="129">
        <v>209.375</v>
      </c>
      <c r="H4" s="130">
        <v>17.836556382978724</v>
      </c>
      <c r="I4" s="131">
        <v>34.5</v>
      </c>
      <c r="J4" s="132"/>
      <c r="K4" s="132">
        <v>12</v>
      </c>
    </row>
    <row r="5" spans="1:11" x14ac:dyDescent="0.25">
      <c r="A5" s="126" t="s">
        <v>264</v>
      </c>
      <c r="B5" s="127" t="s">
        <v>188</v>
      </c>
      <c r="C5" s="128" t="s">
        <v>206</v>
      </c>
      <c r="D5" s="129">
        <v>2.29</v>
      </c>
      <c r="E5" s="129">
        <v>6.7</v>
      </c>
      <c r="F5" s="129">
        <v>13.4</v>
      </c>
      <c r="G5" s="129">
        <v>122</v>
      </c>
      <c r="H5" s="130">
        <v>4.0351702127659577</v>
      </c>
      <c r="I5" s="131">
        <v>13</v>
      </c>
      <c r="J5" s="132"/>
      <c r="K5" s="133">
        <v>3</v>
      </c>
    </row>
    <row r="6" spans="1:11" x14ac:dyDescent="0.25">
      <c r="A6" s="126" t="s">
        <v>292</v>
      </c>
      <c r="B6" s="127" t="s">
        <v>293</v>
      </c>
      <c r="C6" s="128" t="s">
        <v>294</v>
      </c>
      <c r="D6" s="129">
        <v>11.49</v>
      </c>
      <c r="E6" s="129">
        <v>16.71</v>
      </c>
      <c r="F6" s="129">
        <v>15.96</v>
      </c>
      <c r="G6" s="129">
        <v>261.33999999999997</v>
      </c>
      <c r="H6" s="130">
        <v>14.57</v>
      </c>
      <c r="I6" s="131">
        <v>21</v>
      </c>
      <c r="J6" s="132"/>
      <c r="K6" s="133">
        <v>4</v>
      </c>
    </row>
    <row r="7" spans="1:11" ht="18" hidden="1" x14ac:dyDescent="0.25">
      <c r="A7" s="103"/>
      <c r="B7" s="104" t="s">
        <v>293</v>
      </c>
      <c r="C7" s="105" t="s">
        <v>294</v>
      </c>
      <c r="D7" s="106">
        <v>11.49</v>
      </c>
      <c r="E7" s="106">
        <v>16.71</v>
      </c>
      <c r="F7" s="106">
        <v>15.96</v>
      </c>
      <c r="G7" s="106">
        <v>261.33999999999997</v>
      </c>
      <c r="H7" s="107">
        <v>14.57</v>
      </c>
      <c r="I7" s="123">
        <v>21</v>
      </c>
      <c r="J7" s="96"/>
      <c r="K7" s="96">
        <v>9</v>
      </c>
    </row>
    <row r="8" spans="1:11" ht="18" hidden="1" x14ac:dyDescent="0.25">
      <c r="A8" s="103"/>
      <c r="B8" s="104" t="s">
        <v>293</v>
      </c>
      <c r="C8" s="105" t="s">
        <v>294</v>
      </c>
      <c r="D8" s="106">
        <v>11.49</v>
      </c>
      <c r="E8" s="106">
        <v>16.71</v>
      </c>
      <c r="F8" s="106">
        <v>15.96</v>
      </c>
      <c r="G8" s="106">
        <v>261.33999999999997</v>
      </c>
      <c r="H8" s="107">
        <v>14.57</v>
      </c>
      <c r="I8" s="123">
        <v>21</v>
      </c>
      <c r="J8" s="96"/>
      <c r="K8" s="96">
        <v>14</v>
      </c>
    </row>
    <row r="9" spans="1:11" ht="18" hidden="1" x14ac:dyDescent="0.25">
      <c r="A9" s="103"/>
      <c r="B9" s="104" t="s">
        <v>293</v>
      </c>
      <c r="C9" s="105" t="s">
        <v>294</v>
      </c>
      <c r="D9" s="106">
        <v>11.49</v>
      </c>
      <c r="E9" s="106">
        <v>16.71</v>
      </c>
      <c r="F9" s="106">
        <v>15.96</v>
      </c>
      <c r="G9" s="106">
        <v>261.33999999999997</v>
      </c>
      <c r="H9" s="107">
        <v>14.57</v>
      </c>
      <c r="I9" s="123">
        <v>21</v>
      </c>
      <c r="J9" s="96"/>
      <c r="K9" s="96">
        <v>19</v>
      </c>
    </row>
    <row r="10" spans="1:11" x14ac:dyDescent="0.25">
      <c r="A10" s="126" t="s">
        <v>325</v>
      </c>
      <c r="B10" s="127" t="s">
        <v>265</v>
      </c>
      <c r="C10" s="128" t="s">
        <v>311</v>
      </c>
      <c r="D10" s="129">
        <v>10.44</v>
      </c>
      <c r="E10" s="129">
        <v>15.413333333333334</v>
      </c>
      <c r="F10" s="129">
        <v>10.76</v>
      </c>
      <c r="G10" s="129">
        <v>223.51999999999998</v>
      </c>
      <c r="H10" s="130">
        <v>20.376386170212768</v>
      </c>
      <c r="I10" s="131">
        <v>31.2</v>
      </c>
      <c r="J10" s="132"/>
      <c r="K10" s="132">
        <v>9</v>
      </c>
    </row>
    <row r="11" spans="1:11" x14ac:dyDescent="0.25">
      <c r="A11" s="126" t="s">
        <v>241</v>
      </c>
      <c r="B11" s="127" t="s">
        <v>211</v>
      </c>
      <c r="C11" s="128" t="s">
        <v>242</v>
      </c>
      <c r="D11" s="129">
        <v>22.250000000000004</v>
      </c>
      <c r="E11" s="129">
        <v>12.250000000000002</v>
      </c>
      <c r="F11" s="129">
        <v>27.000000000000007</v>
      </c>
      <c r="G11" s="129">
        <v>312.5</v>
      </c>
      <c r="H11" s="130">
        <v>25.833829787234045</v>
      </c>
      <c r="I11" s="131">
        <v>45</v>
      </c>
      <c r="J11" s="132"/>
      <c r="K11" s="133">
        <v>6</v>
      </c>
    </row>
    <row r="12" spans="1:11" x14ac:dyDescent="0.25">
      <c r="A12" s="126" t="s">
        <v>326</v>
      </c>
      <c r="B12" s="127" t="s">
        <v>191</v>
      </c>
      <c r="C12" s="128" t="s">
        <v>185</v>
      </c>
      <c r="D12" s="129">
        <v>17.16</v>
      </c>
      <c r="E12" s="129">
        <v>12.379999999999999</v>
      </c>
      <c r="F12" s="129">
        <v>27.02</v>
      </c>
      <c r="G12" s="129">
        <v>290.95999999999998</v>
      </c>
      <c r="H12" s="130">
        <v>16.02</v>
      </c>
      <c r="I12" s="131">
        <v>25.5</v>
      </c>
      <c r="J12" s="132"/>
      <c r="K12" s="132">
        <v>12</v>
      </c>
    </row>
    <row r="13" spans="1:11" x14ac:dyDescent="0.25">
      <c r="A13" s="126" t="s">
        <v>216</v>
      </c>
      <c r="B13" s="127" t="s">
        <v>191</v>
      </c>
      <c r="C13" s="128" t="s">
        <v>185</v>
      </c>
      <c r="D13" s="129">
        <v>18.540000000000003</v>
      </c>
      <c r="E13" s="129">
        <v>13.899999999999999</v>
      </c>
      <c r="F13" s="129">
        <v>26.5</v>
      </c>
      <c r="G13" s="129">
        <v>309.60000000000002</v>
      </c>
      <c r="H13" s="130">
        <v>16.57</v>
      </c>
      <c r="I13" s="131">
        <v>26.5</v>
      </c>
      <c r="J13" s="132"/>
      <c r="K13" s="133">
        <v>2</v>
      </c>
    </row>
    <row r="14" spans="1:11" x14ac:dyDescent="0.25">
      <c r="A14" s="126" t="s">
        <v>259</v>
      </c>
      <c r="B14" s="127" t="s">
        <v>295</v>
      </c>
      <c r="C14" s="128" t="s">
        <v>324</v>
      </c>
      <c r="D14" s="129">
        <v>0.3</v>
      </c>
      <c r="E14" s="129">
        <v>2.1</v>
      </c>
      <c r="F14" s="129">
        <v>2.1</v>
      </c>
      <c r="G14" s="129">
        <v>29.1</v>
      </c>
      <c r="H14" s="130">
        <v>2.9076923076923076</v>
      </c>
      <c r="I14" s="131">
        <v>3.8</v>
      </c>
      <c r="J14" s="132"/>
      <c r="K14" s="132">
        <v>9</v>
      </c>
    </row>
    <row r="15" spans="1:11" x14ac:dyDescent="0.25">
      <c r="A15" s="126" t="s">
        <v>186</v>
      </c>
      <c r="B15" s="127" t="s">
        <v>197</v>
      </c>
      <c r="C15" s="128" t="s">
        <v>205</v>
      </c>
      <c r="D15" s="129">
        <v>4.9000000000000004</v>
      </c>
      <c r="E15" s="129">
        <v>5</v>
      </c>
      <c r="F15" s="129">
        <v>32.5</v>
      </c>
      <c r="G15" s="129">
        <v>190</v>
      </c>
      <c r="H15" s="130">
        <v>6.3369999999999997</v>
      </c>
      <c r="I15" s="131">
        <v>9</v>
      </c>
      <c r="J15" s="132"/>
      <c r="K15" s="133">
        <v>1</v>
      </c>
    </row>
    <row r="16" spans="1:11" ht="18" hidden="1" x14ac:dyDescent="0.25">
      <c r="A16" s="103"/>
      <c r="B16" s="104" t="s">
        <v>197</v>
      </c>
      <c r="C16" s="105" t="s">
        <v>205</v>
      </c>
      <c r="D16" s="106">
        <v>4.9000000000000004</v>
      </c>
      <c r="E16" s="106">
        <v>5</v>
      </c>
      <c r="F16" s="106">
        <v>32.5</v>
      </c>
      <c r="G16" s="106">
        <v>190</v>
      </c>
      <c r="H16" s="107">
        <v>6.3369999999999997</v>
      </c>
      <c r="I16" s="123">
        <v>9</v>
      </c>
      <c r="J16" s="96"/>
      <c r="K16" s="122">
        <v>4</v>
      </c>
    </row>
    <row r="17" spans="1:11" ht="18" hidden="1" x14ac:dyDescent="0.25">
      <c r="A17" s="103"/>
      <c r="B17" s="104" t="s">
        <v>197</v>
      </c>
      <c r="C17" s="105" t="s">
        <v>205</v>
      </c>
      <c r="D17" s="106">
        <v>4.9000000000000004</v>
      </c>
      <c r="E17" s="106">
        <v>5</v>
      </c>
      <c r="F17" s="106">
        <v>32.5</v>
      </c>
      <c r="G17" s="106">
        <v>190</v>
      </c>
      <c r="H17" s="107">
        <v>6.3369999999999997</v>
      </c>
      <c r="I17" s="123">
        <v>9</v>
      </c>
      <c r="J17" s="96"/>
      <c r="K17" s="122">
        <v>6</v>
      </c>
    </row>
    <row r="18" spans="1:11" ht="18" hidden="1" x14ac:dyDescent="0.25">
      <c r="A18" s="103"/>
      <c r="B18" s="104" t="s">
        <v>197</v>
      </c>
      <c r="C18" s="105" t="s">
        <v>205</v>
      </c>
      <c r="D18" s="106">
        <v>4.9000000000000004</v>
      </c>
      <c r="E18" s="106">
        <v>5</v>
      </c>
      <c r="F18" s="106">
        <v>32.5</v>
      </c>
      <c r="G18" s="106">
        <v>190</v>
      </c>
      <c r="H18" s="107">
        <v>6.3369999999999997</v>
      </c>
      <c r="I18" s="123">
        <v>9</v>
      </c>
      <c r="J18" s="96"/>
      <c r="K18" s="96">
        <v>9</v>
      </c>
    </row>
    <row r="19" spans="1:11" ht="18" hidden="1" x14ac:dyDescent="0.25">
      <c r="A19" s="103"/>
      <c r="B19" s="104" t="s">
        <v>197</v>
      </c>
      <c r="C19" s="105" t="s">
        <v>205</v>
      </c>
      <c r="D19" s="106">
        <v>4.9000000000000004</v>
      </c>
      <c r="E19" s="106">
        <v>5</v>
      </c>
      <c r="F19" s="106">
        <v>32.5</v>
      </c>
      <c r="G19" s="106">
        <v>190</v>
      </c>
      <c r="H19" s="107">
        <v>6.3369999999999997</v>
      </c>
      <c r="I19" s="123">
        <v>9</v>
      </c>
      <c r="J19" s="96"/>
      <c r="K19" s="96">
        <v>11</v>
      </c>
    </row>
    <row r="20" spans="1:11" ht="18" hidden="1" x14ac:dyDescent="0.25">
      <c r="A20" s="103"/>
      <c r="B20" s="104" t="s">
        <v>197</v>
      </c>
      <c r="C20" s="105" t="s">
        <v>205</v>
      </c>
      <c r="D20" s="106">
        <v>4.9000000000000004</v>
      </c>
      <c r="E20" s="106">
        <v>5</v>
      </c>
      <c r="F20" s="106">
        <v>32.5</v>
      </c>
      <c r="G20" s="106">
        <v>190</v>
      </c>
      <c r="H20" s="107">
        <v>6.3369999999999997</v>
      </c>
      <c r="I20" s="123">
        <v>9</v>
      </c>
      <c r="J20" s="96"/>
      <c r="K20" s="96">
        <v>14</v>
      </c>
    </row>
    <row r="21" spans="1:11" ht="18" hidden="1" x14ac:dyDescent="0.25">
      <c r="A21" s="103"/>
      <c r="B21" s="104" t="s">
        <v>197</v>
      </c>
      <c r="C21" s="105" t="s">
        <v>205</v>
      </c>
      <c r="D21" s="106">
        <v>4.9000000000000004</v>
      </c>
      <c r="E21" s="106">
        <v>5</v>
      </c>
      <c r="F21" s="106">
        <v>32.5</v>
      </c>
      <c r="G21" s="106">
        <v>190</v>
      </c>
      <c r="H21" s="107">
        <v>6.3369999999999997</v>
      </c>
      <c r="I21" s="123">
        <v>9</v>
      </c>
      <c r="J21" s="96"/>
      <c r="K21" s="96">
        <v>16</v>
      </c>
    </row>
    <row r="22" spans="1:11" ht="18" hidden="1" x14ac:dyDescent="0.25">
      <c r="A22" s="103"/>
      <c r="B22" s="104" t="s">
        <v>197</v>
      </c>
      <c r="C22" s="105" t="s">
        <v>205</v>
      </c>
      <c r="D22" s="106">
        <v>4.9000000000000004</v>
      </c>
      <c r="E22" s="106">
        <v>5</v>
      </c>
      <c r="F22" s="106">
        <v>32.5</v>
      </c>
      <c r="G22" s="106">
        <v>190</v>
      </c>
      <c r="H22" s="107">
        <v>6.3369999999999997</v>
      </c>
      <c r="I22" s="123">
        <v>9</v>
      </c>
      <c r="J22" s="96"/>
      <c r="K22" s="96">
        <v>19</v>
      </c>
    </row>
    <row r="23" spans="1:11" x14ac:dyDescent="0.25">
      <c r="A23" s="126" t="s">
        <v>309</v>
      </c>
      <c r="B23" s="127" t="s">
        <v>197</v>
      </c>
      <c r="C23" s="128" t="s">
        <v>310</v>
      </c>
      <c r="D23" s="129">
        <v>3.92</v>
      </c>
      <c r="E23" s="129">
        <v>22.94</v>
      </c>
      <c r="F23" s="129">
        <v>34.200000000000003</v>
      </c>
      <c r="G23" s="129">
        <v>240.68</v>
      </c>
      <c r="H23" s="130">
        <v>6.8591404255319155</v>
      </c>
      <c r="I23" s="131">
        <v>10.5</v>
      </c>
      <c r="J23" s="132"/>
      <c r="K23" s="132">
        <v>10</v>
      </c>
    </row>
    <row r="24" spans="1:11" x14ac:dyDescent="0.25">
      <c r="A24" s="126" t="s">
        <v>207</v>
      </c>
      <c r="B24" s="127" t="s">
        <v>197</v>
      </c>
      <c r="C24" s="128" t="s">
        <v>208</v>
      </c>
      <c r="D24" s="129">
        <v>6</v>
      </c>
      <c r="E24" s="129">
        <v>9</v>
      </c>
      <c r="F24" s="129">
        <v>29.8</v>
      </c>
      <c r="G24" s="129">
        <v>228</v>
      </c>
      <c r="H24" s="130">
        <v>4.1957999999999993</v>
      </c>
      <c r="I24" s="131">
        <v>8</v>
      </c>
      <c r="J24" s="132"/>
      <c r="K24" s="133">
        <v>2</v>
      </c>
    </row>
    <row r="25" spans="1:11" x14ac:dyDescent="0.25">
      <c r="A25" s="126" t="s">
        <v>320</v>
      </c>
      <c r="B25" s="127" t="s">
        <v>291</v>
      </c>
      <c r="C25" s="128" t="s">
        <v>260</v>
      </c>
      <c r="D25" s="129">
        <v>7</v>
      </c>
      <c r="E25" s="129">
        <v>4</v>
      </c>
      <c r="F25" s="129">
        <v>25</v>
      </c>
      <c r="G25" s="129">
        <v>254</v>
      </c>
      <c r="H25" s="130">
        <v>8.8583999999999996</v>
      </c>
      <c r="I25" s="131">
        <v>19.5</v>
      </c>
      <c r="J25" s="132"/>
      <c r="K25" s="133">
        <v>6</v>
      </c>
    </row>
    <row r="26" spans="1:11" x14ac:dyDescent="0.25">
      <c r="A26" s="126" t="s">
        <v>315</v>
      </c>
      <c r="B26" s="127" t="s">
        <v>341</v>
      </c>
      <c r="C26" s="128" t="s">
        <v>196</v>
      </c>
      <c r="D26" s="129">
        <v>5.6999999999999993</v>
      </c>
      <c r="E26" s="129">
        <v>10.4</v>
      </c>
      <c r="F26" s="129">
        <v>26.4</v>
      </c>
      <c r="G26" s="129">
        <v>230</v>
      </c>
      <c r="H26" s="130">
        <v>10.019</v>
      </c>
      <c r="I26" s="131">
        <v>18.5</v>
      </c>
      <c r="J26" s="132"/>
      <c r="K26" s="133">
        <v>1</v>
      </c>
    </row>
    <row r="27" spans="1:11" x14ac:dyDescent="0.25">
      <c r="A27" s="126" t="s">
        <v>315</v>
      </c>
      <c r="B27" s="127" t="s">
        <v>291</v>
      </c>
      <c r="C27" s="128" t="s">
        <v>196</v>
      </c>
      <c r="D27" s="129">
        <v>5.6999999999999993</v>
      </c>
      <c r="E27" s="129">
        <v>10.4</v>
      </c>
      <c r="F27" s="129">
        <v>26.4</v>
      </c>
      <c r="G27" s="129">
        <v>230</v>
      </c>
      <c r="H27" s="130">
        <v>10.019</v>
      </c>
      <c r="I27" s="131">
        <v>17</v>
      </c>
      <c r="J27" s="132"/>
      <c r="K27" s="133">
        <v>8</v>
      </c>
    </row>
    <row r="28" spans="1:11" ht="18" hidden="1" x14ac:dyDescent="0.25">
      <c r="A28" s="103"/>
      <c r="B28" s="104" t="s">
        <v>341</v>
      </c>
      <c r="C28" s="105" t="s">
        <v>196</v>
      </c>
      <c r="D28" s="106">
        <v>5.6999999999999993</v>
      </c>
      <c r="E28" s="106">
        <v>10.4</v>
      </c>
      <c r="F28" s="106">
        <v>26.4</v>
      </c>
      <c r="G28" s="106">
        <v>230</v>
      </c>
      <c r="H28" s="107">
        <v>10.019</v>
      </c>
      <c r="I28" s="123">
        <v>18.5</v>
      </c>
      <c r="J28" s="96"/>
      <c r="K28" s="96">
        <v>11</v>
      </c>
    </row>
    <row r="29" spans="1:11" ht="18" hidden="1" x14ac:dyDescent="0.25">
      <c r="A29" s="103"/>
      <c r="B29" s="104" t="s">
        <v>291</v>
      </c>
      <c r="C29" s="105" t="s">
        <v>196</v>
      </c>
      <c r="D29" s="106">
        <v>5.6999999999999993</v>
      </c>
      <c r="E29" s="106">
        <v>10.4</v>
      </c>
      <c r="F29" s="106">
        <v>26.4</v>
      </c>
      <c r="G29" s="106">
        <v>230</v>
      </c>
      <c r="H29" s="107">
        <v>10.019</v>
      </c>
      <c r="I29" s="123">
        <v>17</v>
      </c>
      <c r="J29" s="96"/>
      <c r="K29" s="96">
        <v>18</v>
      </c>
    </row>
    <row r="30" spans="1:11" x14ac:dyDescent="0.25">
      <c r="A30" s="126" t="s">
        <v>329</v>
      </c>
      <c r="B30" s="127" t="s">
        <v>291</v>
      </c>
      <c r="C30" s="128" t="s">
        <v>196</v>
      </c>
      <c r="D30" s="129">
        <v>7.4</v>
      </c>
      <c r="E30" s="129">
        <v>12.8</v>
      </c>
      <c r="F30" s="129">
        <v>27.4</v>
      </c>
      <c r="G30" s="129">
        <v>270</v>
      </c>
      <c r="H30" s="130">
        <v>8.5847999999999995</v>
      </c>
      <c r="I30" s="131">
        <v>13.5</v>
      </c>
      <c r="J30" s="132"/>
      <c r="K30" s="132">
        <v>16</v>
      </c>
    </row>
    <row r="31" spans="1:11" x14ac:dyDescent="0.25">
      <c r="A31" s="126" t="s">
        <v>316</v>
      </c>
      <c r="B31" s="127" t="s">
        <v>291</v>
      </c>
      <c r="C31" s="128" t="s">
        <v>196</v>
      </c>
      <c r="D31" s="129">
        <v>5.2</v>
      </c>
      <c r="E31" s="129">
        <v>11.8</v>
      </c>
      <c r="F31" s="129">
        <v>24.1</v>
      </c>
      <c r="G31" s="129">
        <v>238</v>
      </c>
      <c r="H31" s="130">
        <v>9.2951999999999995</v>
      </c>
      <c r="I31" s="131">
        <v>16.5</v>
      </c>
      <c r="J31" s="132"/>
      <c r="K31" s="133">
        <v>3</v>
      </c>
    </row>
    <row r="32" spans="1:11" ht="18" hidden="1" x14ac:dyDescent="0.25">
      <c r="A32" s="103"/>
      <c r="B32" s="104" t="s">
        <v>291</v>
      </c>
      <c r="C32" s="105" t="s">
        <v>196</v>
      </c>
      <c r="D32" s="106">
        <v>5.2</v>
      </c>
      <c r="E32" s="106">
        <v>11.8</v>
      </c>
      <c r="F32" s="106">
        <v>24.1</v>
      </c>
      <c r="G32" s="106">
        <v>238</v>
      </c>
      <c r="H32" s="107">
        <v>9.2951999999999995</v>
      </c>
      <c r="I32" s="123">
        <v>16.5</v>
      </c>
      <c r="J32" s="96"/>
      <c r="K32" s="96">
        <v>13</v>
      </c>
    </row>
    <row r="33" spans="1:11" x14ac:dyDescent="0.25">
      <c r="A33" s="126" t="s">
        <v>209</v>
      </c>
      <c r="B33" s="127" t="s">
        <v>197</v>
      </c>
      <c r="C33" s="128" t="s">
        <v>210</v>
      </c>
      <c r="D33" s="129">
        <v>0.6</v>
      </c>
      <c r="E33" s="129">
        <v>0</v>
      </c>
      <c r="F33" s="129">
        <v>31.4</v>
      </c>
      <c r="G33" s="129">
        <v>124</v>
      </c>
      <c r="H33" s="130">
        <v>1.8149999999999999</v>
      </c>
      <c r="I33" s="131">
        <v>3.5</v>
      </c>
      <c r="J33" s="132"/>
      <c r="K33" s="133">
        <v>2</v>
      </c>
    </row>
    <row r="34" spans="1:11" ht="18" hidden="1" x14ac:dyDescent="0.25">
      <c r="A34" s="103"/>
      <c r="B34" s="104" t="s">
        <v>197</v>
      </c>
      <c r="C34" s="105" t="s">
        <v>210</v>
      </c>
      <c r="D34" s="106">
        <v>0.6</v>
      </c>
      <c r="E34" s="106">
        <v>0</v>
      </c>
      <c r="F34" s="106">
        <v>31.4</v>
      </c>
      <c r="G34" s="106">
        <v>124</v>
      </c>
      <c r="H34" s="107">
        <v>1.8149999999999999</v>
      </c>
      <c r="I34" s="123">
        <v>3.5</v>
      </c>
      <c r="J34" s="96"/>
      <c r="K34" s="122">
        <v>7</v>
      </c>
    </row>
    <row r="35" spans="1:11" ht="18" hidden="1" x14ac:dyDescent="0.25">
      <c r="A35" s="103"/>
      <c r="B35" s="104" t="s">
        <v>197</v>
      </c>
      <c r="C35" s="105" t="s">
        <v>210</v>
      </c>
      <c r="D35" s="106">
        <v>0.6</v>
      </c>
      <c r="E35" s="106">
        <v>0</v>
      </c>
      <c r="F35" s="106">
        <v>31.4</v>
      </c>
      <c r="G35" s="106">
        <v>124</v>
      </c>
      <c r="H35" s="107">
        <v>1.8149999999999999</v>
      </c>
      <c r="I35" s="123">
        <v>3.5</v>
      </c>
      <c r="J35" s="96"/>
      <c r="K35" s="96">
        <v>15</v>
      </c>
    </row>
    <row r="36" spans="1:11" ht="18" hidden="1" x14ac:dyDescent="0.25">
      <c r="A36" s="103"/>
      <c r="B36" s="104" t="s">
        <v>197</v>
      </c>
      <c r="C36" s="105" t="s">
        <v>210</v>
      </c>
      <c r="D36" s="106">
        <v>0.6</v>
      </c>
      <c r="E36" s="106">
        <v>0</v>
      </c>
      <c r="F36" s="106">
        <v>31.4</v>
      </c>
      <c r="G36" s="106">
        <v>124</v>
      </c>
      <c r="H36" s="107">
        <v>1.8149999999999999</v>
      </c>
      <c r="I36" s="123">
        <v>3.5</v>
      </c>
      <c r="J36" s="96"/>
      <c r="K36" s="96">
        <v>17</v>
      </c>
    </row>
    <row r="37" spans="1:11" x14ac:dyDescent="0.25">
      <c r="A37" s="126" t="s">
        <v>338</v>
      </c>
      <c r="B37" s="127" t="s">
        <v>265</v>
      </c>
      <c r="C37" s="128" t="s">
        <v>284</v>
      </c>
      <c r="D37" s="129">
        <v>15.27</v>
      </c>
      <c r="E37" s="129">
        <v>7.3125</v>
      </c>
      <c r="F37" s="129">
        <v>29.7</v>
      </c>
      <c r="G37" s="129">
        <v>245.69249999999997</v>
      </c>
      <c r="H37" s="130">
        <v>19.569876595744681</v>
      </c>
      <c r="I37" s="131">
        <v>35.5</v>
      </c>
      <c r="J37" s="132"/>
      <c r="K37" s="133">
        <v>2</v>
      </c>
    </row>
    <row r="38" spans="1:11" ht="18" hidden="1" x14ac:dyDescent="0.25">
      <c r="A38" s="103"/>
      <c r="B38" s="104" t="s">
        <v>265</v>
      </c>
      <c r="C38" s="105" t="s">
        <v>284</v>
      </c>
      <c r="D38" s="106">
        <v>15.27</v>
      </c>
      <c r="E38" s="106">
        <v>7.3125</v>
      </c>
      <c r="F38" s="106">
        <v>29.7</v>
      </c>
      <c r="G38" s="106">
        <v>245.69249999999997</v>
      </c>
      <c r="H38" s="107">
        <v>19.569876595744681</v>
      </c>
      <c r="I38" s="123">
        <v>35.5</v>
      </c>
      <c r="J38" s="96"/>
      <c r="K38" s="96">
        <v>17</v>
      </c>
    </row>
    <row r="39" spans="1:11" x14ac:dyDescent="0.25">
      <c r="A39" s="126" t="s">
        <v>313</v>
      </c>
      <c r="B39" s="127" t="s">
        <v>265</v>
      </c>
      <c r="C39" s="128" t="s">
        <v>256</v>
      </c>
      <c r="D39" s="129">
        <v>7.93</v>
      </c>
      <c r="E39" s="129">
        <v>9.2200000000000006</v>
      </c>
      <c r="F39" s="129">
        <v>9.86</v>
      </c>
      <c r="G39" s="129">
        <v>161.76</v>
      </c>
      <c r="H39" s="130">
        <v>17.01805638297872</v>
      </c>
      <c r="I39" s="131">
        <v>32.5</v>
      </c>
      <c r="J39" s="132"/>
      <c r="K39" s="132">
        <v>19</v>
      </c>
    </row>
    <row r="40" spans="1:11" x14ac:dyDescent="0.25">
      <c r="A40" s="126" t="s">
        <v>328</v>
      </c>
      <c r="B40" s="127" t="s">
        <v>265</v>
      </c>
      <c r="C40" s="128" t="s">
        <v>261</v>
      </c>
      <c r="D40" s="129">
        <v>11.925000000000001</v>
      </c>
      <c r="E40" s="129">
        <v>10.8</v>
      </c>
      <c r="F40" s="129">
        <v>12</v>
      </c>
      <c r="G40" s="129">
        <v>195.75</v>
      </c>
      <c r="H40" s="130">
        <v>19.982936170212767</v>
      </c>
      <c r="I40" s="131">
        <v>36</v>
      </c>
      <c r="J40" s="132"/>
      <c r="K40" s="132">
        <v>15</v>
      </c>
    </row>
    <row r="41" spans="1:11" x14ac:dyDescent="0.25">
      <c r="A41" s="126" t="s">
        <v>314</v>
      </c>
      <c r="B41" s="127" t="s">
        <v>295</v>
      </c>
      <c r="C41" s="128">
        <v>0</v>
      </c>
      <c r="D41" s="129">
        <v>1.68</v>
      </c>
      <c r="E41" s="129">
        <v>0.88</v>
      </c>
      <c r="F41" s="129">
        <v>19.36</v>
      </c>
      <c r="G41" s="129">
        <v>92.4</v>
      </c>
      <c r="H41" s="130">
        <v>4</v>
      </c>
      <c r="I41" s="134">
        <v>6</v>
      </c>
      <c r="J41" s="132"/>
      <c r="K41" s="133">
        <v>3</v>
      </c>
    </row>
    <row r="42" spans="1:11" ht="18" hidden="1" x14ac:dyDescent="0.25">
      <c r="A42" s="103"/>
      <c r="B42" s="104" t="s">
        <v>295</v>
      </c>
      <c r="C42" s="105">
        <v>0</v>
      </c>
      <c r="D42" s="106">
        <v>1.68</v>
      </c>
      <c r="E42" s="106">
        <v>0.88</v>
      </c>
      <c r="F42" s="106">
        <v>19.36</v>
      </c>
      <c r="G42" s="106">
        <v>92.4</v>
      </c>
      <c r="H42" s="107">
        <v>4</v>
      </c>
      <c r="I42" s="123">
        <v>6</v>
      </c>
      <c r="J42" s="96"/>
      <c r="K42" s="96">
        <v>13</v>
      </c>
    </row>
    <row r="43" spans="1:11" x14ac:dyDescent="0.25">
      <c r="A43" s="126" t="s">
        <v>187</v>
      </c>
      <c r="B43" s="127" t="s">
        <v>197</v>
      </c>
      <c r="C43" s="128" t="s">
        <v>203</v>
      </c>
      <c r="D43" s="129">
        <v>7</v>
      </c>
      <c r="E43" s="129">
        <v>8.1999999999999993</v>
      </c>
      <c r="F43" s="129">
        <v>47</v>
      </c>
      <c r="G43" s="129">
        <v>294</v>
      </c>
      <c r="H43" s="130">
        <v>3.6474000000000002</v>
      </c>
      <c r="I43" s="131">
        <v>7.5</v>
      </c>
      <c r="J43" s="132"/>
      <c r="K43" s="133">
        <v>4</v>
      </c>
    </row>
    <row r="44" spans="1:11" ht="18" hidden="1" x14ac:dyDescent="0.25">
      <c r="A44" s="103"/>
      <c r="B44" s="104" t="s">
        <v>197</v>
      </c>
      <c r="C44" s="105" t="s">
        <v>203</v>
      </c>
      <c r="D44" s="106">
        <v>7</v>
      </c>
      <c r="E44" s="106">
        <v>8.1999999999999993</v>
      </c>
      <c r="F44" s="106">
        <v>47</v>
      </c>
      <c r="G44" s="106">
        <v>294</v>
      </c>
      <c r="H44" s="107">
        <v>3.6474000000000002</v>
      </c>
      <c r="I44" s="123">
        <v>7.5</v>
      </c>
      <c r="J44" s="96"/>
      <c r="K44" s="96">
        <v>12</v>
      </c>
    </row>
    <row r="45" spans="1:11" ht="18" hidden="1" x14ac:dyDescent="0.25">
      <c r="A45" s="103"/>
      <c r="B45" s="104" t="s">
        <v>197</v>
      </c>
      <c r="C45" s="105" t="s">
        <v>203</v>
      </c>
      <c r="D45" s="106">
        <v>7</v>
      </c>
      <c r="E45" s="106">
        <v>8.1999999999999993</v>
      </c>
      <c r="F45" s="106">
        <v>47</v>
      </c>
      <c r="G45" s="106">
        <v>294</v>
      </c>
      <c r="H45" s="107">
        <v>3.6474000000000002</v>
      </c>
      <c r="I45" s="123">
        <v>7.5</v>
      </c>
      <c r="J45" s="96"/>
      <c r="K45" s="96">
        <v>15</v>
      </c>
    </row>
    <row r="46" spans="1:11" ht="18" hidden="1" x14ac:dyDescent="0.25">
      <c r="A46" s="103"/>
      <c r="B46" s="104" t="s">
        <v>197</v>
      </c>
      <c r="C46" s="105" t="s">
        <v>203</v>
      </c>
      <c r="D46" s="106">
        <v>7</v>
      </c>
      <c r="E46" s="106">
        <v>8.1999999999999993</v>
      </c>
      <c r="F46" s="106">
        <v>47</v>
      </c>
      <c r="G46" s="106">
        <v>294</v>
      </c>
      <c r="H46" s="107">
        <v>3.6474000000000002</v>
      </c>
      <c r="I46" s="123">
        <v>7.5</v>
      </c>
      <c r="J46" s="96"/>
      <c r="K46" s="96">
        <v>19</v>
      </c>
    </row>
    <row r="47" spans="1:11" x14ac:dyDescent="0.25">
      <c r="A47" s="126" t="s">
        <v>224</v>
      </c>
      <c r="B47" s="127" t="s">
        <v>197</v>
      </c>
      <c r="C47" s="128" t="s">
        <v>225</v>
      </c>
      <c r="D47" s="129">
        <v>0.2</v>
      </c>
      <c r="E47" s="129">
        <v>0</v>
      </c>
      <c r="F47" s="129">
        <v>27.52</v>
      </c>
      <c r="G47" s="129">
        <v>111.25</v>
      </c>
      <c r="H47" s="130">
        <v>4.3600000000000003</v>
      </c>
      <c r="I47" s="131">
        <v>7</v>
      </c>
      <c r="J47" s="132"/>
      <c r="K47" s="133">
        <v>3</v>
      </c>
    </row>
    <row r="48" spans="1:11" ht="18" hidden="1" x14ac:dyDescent="0.25">
      <c r="A48" s="103"/>
      <c r="B48" s="104" t="s">
        <v>197</v>
      </c>
      <c r="C48" s="105" t="s">
        <v>225</v>
      </c>
      <c r="D48" s="106">
        <v>0.2</v>
      </c>
      <c r="E48" s="106">
        <v>0</v>
      </c>
      <c r="F48" s="106">
        <v>27.52</v>
      </c>
      <c r="G48" s="106">
        <v>111.25</v>
      </c>
      <c r="H48" s="107">
        <v>4.3600000000000003</v>
      </c>
      <c r="I48" s="123">
        <v>7</v>
      </c>
      <c r="J48" s="96"/>
      <c r="K48" s="96">
        <v>10</v>
      </c>
    </row>
    <row r="49" spans="1:11" ht="18" hidden="1" x14ac:dyDescent="0.25">
      <c r="A49" s="103"/>
      <c r="B49" s="104" t="s">
        <v>197</v>
      </c>
      <c r="C49" s="105" t="s">
        <v>225</v>
      </c>
      <c r="D49" s="106">
        <v>0.2</v>
      </c>
      <c r="E49" s="106">
        <v>0</v>
      </c>
      <c r="F49" s="106">
        <v>27.52</v>
      </c>
      <c r="G49" s="106">
        <v>111.25</v>
      </c>
      <c r="H49" s="107">
        <v>4.3600000000000003</v>
      </c>
      <c r="I49" s="123">
        <v>7</v>
      </c>
      <c r="J49" s="96"/>
      <c r="K49" s="96">
        <v>13</v>
      </c>
    </row>
    <row r="50" spans="1:11" ht="18" hidden="1" x14ac:dyDescent="0.25">
      <c r="A50" s="103"/>
      <c r="B50" s="104" t="s">
        <v>197</v>
      </c>
      <c r="C50" s="105" t="s">
        <v>225</v>
      </c>
      <c r="D50" s="106">
        <v>0.2</v>
      </c>
      <c r="E50" s="106">
        <v>0</v>
      </c>
      <c r="F50" s="106">
        <v>27.52</v>
      </c>
      <c r="G50" s="106">
        <v>111.25</v>
      </c>
      <c r="H50" s="107">
        <v>4.3600000000000003</v>
      </c>
      <c r="I50" s="123">
        <v>7</v>
      </c>
      <c r="J50" s="96"/>
      <c r="K50" s="96">
        <v>20</v>
      </c>
    </row>
    <row r="51" spans="1:11" x14ac:dyDescent="0.25">
      <c r="A51" s="126" t="s">
        <v>217</v>
      </c>
      <c r="B51" s="127" t="s">
        <v>197</v>
      </c>
      <c r="C51" s="128" t="s">
        <v>218</v>
      </c>
      <c r="D51" s="129">
        <v>0.4</v>
      </c>
      <c r="E51" s="129">
        <v>0</v>
      </c>
      <c r="F51" s="129">
        <v>23.6</v>
      </c>
      <c r="G51" s="129">
        <v>94</v>
      </c>
      <c r="H51" s="130">
        <v>3</v>
      </c>
      <c r="I51" s="131">
        <v>5</v>
      </c>
      <c r="J51" s="132"/>
      <c r="K51" s="133">
        <v>5</v>
      </c>
    </row>
    <row r="52" spans="1:11" ht="18" hidden="1" x14ac:dyDescent="0.25">
      <c r="A52" s="103"/>
      <c r="B52" s="104" t="s">
        <v>197</v>
      </c>
      <c r="C52" s="105" t="s">
        <v>218</v>
      </c>
      <c r="D52" s="106">
        <v>0.4</v>
      </c>
      <c r="E52" s="106">
        <v>0</v>
      </c>
      <c r="F52" s="106">
        <v>23.6</v>
      </c>
      <c r="G52" s="106">
        <v>94</v>
      </c>
      <c r="H52" s="107">
        <v>3</v>
      </c>
      <c r="I52" s="123">
        <v>5</v>
      </c>
      <c r="J52" s="96"/>
      <c r="K52" s="96">
        <v>12</v>
      </c>
    </row>
    <row r="53" spans="1:11" x14ac:dyDescent="0.25">
      <c r="A53" s="126" t="s">
        <v>236</v>
      </c>
      <c r="B53" s="127" t="s">
        <v>197</v>
      </c>
      <c r="C53" s="128" t="s">
        <v>225</v>
      </c>
      <c r="D53" s="129">
        <v>0.25</v>
      </c>
      <c r="E53" s="129">
        <v>0.1</v>
      </c>
      <c r="F53" s="129">
        <v>26.77</v>
      </c>
      <c r="G53" s="129">
        <v>110.75</v>
      </c>
      <c r="H53" s="130">
        <v>4.76</v>
      </c>
      <c r="I53" s="131">
        <v>7</v>
      </c>
      <c r="J53" s="132"/>
      <c r="K53" s="133">
        <v>8</v>
      </c>
    </row>
    <row r="54" spans="1:11" x14ac:dyDescent="0.25">
      <c r="A54" s="126" t="s">
        <v>286</v>
      </c>
      <c r="B54" s="127" t="s">
        <v>319</v>
      </c>
      <c r="C54" s="128" t="s">
        <v>204</v>
      </c>
      <c r="D54" s="129">
        <v>7.9333333333333336</v>
      </c>
      <c r="E54" s="129">
        <v>9.0666666666666664</v>
      </c>
      <c r="F54" s="129">
        <v>2.2666666666666666</v>
      </c>
      <c r="G54" s="129">
        <v>125.33333333333333</v>
      </c>
      <c r="H54" s="130">
        <v>12.213799999999999</v>
      </c>
      <c r="I54" s="131">
        <v>23.5</v>
      </c>
      <c r="J54" s="132"/>
      <c r="K54" s="133">
        <v>5</v>
      </c>
    </row>
    <row r="55" spans="1:11" ht="18" hidden="1" x14ac:dyDescent="0.25">
      <c r="A55" s="103"/>
      <c r="B55" s="104" t="s">
        <v>319</v>
      </c>
      <c r="C55" s="105" t="s">
        <v>204</v>
      </c>
      <c r="D55" s="106">
        <v>7.9333333333333336</v>
      </c>
      <c r="E55" s="106">
        <v>9.0666666666666664</v>
      </c>
      <c r="F55" s="106">
        <v>2.2666666666666666</v>
      </c>
      <c r="G55" s="106">
        <v>125.33333333333333</v>
      </c>
      <c r="H55" s="107">
        <v>12.213799999999999</v>
      </c>
      <c r="I55" s="123">
        <v>23.5</v>
      </c>
      <c r="J55" s="96"/>
      <c r="K55" s="96">
        <v>10</v>
      </c>
    </row>
    <row r="56" spans="1:11" ht="18" hidden="1" x14ac:dyDescent="0.25">
      <c r="A56" s="103"/>
      <c r="B56" s="104" t="s">
        <v>319</v>
      </c>
      <c r="C56" s="105" t="s">
        <v>204</v>
      </c>
      <c r="D56" s="106">
        <v>7.9333333333333336</v>
      </c>
      <c r="E56" s="106">
        <v>9.0666666666666664</v>
      </c>
      <c r="F56" s="106">
        <v>2.2666666666666666</v>
      </c>
      <c r="G56" s="106">
        <v>125.33333333333333</v>
      </c>
      <c r="H56" s="107">
        <v>12.213799999999999</v>
      </c>
      <c r="I56" s="123">
        <v>23.5</v>
      </c>
      <c r="J56" s="96"/>
      <c r="K56" s="96">
        <v>15</v>
      </c>
    </row>
    <row r="57" spans="1:11" ht="18" hidden="1" x14ac:dyDescent="0.25">
      <c r="A57" s="103"/>
      <c r="B57" s="104" t="s">
        <v>319</v>
      </c>
      <c r="C57" s="105" t="s">
        <v>204</v>
      </c>
      <c r="D57" s="106">
        <v>7.9333333333333336</v>
      </c>
      <c r="E57" s="106">
        <v>9.0666666666666664</v>
      </c>
      <c r="F57" s="106">
        <v>2.2666666666666666</v>
      </c>
      <c r="G57" s="106">
        <v>125.33333333333333</v>
      </c>
      <c r="H57" s="107">
        <v>12.213799999999999</v>
      </c>
      <c r="I57" s="123">
        <v>23.5</v>
      </c>
      <c r="J57" s="96"/>
      <c r="K57" s="96">
        <v>20</v>
      </c>
    </row>
    <row r="58" spans="1:11" x14ac:dyDescent="0.25">
      <c r="A58" s="126" t="s">
        <v>299</v>
      </c>
      <c r="B58" s="127" t="s">
        <v>211</v>
      </c>
      <c r="C58" s="128" t="s">
        <v>230</v>
      </c>
      <c r="D58" s="129">
        <v>20.249999999999996</v>
      </c>
      <c r="E58" s="129">
        <v>19.750000000000004</v>
      </c>
      <c r="F58" s="129">
        <v>45.250000000000007</v>
      </c>
      <c r="G58" s="129">
        <v>447.5</v>
      </c>
      <c r="H58" s="130">
        <v>20.572526241134753</v>
      </c>
      <c r="I58" s="131">
        <v>44</v>
      </c>
      <c r="J58" s="132"/>
      <c r="K58" s="133">
        <v>1</v>
      </c>
    </row>
    <row r="59" spans="1:11" ht="18" hidden="1" x14ac:dyDescent="0.25">
      <c r="A59" s="103"/>
      <c r="B59" s="104" t="s">
        <v>211</v>
      </c>
      <c r="C59" s="105" t="s">
        <v>230</v>
      </c>
      <c r="D59" s="106">
        <v>20.249999999999996</v>
      </c>
      <c r="E59" s="106">
        <v>19.750000000000004</v>
      </c>
      <c r="F59" s="106">
        <v>45.250000000000007</v>
      </c>
      <c r="G59" s="106">
        <v>447.5</v>
      </c>
      <c r="H59" s="107">
        <v>20.572526241134753</v>
      </c>
      <c r="I59" s="123">
        <v>43</v>
      </c>
      <c r="J59" s="96"/>
      <c r="K59" s="96">
        <v>14</v>
      </c>
    </row>
    <row r="60" spans="1:11" x14ac:dyDescent="0.25">
      <c r="A60" s="126" t="s">
        <v>290</v>
      </c>
      <c r="B60" s="127" t="s">
        <v>191</v>
      </c>
      <c r="C60" s="128" t="s">
        <v>229</v>
      </c>
      <c r="D60" s="129">
        <v>12.96</v>
      </c>
      <c r="E60" s="129">
        <v>8.879999999999999</v>
      </c>
      <c r="F60" s="129">
        <v>41.019999999999996</v>
      </c>
      <c r="G60" s="129">
        <v>294.95999999999998</v>
      </c>
      <c r="H60" s="130">
        <v>15.24</v>
      </c>
      <c r="I60" s="131">
        <v>25.5</v>
      </c>
      <c r="J60" s="132"/>
      <c r="K60" s="133">
        <v>7</v>
      </c>
    </row>
    <row r="61" spans="1:11" x14ac:dyDescent="0.25">
      <c r="A61" s="126" t="s">
        <v>330</v>
      </c>
      <c r="B61" s="127" t="s">
        <v>191</v>
      </c>
      <c r="C61" s="128" t="s">
        <v>229</v>
      </c>
      <c r="D61" s="129">
        <v>14.34</v>
      </c>
      <c r="E61" s="129">
        <v>10.399999999999999</v>
      </c>
      <c r="F61" s="129">
        <v>40.5</v>
      </c>
      <c r="G61" s="129">
        <v>313.60000000000002</v>
      </c>
      <c r="H61" s="130">
        <v>16.190000000000001</v>
      </c>
      <c r="I61" s="131">
        <v>26.5</v>
      </c>
      <c r="J61" s="132"/>
      <c r="K61" s="132">
        <v>17</v>
      </c>
    </row>
    <row r="62" spans="1:11" x14ac:dyDescent="0.25">
      <c r="A62" s="126" t="s">
        <v>231</v>
      </c>
      <c r="B62" s="127" t="s">
        <v>337</v>
      </c>
      <c r="C62" s="128" t="s">
        <v>189</v>
      </c>
      <c r="D62" s="129">
        <v>3.15</v>
      </c>
      <c r="E62" s="129">
        <v>6.75</v>
      </c>
      <c r="F62" s="129">
        <v>21.9</v>
      </c>
      <c r="G62" s="129">
        <v>163.5</v>
      </c>
      <c r="H62" s="130">
        <v>6.6697500000000005</v>
      </c>
      <c r="I62" s="131">
        <v>10</v>
      </c>
      <c r="J62" s="132"/>
      <c r="K62" s="132">
        <v>9</v>
      </c>
    </row>
    <row r="63" spans="1:11" x14ac:dyDescent="0.25">
      <c r="A63" s="126" t="s">
        <v>231</v>
      </c>
      <c r="B63" s="127" t="s">
        <v>197</v>
      </c>
      <c r="C63" s="128" t="s">
        <v>189</v>
      </c>
      <c r="D63" s="129">
        <v>4.2</v>
      </c>
      <c r="E63" s="129">
        <v>9</v>
      </c>
      <c r="F63" s="129">
        <v>29.2</v>
      </c>
      <c r="G63" s="129">
        <v>218</v>
      </c>
      <c r="H63" s="130">
        <v>8.8929999999999989</v>
      </c>
      <c r="I63" s="131">
        <v>13.3</v>
      </c>
      <c r="J63" s="132"/>
      <c r="K63" s="132">
        <v>20</v>
      </c>
    </row>
    <row r="64" spans="1:11" x14ac:dyDescent="0.25">
      <c r="A64" s="126" t="s">
        <v>302</v>
      </c>
      <c r="B64" s="127" t="s">
        <v>211</v>
      </c>
      <c r="C64" s="128" t="s">
        <v>303</v>
      </c>
      <c r="D64" s="129">
        <v>17.82</v>
      </c>
      <c r="E64" s="129">
        <v>21.28</v>
      </c>
      <c r="F64" s="129">
        <v>23.18</v>
      </c>
      <c r="G64" s="129">
        <v>355.62</v>
      </c>
      <c r="H64" s="130">
        <v>22.4389</v>
      </c>
      <c r="I64" s="131">
        <v>43</v>
      </c>
      <c r="J64" s="132"/>
      <c r="K64" s="133">
        <v>5</v>
      </c>
    </row>
    <row r="65" spans="1:11" ht="18" hidden="1" x14ac:dyDescent="0.25">
      <c r="A65" s="103"/>
      <c r="B65" s="104" t="s">
        <v>211</v>
      </c>
      <c r="C65" s="105" t="s">
        <v>303</v>
      </c>
      <c r="D65" s="106">
        <v>17.82</v>
      </c>
      <c r="E65" s="106">
        <v>21.28</v>
      </c>
      <c r="F65" s="106">
        <v>23.18</v>
      </c>
      <c r="G65" s="106">
        <v>355.62</v>
      </c>
      <c r="H65" s="107">
        <v>22.4389</v>
      </c>
      <c r="I65" s="123">
        <v>43</v>
      </c>
      <c r="J65" s="96"/>
      <c r="K65" s="96">
        <v>16</v>
      </c>
    </row>
    <row r="66" spans="1:11" x14ac:dyDescent="0.25">
      <c r="A66" s="126" t="s">
        <v>304</v>
      </c>
      <c r="B66" s="127" t="s">
        <v>197</v>
      </c>
      <c r="C66" s="128" t="s">
        <v>305</v>
      </c>
      <c r="D66" s="129">
        <v>5.4</v>
      </c>
      <c r="E66" s="129">
        <v>11</v>
      </c>
      <c r="F66" s="129">
        <v>40.4</v>
      </c>
      <c r="G66" s="129">
        <v>264.8</v>
      </c>
      <c r="H66" s="130">
        <v>8.4793574468085104</v>
      </c>
      <c r="I66" s="131">
        <v>13</v>
      </c>
      <c r="J66" s="132"/>
      <c r="K66" s="133">
        <v>7</v>
      </c>
    </row>
    <row r="67" spans="1:11" x14ac:dyDescent="0.25">
      <c r="A67" s="126" t="s">
        <v>331</v>
      </c>
      <c r="B67" s="127" t="s">
        <v>300</v>
      </c>
      <c r="C67" s="128" t="s">
        <v>301</v>
      </c>
      <c r="D67" s="129">
        <v>10.75</v>
      </c>
      <c r="E67" s="129">
        <v>8.84</v>
      </c>
      <c r="F67" s="129">
        <v>7.33</v>
      </c>
      <c r="G67" s="129">
        <v>152.1</v>
      </c>
      <c r="H67" s="130">
        <v>16.977097872340426</v>
      </c>
      <c r="I67" s="131">
        <v>26.7</v>
      </c>
      <c r="J67" s="132"/>
      <c r="K67" s="132">
        <v>20</v>
      </c>
    </row>
    <row r="68" spans="1:11" x14ac:dyDescent="0.25">
      <c r="A68" s="126" t="s">
        <v>340</v>
      </c>
      <c r="B68" s="127" t="s">
        <v>265</v>
      </c>
      <c r="C68" s="128" t="s">
        <v>213</v>
      </c>
      <c r="D68" s="129">
        <v>8.86</v>
      </c>
      <c r="E68" s="129">
        <v>6.73</v>
      </c>
      <c r="F68" s="129">
        <v>4.03</v>
      </c>
      <c r="G68" s="129">
        <v>158.6</v>
      </c>
      <c r="H68" s="130">
        <v>16.350114893617018</v>
      </c>
      <c r="I68" s="131">
        <v>29.5</v>
      </c>
      <c r="J68" s="132"/>
      <c r="K68" s="132">
        <v>10</v>
      </c>
    </row>
    <row r="69" spans="1:11" x14ac:dyDescent="0.25">
      <c r="A69" s="126" t="s">
        <v>199</v>
      </c>
      <c r="B69" s="127" t="s">
        <v>198</v>
      </c>
      <c r="C69" s="128" t="s">
        <v>201</v>
      </c>
      <c r="D69" s="129">
        <v>1.3</v>
      </c>
      <c r="E69" s="129">
        <v>3.11</v>
      </c>
      <c r="F69" s="129">
        <v>11.074999999999999</v>
      </c>
      <c r="G69" s="129">
        <v>77.45</v>
      </c>
      <c r="H69" s="130">
        <v>2.8063978723404248</v>
      </c>
      <c r="I69" s="131">
        <v>3.5</v>
      </c>
      <c r="J69" s="132"/>
      <c r="K69" s="132">
        <v>14</v>
      </c>
    </row>
    <row r="70" spans="1:11" x14ac:dyDescent="0.25">
      <c r="A70" s="126" t="s">
        <v>317</v>
      </c>
      <c r="B70" s="127" t="s">
        <v>198</v>
      </c>
      <c r="C70" s="128" t="s">
        <v>228</v>
      </c>
      <c r="D70" s="129">
        <v>0.7</v>
      </c>
      <c r="E70" s="129">
        <v>2.5499999999999998</v>
      </c>
      <c r="F70" s="129">
        <v>4.45</v>
      </c>
      <c r="G70" s="129">
        <v>44</v>
      </c>
      <c r="H70" s="130">
        <v>1.4190978723404255</v>
      </c>
      <c r="I70" s="131">
        <v>3</v>
      </c>
      <c r="J70" s="132"/>
      <c r="K70" s="133">
        <v>4</v>
      </c>
    </row>
    <row r="71" spans="1:11" x14ac:dyDescent="0.25">
      <c r="A71" s="126" t="s">
        <v>296</v>
      </c>
      <c r="B71" s="127" t="s">
        <v>198</v>
      </c>
      <c r="C71" s="128" t="s">
        <v>297</v>
      </c>
      <c r="D71" s="129">
        <v>0.92500000000000016</v>
      </c>
      <c r="E71" s="129">
        <v>4.2249999999999996</v>
      </c>
      <c r="F71" s="129">
        <v>7.7500000000000009</v>
      </c>
      <c r="G71" s="129">
        <v>63.875000000000007</v>
      </c>
      <c r="H71" s="130">
        <v>2.5046978723404254</v>
      </c>
      <c r="I71" s="131">
        <v>4</v>
      </c>
      <c r="J71" s="132"/>
      <c r="K71" s="132">
        <v>19</v>
      </c>
    </row>
    <row r="72" spans="1:11" x14ac:dyDescent="0.25">
      <c r="A72" s="126" t="s">
        <v>298</v>
      </c>
      <c r="B72" s="127" t="s">
        <v>198</v>
      </c>
      <c r="C72" s="128">
        <v>0</v>
      </c>
      <c r="D72" s="129">
        <v>3.8</v>
      </c>
      <c r="E72" s="129">
        <v>3.1</v>
      </c>
      <c r="F72" s="129">
        <v>28.2</v>
      </c>
      <c r="G72" s="129">
        <v>157</v>
      </c>
      <c r="H72" s="130">
        <v>7</v>
      </c>
      <c r="I72" s="131">
        <v>9</v>
      </c>
      <c r="J72" s="132"/>
      <c r="K72" s="133">
        <v>8</v>
      </c>
    </row>
    <row r="73" spans="1:11" ht="18" hidden="1" x14ac:dyDescent="0.25">
      <c r="A73" s="103"/>
      <c r="B73" s="104" t="s">
        <v>198</v>
      </c>
      <c r="C73" s="105">
        <v>0</v>
      </c>
      <c r="D73" s="106">
        <v>3.8</v>
      </c>
      <c r="E73" s="106">
        <v>3.1</v>
      </c>
      <c r="F73" s="106">
        <v>28.2</v>
      </c>
      <c r="G73" s="106">
        <v>157</v>
      </c>
      <c r="H73" s="107">
        <v>7</v>
      </c>
      <c r="I73" s="123">
        <v>9</v>
      </c>
      <c r="J73" s="96"/>
      <c r="K73" s="96">
        <v>18</v>
      </c>
    </row>
    <row r="74" spans="1:11" x14ac:dyDescent="0.25">
      <c r="A74" s="126" t="s">
        <v>307</v>
      </c>
      <c r="B74" s="127" t="s">
        <v>197</v>
      </c>
      <c r="C74" s="128" t="s">
        <v>308</v>
      </c>
      <c r="D74" s="129">
        <v>9.1999999999999993</v>
      </c>
      <c r="E74" s="129">
        <v>9.1</v>
      </c>
      <c r="F74" s="129">
        <v>25.3</v>
      </c>
      <c r="G74" s="129">
        <v>203</v>
      </c>
      <c r="H74" s="130">
        <v>7.4861191489361705</v>
      </c>
      <c r="I74" s="131">
        <v>9.5</v>
      </c>
      <c r="J74" s="132"/>
      <c r="K74" s="132">
        <v>17</v>
      </c>
    </row>
    <row r="75" spans="1:11" x14ac:dyDescent="0.25">
      <c r="A75" s="126" t="s">
        <v>288</v>
      </c>
      <c r="B75" s="127" t="s">
        <v>188</v>
      </c>
      <c r="C75" s="128" t="s">
        <v>289</v>
      </c>
      <c r="D75" s="129">
        <v>8.3666666666666671</v>
      </c>
      <c r="E75" s="129">
        <v>17.316666666666666</v>
      </c>
      <c r="F75" s="129">
        <v>10.058333333333334</v>
      </c>
      <c r="G75" s="129">
        <v>230.49166666666667</v>
      </c>
      <c r="H75" s="130">
        <v>25.5366</v>
      </c>
      <c r="I75" s="131">
        <v>36</v>
      </c>
      <c r="J75" s="132"/>
      <c r="K75" s="132">
        <v>18</v>
      </c>
    </row>
    <row r="76" spans="1:11" x14ac:dyDescent="0.25">
      <c r="A76" s="126" t="s">
        <v>287</v>
      </c>
      <c r="B76" s="127" t="s">
        <v>339</v>
      </c>
      <c r="C76" s="128" t="s">
        <v>202</v>
      </c>
      <c r="D76" s="129">
        <v>6.1050000000000004</v>
      </c>
      <c r="E76" s="129">
        <v>13.145</v>
      </c>
      <c r="F76" s="129">
        <v>0.88</v>
      </c>
      <c r="G76" s="129">
        <v>146.30000000000001</v>
      </c>
      <c r="H76" s="130">
        <v>16.829999999999998</v>
      </c>
      <c r="I76" s="131">
        <v>27</v>
      </c>
      <c r="J76" s="132"/>
      <c r="K76" s="133">
        <v>3</v>
      </c>
    </row>
    <row r="77" spans="1:11" ht="18" hidden="1" x14ac:dyDescent="0.25">
      <c r="A77" s="103"/>
      <c r="B77" s="104" t="s">
        <v>339</v>
      </c>
      <c r="C77" s="105" t="s">
        <v>202</v>
      </c>
      <c r="D77" s="106">
        <v>6.1050000000000004</v>
      </c>
      <c r="E77" s="106">
        <v>13.145</v>
      </c>
      <c r="F77" s="106">
        <v>0.88</v>
      </c>
      <c r="G77" s="106">
        <v>146.30000000000001</v>
      </c>
      <c r="H77" s="107">
        <v>16.829999999999998</v>
      </c>
      <c r="I77" s="123">
        <v>27</v>
      </c>
      <c r="J77" s="96"/>
      <c r="K77" s="96">
        <v>13</v>
      </c>
    </row>
    <row r="78" spans="1:11" x14ac:dyDescent="0.25">
      <c r="A78" s="126" t="s">
        <v>263</v>
      </c>
      <c r="B78" s="127" t="s">
        <v>211</v>
      </c>
      <c r="C78" s="128" t="s">
        <v>212</v>
      </c>
      <c r="D78" s="129">
        <v>6.2</v>
      </c>
      <c r="E78" s="129">
        <v>5.6</v>
      </c>
      <c r="F78" s="129">
        <v>22.3</v>
      </c>
      <c r="G78" s="129">
        <v>167</v>
      </c>
      <c r="H78" s="130">
        <v>3.008770212765957</v>
      </c>
      <c r="I78" s="131">
        <v>13</v>
      </c>
      <c r="J78" s="132"/>
      <c r="K78" s="132">
        <v>13</v>
      </c>
    </row>
    <row r="79" spans="1:11" x14ac:dyDescent="0.25">
      <c r="A79" s="126" t="s">
        <v>321</v>
      </c>
      <c r="B79" s="127" t="s">
        <v>322</v>
      </c>
      <c r="C79" s="128" t="s">
        <v>323</v>
      </c>
      <c r="D79" s="129">
        <v>8.3666666666666671</v>
      </c>
      <c r="E79" s="129">
        <v>8.85</v>
      </c>
      <c r="F79" s="129">
        <v>18.580000000000002</v>
      </c>
      <c r="G79" s="129">
        <v>191.18</v>
      </c>
      <c r="H79" s="130">
        <v>13.26834</v>
      </c>
      <c r="I79" s="131">
        <v>31</v>
      </c>
      <c r="J79" s="132"/>
      <c r="K79" s="133">
        <v>8</v>
      </c>
    </row>
    <row r="80" spans="1:11" x14ac:dyDescent="0.25">
      <c r="A80" s="126" t="s">
        <v>184</v>
      </c>
      <c r="B80" s="127" t="s">
        <v>285</v>
      </c>
      <c r="C80" s="128" t="s">
        <v>195</v>
      </c>
      <c r="D80" s="129">
        <v>3.8</v>
      </c>
      <c r="E80" s="129">
        <v>3.8</v>
      </c>
      <c r="F80" s="129">
        <v>4.8499999999999996</v>
      </c>
      <c r="G80" s="129">
        <v>60</v>
      </c>
      <c r="H80" s="130">
        <v>4.95</v>
      </c>
      <c r="I80" s="131">
        <v>6.5</v>
      </c>
      <c r="J80" s="132"/>
      <c r="K80" s="133">
        <v>8</v>
      </c>
    </row>
    <row r="81" spans="1:11" ht="18" hidden="1" x14ac:dyDescent="0.25">
      <c r="A81" s="103"/>
      <c r="B81" s="104" t="s">
        <v>285</v>
      </c>
      <c r="C81" s="105" t="s">
        <v>195</v>
      </c>
      <c r="D81" s="106">
        <v>3.8</v>
      </c>
      <c r="E81" s="106">
        <v>3.8</v>
      </c>
      <c r="F81" s="106">
        <v>4.8499999999999996</v>
      </c>
      <c r="G81" s="106">
        <v>60</v>
      </c>
      <c r="H81" s="107">
        <v>4.95</v>
      </c>
      <c r="I81" s="123">
        <v>6.5</v>
      </c>
      <c r="J81" s="96"/>
      <c r="K81" s="96">
        <v>16</v>
      </c>
    </row>
    <row r="82" spans="1:11" ht="18" hidden="1" x14ac:dyDescent="0.25">
      <c r="A82" s="103"/>
      <c r="B82" s="104" t="s">
        <v>285</v>
      </c>
      <c r="C82" s="105" t="s">
        <v>195</v>
      </c>
      <c r="D82" s="106">
        <v>3.8</v>
      </c>
      <c r="E82" s="106">
        <v>3.8</v>
      </c>
      <c r="F82" s="106">
        <v>4.8499999999999996</v>
      </c>
      <c r="G82" s="106">
        <v>60</v>
      </c>
      <c r="H82" s="107">
        <v>4.95</v>
      </c>
      <c r="I82" s="123">
        <v>6.5</v>
      </c>
      <c r="J82" s="96"/>
      <c r="K82" s="96">
        <v>18</v>
      </c>
    </row>
    <row r="83" spans="1:11" x14ac:dyDescent="0.25">
      <c r="A83" s="126" t="s">
        <v>318</v>
      </c>
      <c r="B83" s="127" t="s">
        <v>265</v>
      </c>
      <c r="C83" s="128" t="s">
        <v>253</v>
      </c>
      <c r="D83" s="129">
        <v>9.56</v>
      </c>
      <c r="E83" s="129">
        <v>14.58</v>
      </c>
      <c r="F83" s="129">
        <v>10.73</v>
      </c>
      <c r="G83" s="129">
        <v>214.43</v>
      </c>
      <c r="H83" s="130">
        <v>19.446886170212764</v>
      </c>
      <c r="I83" s="131">
        <v>34.5</v>
      </c>
      <c r="J83" s="132"/>
      <c r="K83" s="133">
        <v>4</v>
      </c>
    </row>
    <row r="84" spans="1:11" x14ac:dyDescent="0.25">
      <c r="A84" s="126" t="s">
        <v>74</v>
      </c>
      <c r="B84" s="127">
        <v>42</v>
      </c>
      <c r="C84" s="128">
        <v>0</v>
      </c>
      <c r="D84" s="129">
        <v>2</v>
      </c>
      <c r="E84" s="129">
        <v>0.75</v>
      </c>
      <c r="F84" s="129">
        <v>13</v>
      </c>
      <c r="G84" s="129">
        <v>67.5</v>
      </c>
      <c r="H84" s="130">
        <v>1.1000000000000001</v>
      </c>
      <c r="I84" s="134">
        <v>2.5</v>
      </c>
      <c r="J84" s="132"/>
      <c r="K84" s="133">
        <v>1</v>
      </c>
    </row>
    <row r="85" spans="1:11" x14ac:dyDescent="0.25">
      <c r="A85" s="126" t="s">
        <v>74</v>
      </c>
      <c r="B85" s="127" t="s">
        <v>198</v>
      </c>
      <c r="C85" s="128">
        <v>0</v>
      </c>
      <c r="D85" s="129">
        <v>4</v>
      </c>
      <c r="E85" s="129">
        <v>1.5</v>
      </c>
      <c r="F85" s="129">
        <v>26</v>
      </c>
      <c r="G85" s="129">
        <v>135</v>
      </c>
      <c r="H85" s="130">
        <v>2.2000000000000002</v>
      </c>
      <c r="I85" s="134">
        <v>4</v>
      </c>
      <c r="J85" s="132"/>
      <c r="K85" s="133">
        <v>1</v>
      </c>
    </row>
    <row r="86" spans="1:11" x14ac:dyDescent="0.25">
      <c r="A86" s="126" t="s">
        <v>74</v>
      </c>
      <c r="B86" s="127" t="s">
        <v>226</v>
      </c>
      <c r="C86" s="128">
        <v>0</v>
      </c>
      <c r="D86" s="129">
        <v>2</v>
      </c>
      <c r="E86" s="129">
        <v>0.75</v>
      </c>
      <c r="F86" s="129">
        <v>13</v>
      </c>
      <c r="G86" s="129">
        <v>67.5</v>
      </c>
      <c r="H86" s="130">
        <v>1.1000000000000001</v>
      </c>
      <c r="I86" s="131">
        <v>1.5</v>
      </c>
      <c r="J86" s="132"/>
      <c r="K86" s="133">
        <v>2</v>
      </c>
    </row>
    <row r="87" spans="1:11" ht="18" hidden="1" x14ac:dyDescent="0.25">
      <c r="A87" s="103"/>
      <c r="B87" s="104" t="s">
        <v>198</v>
      </c>
      <c r="C87" s="105">
        <v>0</v>
      </c>
      <c r="D87" s="106">
        <v>4</v>
      </c>
      <c r="E87" s="106">
        <v>1.5</v>
      </c>
      <c r="F87" s="106">
        <v>26</v>
      </c>
      <c r="G87" s="106">
        <v>135</v>
      </c>
      <c r="H87" s="107">
        <v>2.2000000000000002</v>
      </c>
      <c r="I87" s="123">
        <v>3</v>
      </c>
      <c r="J87" s="96"/>
      <c r="K87" s="122">
        <v>2</v>
      </c>
    </row>
    <row r="88" spans="1:11" ht="18" hidden="1" x14ac:dyDescent="0.25">
      <c r="A88" s="103"/>
      <c r="B88" s="104">
        <v>42</v>
      </c>
      <c r="C88" s="105">
        <v>0</v>
      </c>
      <c r="D88" s="106">
        <v>2</v>
      </c>
      <c r="E88" s="106">
        <v>0.75</v>
      </c>
      <c r="F88" s="106">
        <v>13</v>
      </c>
      <c r="G88" s="106">
        <v>67.5</v>
      </c>
      <c r="H88" s="107">
        <v>1.1000000000000001</v>
      </c>
      <c r="I88" s="124">
        <v>2.5</v>
      </c>
      <c r="J88" s="96"/>
      <c r="K88" s="122">
        <v>3</v>
      </c>
    </row>
    <row r="89" spans="1:11" ht="18" hidden="1" x14ac:dyDescent="0.25">
      <c r="A89" s="103"/>
      <c r="B89" s="104" t="s">
        <v>198</v>
      </c>
      <c r="C89" s="105">
        <v>0</v>
      </c>
      <c r="D89" s="106">
        <v>4</v>
      </c>
      <c r="E89" s="106">
        <v>1.5</v>
      </c>
      <c r="F89" s="106">
        <v>26</v>
      </c>
      <c r="G89" s="106">
        <v>135</v>
      </c>
      <c r="H89" s="107">
        <v>2.2000000000000002</v>
      </c>
      <c r="I89" s="123">
        <v>3</v>
      </c>
      <c r="J89" s="96"/>
      <c r="K89" s="122">
        <v>3</v>
      </c>
    </row>
    <row r="90" spans="1:11" ht="18" hidden="1" x14ac:dyDescent="0.25">
      <c r="A90" s="103"/>
      <c r="B90" s="104" t="s">
        <v>198</v>
      </c>
      <c r="C90" s="105">
        <v>0</v>
      </c>
      <c r="D90" s="106">
        <v>4</v>
      </c>
      <c r="E90" s="106">
        <v>1.5</v>
      </c>
      <c r="F90" s="106">
        <v>26</v>
      </c>
      <c r="G90" s="106">
        <v>135</v>
      </c>
      <c r="H90" s="107">
        <v>2.2000000000000002</v>
      </c>
      <c r="I90" s="123">
        <v>3</v>
      </c>
      <c r="J90" s="96"/>
      <c r="K90" s="122">
        <v>4</v>
      </c>
    </row>
    <row r="91" spans="1:11" ht="18" hidden="1" x14ac:dyDescent="0.25">
      <c r="A91" s="103"/>
      <c r="B91" s="104" t="s">
        <v>226</v>
      </c>
      <c r="C91" s="105">
        <v>0</v>
      </c>
      <c r="D91" s="106">
        <v>2</v>
      </c>
      <c r="E91" s="106">
        <v>0.75</v>
      </c>
      <c r="F91" s="106">
        <v>13</v>
      </c>
      <c r="G91" s="106">
        <v>67.5</v>
      </c>
      <c r="H91" s="107">
        <v>1.1000000000000001</v>
      </c>
      <c r="I91" s="123">
        <v>1.5</v>
      </c>
      <c r="J91" s="96"/>
      <c r="K91" s="122">
        <v>5</v>
      </c>
    </row>
    <row r="92" spans="1:11" x14ac:dyDescent="0.25">
      <c r="A92" s="126" t="s">
        <v>74</v>
      </c>
      <c r="B92" s="127">
        <v>35</v>
      </c>
      <c r="C92" s="128">
        <v>0</v>
      </c>
      <c r="D92" s="129">
        <v>4</v>
      </c>
      <c r="E92" s="129">
        <v>1.5</v>
      </c>
      <c r="F92" s="129">
        <v>26</v>
      </c>
      <c r="G92" s="129">
        <v>135</v>
      </c>
      <c r="H92" s="130">
        <v>2.2000000000000002</v>
      </c>
      <c r="I92" s="134">
        <v>2</v>
      </c>
      <c r="J92" s="132"/>
      <c r="K92" s="133">
        <v>5</v>
      </c>
    </row>
    <row r="93" spans="1:11" ht="18" hidden="1" x14ac:dyDescent="0.25">
      <c r="A93" s="103"/>
      <c r="B93" s="104" t="s">
        <v>226</v>
      </c>
      <c r="C93" s="105">
        <v>0</v>
      </c>
      <c r="D93" s="106">
        <v>2</v>
      </c>
      <c r="E93" s="106">
        <v>0.75</v>
      </c>
      <c r="F93" s="106">
        <v>13</v>
      </c>
      <c r="G93" s="106">
        <v>67.5</v>
      </c>
      <c r="H93" s="107">
        <v>1.1000000000000001</v>
      </c>
      <c r="I93" s="123">
        <v>1.5</v>
      </c>
      <c r="J93" s="96"/>
      <c r="K93" s="122">
        <v>6</v>
      </c>
    </row>
    <row r="94" spans="1:11" ht="18" hidden="1" x14ac:dyDescent="0.25">
      <c r="A94" s="103"/>
      <c r="B94" s="104" t="s">
        <v>198</v>
      </c>
      <c r="C94" s="105">
        <v>0</v>
      </c>
      <c r="D94" s="106">
        <v>4</v>
      </c>
      <c r="E94" s="106">
        <v>1.5</v>
      </c>
      <c r="F94" s="106">
        <v>26</v>
      </c>
      <c r="G94" s="106">
        <v>135</v>
      </c>
      <c r="H94" s="107">
        <v>2.2000000000000002</v>
      </c>
      <c r="I94" s="123">
        <v>3</v>
      </c>
      <c r="J94" s="96"/>
      <c r="K94" s="122">
        <v>6</v>
      </c>
    </row>
    <row r="95" spans="1:11" ht="18" hidden="1" x14ac:dyDescent="0.25">
      <c r="A95" s="103"/>
      <c r="B95" s="104" t="s">
        <v>226</v>
      </c>
      <c r="C95" s="105">
        <v>0</v>
      </c>
      <c r="D95" s="106">
        <v>2</v>
      </c>
      <c r="E95" s="106">
        <v>0.75</v>
      </c>
      <c r="F95" s="106">
        <v>13</v>
      </c>
      <c r="G95" s="106">
        <v>67.5</v>
      </c>
      <c r="H95" s="107">
        <v>1.1000000000000001</v>
      </c>
      <c r="I95" s="123">
        <v>1.5</v>
      </c>
      <c r="J95" s="96"/>
      <c r="K95" s="122">
        <v>7</v>
      </c>
    </row>
    <row r="96" spans="1:11" ht="18" hidden="1" x14ac:dyDescent="0.25">
      <c r="A96" s="103"/>
      <c r="B96" s="104" t="s">
        <v>198</v>
      </c>
      <c r="C96" s="105">
        <v>0</v>
      </c>
      <c r="D96" s="106">
        <v>4</v>
      </c>
      <c r="E96" s="106">
        <v>1.5</v>
      </c>
      <c r="F96" s="106">
        <v>26</v>
      </c>
      <c r="G96" s="106">
        <v>135</v>
      </c>
      <c r="H96" s="107">
        <v>2.2000000000000002</v>
      </c>
      <c r="I96" s="123">
        <v>3</v>
      </c>
      <c r="J96" s="96"/>
      <c r="K96" s="122">
        <v>7</v>
      </c>
    </row>
    <row r="97" spans="1:11" ht="18" hidden="1" x14ac:dyDescent="0.25">
      <c r="A97" s="103"/>
      <c r="B97" s="104" t="s">
        <v>226</v>
      </c>
      <c r="C97" s="105">
        <v>0</v>
      </c>
      <c r="D97" s="106">
        <v>2</v>
      </c>
      <c r="E97" s="106">
        <v>0.75</v>
      </c>
      <c r="F97" s="106">
        <v>13</v>
      </c>
      <c r="G97" s="106">
        <v>67.5</v>
      </c>
      <c r="H97" s="107">
        <v>1.1000000000000001</v>
      </c>
      <c r="I97" s="123">
        <v>1.5</v>
      </c>
      <c r="J97" s="96"/>
      <c r="K97" s="122">
        <v>8</v>
      </c>
    </row>
    <row r="98" spans="1:11" ht="18" hidden="1" x14ac:dyDescent="0.25">
      <c r="A98" s="103"/>
      <c r="B98" s="104" t="s">
        <v>198</v>
      </c>
      <c r="C98" s="105">
        <v>0</v>
      </c>
      <c r="D98" s="106">
        <v>4</v>
      </c>
      <c r="E98" s="106">
        <v>1.5</v>
      </c>
      <c r="F98" s="106">
        <v>26</v>
      </c>
      <c r="G98" s="106">
        <v>135</v>
      </c>
      <c r="H98" s="107">
        <v>2.2000000000000002</v>
      </c>
      <c r="I98" s="123">
        <v>3</v>
      </c>
      <c r="J98" s="96"/>
      <c r="K98" s="122">
        <v>8</v>
      </c>
    </row>
    <row r="99" spans="1:11" ht="18" hidden="1" x14ac:dyDescent="0.25">
      <c r="A99" s="103"/>
      <c r="B99" s="104" t="s">
        <v>198</v>
      </c>
      <c r="C99" s="105">
        <v>0</v>
      </c>
      <c r="D99" s="106">
        <v>4</v>
      </c>
      <c r="E99" s="106">
        <v>1.5</v>
      </c>
      <c r="F99" s="106">
        <v>26</v>
      </c>
      <c r="G99" s="106">
        <v>135</v>
      </c>
      <c r="H99" s="107">
        <v>2.2000000000000002</v>
      </c>
      <c r="I99" s="123">
        <v>3</v>
      </c>
      <c r="J99" s="96"/>
      <c r="K99" s="96">
        <v>9</v>
      </c>
    </row>
    <row r="100" spans="1:11" ht="18" hidden="1" x14ac:dyDescent="0.25">
      <c r="A100" s="103"/>
      <c r="B100" s="104" t="s">
        <v>226</v>
      </c>
      <c r="C100" s="105">
        <v>0</v>
      </c>
      <c r="D100" s="106">
        <v>2</v>
      </c>
      <c r="E100" s="106">
        <v>0.75</v>
      </c>
      <c r="F100" s="106">
        <v>13</v>
      </c>
      <c r="G100" s="106">
        <v>67.5</v>
      </c>
      <c r="H100" s="107">
        <v>1.1000000000000001</v>
      </c>
      <c r="I100" s="123">
        <v>1.5</v>
      </c>
      <c r="J100" s="96"/>
      <c r="K100" s="96">
        <v>10</v>
      </c>
    </row>
    <row r="101" spans="1:11" ht="18" hidden="1" x14ac:dyDescent="0.25">
      <c r="A101" s="103"/>
      <c r="B101" s="104" t="s">
        <v>198</v>
      </c>
      <c r="C101" s="105">
        <v>0</v>
      </c>
      <c r="D101" s="106">
        <v>4</v>
      </c>
      <c r="E101" s="106">
        <v>1.5</v>
      </c>
      <c r="F101" s="106">
        <v>26</v>
      </c>
      <c r="G101" s="106">
        <v>135</v>
      </c>
      <c r="H101" s="107">
        <v>2.2000000000000002</v>
      </c>
      <c r="I101" s="123">
        <v>3</v>
      </c>
      <c r="J101" s="96"/>
      <c r="K101" s="96">
        <v>10</v>
      </c>
    </row>
    <row r="102" spans="1:11" ht="18" hidden="1" x14ac:dyDescent="0.25">
      <c r="A102" s="103"/>
      <c r="B102" s="104">
        <v>42</v>
      </c>
      <c r="C102" s="105">
        <v>0</v>
      </c>
      <c r="D102" s="106">
        <v>2</v>
      </c>
      <c r="E102" s="106">
        <v>0.75</v>
      </c>
      <c r="F102" s="106">
        <v>13</v>
      </c>
      <c r="G102" s="106">
        <v>67.5</v>
      </c>
      <c r="H102" s="107">
        <v>1.1000000000000001</v>
      </c>
      <c r="I102" s="124">
        <v>2.5</v>
      </c>
      <c r="J102" s="96"/>
      <c r="K102" s="96">
        <v>11</v>
      </c>
    </row>
    <row r="103" spans="1:11" ht="18" hidden="1" x14ac:dyDescent="0.25">
      <c r="A103" s="103"/>
      <c r="B103" s="104">
        <v>35</v>
      </c>
      <c r="C103" s="105">
        <v>0</v>
      </c>
      <c r="D103" s="106">
        <v>4</v>
      </c>
      <c r="E103" s="106">
        <v>1.5</v>
      </c>
      <c r="F103" s="106">
        <v>26</v>
      </c>
      <c r="G103" s="106">
        <v>135</v>
      </c>
      <c r="H103" s="107">
        <v>2.2000000000000002</v>
      </c>
      <c r="I103" s="124">
        <v>2</v>
      </c>
      <c r="J103" s="96"/>
      <c r="K103" s="96">
        <v>11</v>
      </c>
    </row>
    <row r="104" spans="1:11" ht="18" hidden="1" x14ac:dyDescent="0.25">
      <c r="A104" s="103"/>
      <c r="B104" s="104" t="s">
        <v>226</v>
      </c>
      <c r="C104" s="105">
        <v>0</v>
      </c>
      <c r="D104" s="106">
        <v>2</v>
      </c>
      <c r="E104" s="106">
        <v>0.75</v>
      </c>
      <c r="F104" s="106">
        <v>13</v>
      </c>
      <c r="G104" s="106">
        <v>67.5</v>
      </c>
      <c r="H104" s="107">
        <v>1.1000000000000001</v>
      </c>
      <c r="I104" s="123">
        <v>1.5</v>
      </c>
      <c r="J104" s="96"/>
      <c r="K104" s="96">
        <v>12</v>
      </c>
    </row>
    <row r="105" spans="1:11" ht="18" hidden="1" x14ac:dyDescent="0.25">
      <c r="A105" s="103"/>
      <c r="B105" s="104" t="s">
        <v>198</v>
      </c>
      <c r="C105" s="105">
        <v>0</v>
      </c>
      <c r="D105" s="106">
        <v>4</v>
      </c>
      <c r="E105" s="106">
        <v>1.5</v>
      </c>
      <c r="F105" s="106">
        <v>26</v>
      </c>
      <c r="G105" s="106">
        <v>135</v>
      </c>
      <c r="H105" s="107">
        <v>2.2000000000000002</v>
      </c>
      <c r="I105" s="123">
        <v>3</v>
      </c>
      <c r="J105" s="96"/>
      <c r="K105" s="96">
        <v>12</v>
      </c>
    </row>
    <row r="106" spans="1:11" ht="18" hidden="1" x14ac:dyDescent="0.25">
      <c r="A106" s="103"/>
      <c r="B106" s="104">
        <v>42</v>
      </c>
      <c r="C106" s="105">
        <v>0</v>
      </c>
      <c r="D106" s="106">
        <v>2</v>
      </c>
      <c r="E106" s="106">
        <v>0.75</v>
      </c>
      <c r="F106" s="106">
        <v>13</v>
      </c>
      <c r="G106" s="106">
        <v>67.5</v>
      </c>
      <c r="H106" s="107">
        <v>1.1000000000000001</v>
      </c>
      <c r="I106" s="124">
        <v>2.5</v>
      </c>
      <c r="J106" s="96"/>
      <c r="K106" s="96">
        <v>13</v>
      </c>
    </row>
    <row r="107" spans="1:11" ht="18" hidden="1" x14ac:dyDescent="0.25">
      <c r="A107" s="103"/>
      <c r="B107" s="104" t="s">
        <v>198</v>
      </c>
      <c r="C107" s="105">
        <v>0</v>
      </c>
      <c r="D107" s="106">
        <v>4</v>
      </c>
      <c r="E107" s="106">
        <v>1.5</v>
      </c>
      <c r="F107" s="106">
        <v>26</v>
      </c>
      <c r="G107" s="106">
        <v>135</v>
      </c>
      <c r="H107" s="107">
        <v>2.2000000000000002</v>
      </c>
      <c r="I107" s="123">
        <v>3</v>
      </c>
      <c r="J107" s="96"/>
      <c r="K107" s="96">
        <v>13</v>
      </c>
    </row>
    <row r="108" spans="1:11" ht="18" hidden="1" x14ac:dyDescent="0.25">
      <c r="A108" s="103"/>
      <c r="B108" s="104">
        <v>25</v>
      </c>
      <c r="C108" s="105">
        <v>0</v>
      </c>
      <c r="D108" s="106">
        <v>4</v>
      </c>
      <c r="E108" s="106">
        <v>1.5</v>
      </c>
      <c r="F108" s="106">
        <v>26</v>
      </c>
      <c r="G108" s="106">
        <v>135</v>
      </c>
      <c r="H108" s="107">
        <v>2.2000000000000002</v>
      </c>
      <c r="I108" s="124">
        <v>1.5</v>
      </c>
      <c r="J108" s="96"/>
      <c r="K108" s="96">
        <v>14</v>
      </c>
    </row>
    <row r="109" spans="1:11" ht="18" hidden="1" x14ac:dyDescent="0.25">
      <c r="A109" s="103"/>
      <c r="B109" s="104" t="s">
        <v>226</v>
      </c>
      <c r="C109" s="105">
        <v>0</v>
      </c>
      <c r="D109" s="106">
        <v>2</v>
      </c>
      <c r="E109" s="106">
        <v>0.75</v>
      </c>
      <c r="F109" s="106">
        <v>13</v>
      </c>
      <c r="G109" s="106">
        <v>67.5</v>
      </c>
      <c r="H109" s="107">
        <v>1.1000000000000001</v>
      </c>
      <c r="I109" s="123">
        <v>1.5</v>
      </c>
      <c r="J109" s="96"/>
      <c r="K109" s="96">
        <v>15</v>
      </c>
    </row>
    <row r="110" spans="1:11" ht="18" hidden="1" x14ac:dyDescent="0.25">
      <c r="A110" s="103"/>
      <c r="B110" s="104" t="s">
        <v>198</v>
      </c>
      <c r="C110" s="105">
        <v>0</v>
      </c>
      <c r="D110" s="106">
        <v>4</v>
      </c>
      <c r="E110" s="106">
        <v>1.5</v>
      </c>
      <c r="F110" s="106">
        <v>26</v>
      </c>
      <c r="G110" s="106">
        <v>135</v>
      </c>
      <c r="H110" s="107">
        <v>2.2000000000000002</v>
      </c>
      <c r="I110" s="123">
        <v>3</v>
      </c>
      <c r="J110" s="96"/>
      <c r="K110" s="96">
        <v>15</v>
      </c>
    </row>
    <row r="111" spans="1:11" x14ac:dyDescent="0.25">
      <c r="A111" s="126" t="s">
        <v>74</v>
      </c>
      <c r="B111" s="127">
        <v>17</v>
      </c>
      <c r="C111" s="128">
        <v>0</v>
      </c>
      <c r="D111" s="129">
        <v>2</v>
      </c>
      <c r="E111" s="129">
        <v>0.75</v>
      </c>
      <c r="F111" s="129">
        <v>13</v>
      </c>
      <c r="G111" s="129">
        <v>67.5</v>
      </c>
      <c r="H111" s="130">
        <v>1.1000000000000001</v>
      </c>
      <c r="I111" s="134">
        <v>1</v>
      </c>
      <c r="J111" s="132"/>
      <c r="K111" s="132">
        <v>16</v>
      </c>
    </row>
    <row r="112" spans="1:11" x14ac:dyDescent="0.25">
      <c r="A112" s="126" t="s">
        <v>74</v>
      </c>
      <c r="B112" s="127">
        <v>65</v>
      </c>
      <c r="C112" s="128">
        <v>0</v>
      </c>
      <c r="D112" s="129">
        <v>4</v>
      </c>
      <c r="E112" s="129">
        <v>1.5</v>
      </c>
      <c r="F112" s="129">
        <v>26</v>
      </c>
      <c r="G112" s="129">
        <v>135</v>
      </c>
      <c r="H112" s="130">
        <v>2.2000000000000002</v>
      </c>
      <c r="I112" s="134">
        <v>4</v>
      </c>
      <c r="J112" s="132"/>
      <c r="K112" s="132">
        <v>16</v>
      </c>
    </row>
    <row r="113" spans="1:11" ht="18" hidden="1" x14ac:dyDescent="0.25">
      <c r="A113" s="103"/>
      <c r="B113" s="104" t="s">
        <v>226</v>
      </c>
      <c r="C113" s="105">
        <v>0</v>
      </c>
      <c r="D113" s="106">
        <v>2</v>
      </c>
      <c r="E113" s="106">
        <v>0.75</v>
      </c>
      <c r="F113" s="106">
        <v>13</v>
      </c>
      <c r="G113" s="106">
        <v>67.5</v>
      </c>
      <c r="H113" s="107">
        <v>1.1000000000000001</v>
      </c>
      <c r="I113" s="123">
        <v>1.5</v>
      </c>
      <c r="J113" s="96"/>
      <c r="K113" s="96">
        <v>17</v>
      </c>
    </row>
    <row r="114" spans="1:11" ht="18" hidden="1" x14ac:dyDescent="0.25">
      <c r="A114" s="103"/>
      <c r="B114" s="104">
        <v>25</v>
      </c>
      <c r="C114" s="105">
        <v>0</v>
      </c>
      <c r="D114" s="106">
        <v>4</v>
      </c>
      <c r="E114" s="106">
        <v>1.5</v>
      </c>
      <c r="F114" s="106">
        <v>26</v>
      </c>
      <c r="G114" s="106">
        <v>135</v>
      </c>
      <c r="H114" s="107">
        <v>2.2000000000000002</v>
      </c>
      <c r="I114" s="124">
        <v>1.5</v>
      </c>
      <c r="J114" s="96"/>
      <c r="K114" s="96">
        <v>17</v>
      </c>
    </row>
    <row r="115" spans="1:11" ht="18" hidden="1" x14ac:dyDescent="0.25">
      <c r="A115" s="103"/>
      <c r="B115" s="104" t="s">
        <v>226</v>
      </c>
      <c r="C115" s="105">
        <v>0</v>
      </c>
      <c r="D115" s="106">
        <v>2</v>
      </c>
      <c r="E115" s="106">
        <v>0.75</v>
      </c>
      <c r="F115" s="106">
        <v>13</v>
      </c>
      <c r="G115" s="106">
        <v>67.5</v>
      </c>
      <c r="H115" s="107">
        <v>1.1000000000000001</v>
      </c>
      <c r="I115" s="123">
        <v>1.5</v>
      </c>
      <c r="J115" s="96"/>
      <c r="K115" s="96">
        <v>18</v>
      </c>
    </row>
    <row r="116" spans="1:11" ht="18" hidden="1" x14ac:dyDescent="0.25">
      <c r="A116" s="103"/>
      <c r="B116" s="104" t="s">
        <v>198</v>
      </c>
      <c r="C116" s="105">
        <v>0</v>
      </c>
      <c r="D116" s="106">
        <v>4</v>
      </c>
      <c r="E116" s="106">
        <v>1.5</v>
      </c>
      <c r="F116" s="106">
        <v>26</v>
      </c>
      <c r="G116" s="106">
        <v>135</v>
      </c>
      <c r="H116" s="107">
        <v>2.2000000000000002</v>
      </c>
      <c r="I116" s="123">
        <v>3</v>
      </c>
      <c r="J116" s="96"/>
      <c r="K116" s="96">
        <v>18</v>
      </c>
    </row>
    <row r="117" spans="1:11" ht="18" hidden="1" x14ac:dyDescent="0.25">
      <c r="A117" s="103"/>
      <c r="B117" s="104" t="s">
        <v>198</v>
      </c>
      <c r="C117" s="105">
        <v>0</v>
      </c>
      <c r="D117" s="106">
        <v>4</v>
      </c>
      <c r="E117" s="106">
        <v>1.5</v>
      </c>
      <c r="F117" s="106">
        <v>26</v>
      </c>
      <c r="G117" s="106">
        <v>135</v>
      </c>
      <c r="H117" s="107">
        <v>2.2000000000000002</v>
      </c>
      <c r="I117" s="123">
        <v>3</v>
      </c>
      <c r="J117" s="96"/>
      <c r="K117" s="96">
        <v>19</v>
      </c>
    </row>
    <row r="118" spans="1:11" ht="18" hidden="1" x14ac:dyDescent="0.25">
      <c r="A118" s="103"/>
      <c r="B118" s="104" t="s">
        <v>226</v>
      </c>
      <c r="C118" s="105">
        <v>0</v>
      </c>
      <c r="D118" s="106">
        <v>2</v>
      </c>
      <c r="E118" s="106">
        <v>0.75</v>
      </c>
      <c r="F118" s="106">
        <v>13</v>
      </c>
      <c r="G118" s="106">
        <v>67.5</v>
      </c>
      <c r="H118" s="107">
        <v>1.1000000000000001</v>
      </c>
      <c r="I118" s="123">
        <v>1.5</v>
      </c>
      <c r="J118" s="96"/>
      <c r="K118" s="96">
        <v>20</v>
      </c>
    </row>
    <row r="119" spans="1:11" ht="18" hidden="1" x14ac:dyDescent="0.25">
      <c r="A119" s="103"/>
      <c r="B119" s="104" t="s">
        <v>198</v>
      </c>
      <c r="C119" s="105">
        <v>0</v>
      </c>
      <c r="D119" s="106">
        <v>4</v>
      </c>
      <c r="E119" s="106">
        <v>1.5</v>
      </c>
      <c r="F119" s="106">
        <v>26</v>
      </c>
      <c r="G119" s="106">
        <v>135</v>
      </c>
      <c r="H119" s="107">
        <v>2.2000000000000002</v>
      </c>
      <c r="I119" s="123">
        <v>3</v>
      </c>
      <c r="J119" s="96"/>
      <c r="K119" s="96">
        <v>20</v>
      </c>
    </row>
    <row r="120" spans="1:11" x14ac:dyDescent="0.25">
      <c r="A120" s="126" t="s">
        <v>257</v>
      </c>
      <c r="B120" s="127" t="s">
        <v>197</v>
      </c>
      <c r="C120" s="128" t="s">
        <v>258</v>
      </c>
      <c r="D120" s="129">
        <v>0.2</v>
      </c>
      <c r="E120" s="129">
        <v>0</v>
      </c>
      <c r="F120" s="129">
        <v>15</v>
      </c>
      <c r="G120" s="129">
        <v>58</v>
      </c>
      <c r="H120" s="130">
        <v>0.91200000000000003</v>
      </c>
      <c r="I120" s="131">
        <v>2</v>
      </c>
      <c r="J120" s="132"/>
      <c r="K120" s="133">
        <v>2</v>
      </c>
    </row>
    <row r="121" spans="1:11" ht="18" hidden="1" x14ac:dyDescent="0.25">
      <c r="A121" s="103"/>
      <c r="B121" s="104" t="s">
        <v>197</v>
      </c>
      <c r="C121" s="105" t="s">
        <v>258</v>
      </c>
      <c r="D121" s="106">
        <v>0.2</v>
      </c>
      <c r="E121" s="106">
        <v>0</v>
      </c>
      <c r="F121" s="106">
        <v>15</v>
      </c>
      <c r="G121" s="106">
        <v>58</v>
      </c>
      <c r="H121" s="107">
        <v>0.91200000000000003</v>
      </c>
      <c r="I121" s="123">
        <v>2</v>
      </c>
      <c r="J121" s="96"/>
      <c r="K121" s="122">
        <v>4</v>
      </c>
    </row>
    <row r="122" spans="1:11" ht="18" hidden="1" x14ac:dyDescent="0.25">
      <c r="A122" s="103"/>
      <c r="B122" s="104" t="s">
        <v>197</v>
      </c>
      <c r="C122" s="105" t="s">
        <v>258</v>
      </c>
      <c r="D122" s="106">
        <v>0.2</v>
      </c>
      <c r="E122" s="106">
        <v>0</v>
      </c>
      <c r="F122" s="106">
        <v>15</v>
      </c>
      <c r="G122" s="106">
        <v>58</v>
      </c>
      <c r="H122" s="107">
        <v>0.91200000000000003</v>
      </c>
      <c r="I122" s="123">
        <v>2</v>
      </c>
      <c r="J122" s="96"/>
      <c r="K122" s="122">
        <v>6</v>
      </c>
    </row>
    <row r="123" spans="1:11" ht="18" hidden="1" x14ac:dyDescent="0.25">
      <c r="A123" s="103"/>
      <c r="B123" s="104" t="s">
        <v>197</v>
      </c>
      <c r="C123" s="105" t="s">
        <v>258</v>
      </c>
      <c r="D123" s="106">
        <v>0.2</v>
      </c>
      <c r="E123" s="106">
        <v>0</v>
      </c>
      <c r="F123" s="106">
        <v>15</v>
      </c>
      <c r="G123" s="106">
        <v>58</v>
      </c>
      <c r="H123" s="107">
        <v>0.91200000000000003</v>
      </c>
      <c r="I123" s="123">
        <v>2</v>
      </c>
      <c r="J123" s="96"/>
      <c r="K123" s="96">
        <v>9</v>
      </c>
    </row>
    <row r="124" spans="1:11" ht="18" hidden="1" x14ac:dyDescent="0.25">
      <c r="A124" s="103"/>
      <c r="B124" s="104" t="s">
        <v>197</v>
      </c>
      <c r="C124" s="105" t="s">
        <v>258</v>
      </c>
      <c r="D124" s="106">
        <v>0.2</v>
      </c>
      <c r="E124" s="106">
        <v>0</v>
      </c>
      <c r="F124" s="106">
        <v>15</v>
      </c>
      <c r="G124" s="106">
        <v>58</v>
      </c>
      <c r="H124" s="107">
        <v>0.91200000000000003</v>
      </c>
      <c r="I124" s="123">
        <v>2</v>
      </c>
      <c r="J124" s="96"/>
      <c r="K124" s="96">
        <v>11</v>
      </c>
    </row>
    <row r="125" spans="1:11" ht="18" hidden="1" x14ac:dyDescent="0.25">
      <c r="A125" s="103"/>
      <c r="B125" s="104" t="s">
        <v>197</v>
      </c>
      <c r="C125" s="105" t="s">
        <v>258</v>
      </c>
      <c r="D125" s="106">
        <v>0.2</v>
      </c>
      <c r="E125" s="106">
        <v>0</v>
      </c>
      <c r="F125" s="106">
        <v>15</v>
      </c>
      <c r="G125" s="106">
        <v>58</v>
      </c>
      <c r="H125" s="107">
        <v>0.91200000000000003</v>
      </c>
      <c r="I125" s="123">
        <v>2</v>
      </c>
      <c r="J125" s="96"/>
      <c r="K125" s="96">
        <v>14</v>
      </c>
    </row>
    <row r="126" spans="1:11" ht="18" hidden="1" x14ac:dyDescent="0.25">
      <c r="A126" s="103"/>
      <c r="B126" s="104" t="s">
        <v>197</v>
      </c>
      <c r="C126" s="105" t="s">
        <v>258</v>
      </c>
      <c r="D126" s="106">
        <v>0.2</v>
      </c>
      <c r="E126" s="106">
        <v>0</v>
      </c>
      <c r="F126" s="106">
        <v>15</v>
      </c>
      <c r="G126" s="106">
        <v>58</v>
      </c>
      <c r="H126" s="107">
        <v>0.91200000000000003</v>
      </c>
      <c r="I126" s="123">
        <v>2</v>
      </c>
      <c r="J126" s="96"/>
      <c r="K126" s="96">
        <v>17</v>
      </c>
    </row>
    <row r="127" spans="1:11" ht="18" hidden="1" x14ac:dyDescent="0.25">
      <c r="A127" s="103"/>
      <c r="B127" s="104" t="s">
        <v>197</v>
      </c>
      <c r="C127" s="105" t="s">
        <v>258</v>
      </c>
      <c r="D127" s="106">
        <v>0.2</v>
      </c>
      <c r="E127" s="106">
        <v>0</v>
      </c>
      <c r="F127" s="106">
        <v>15</v>
      </c>
      <c r="G127" s="106">
        <v>58</v>
      </c>
      <c r="H127" s="107">
        <v>0.91200000000000003</v>
      </c>
      <c r="I127" s="123">
        <v>2</v>
      </c>
      <c r="J127" s="96"/>
      <c r="K127" s="96">
        <v>18</v>
      </c>
    </row>
    <row r="128" spans="1:11" ht="18" hidden="1" x14ac:dyDescent="0.25">
      <c r="A128" s="103"/>
      <c r="B128" s="104" t="s">
        <v>248</v>
      </c>
      <c r="C128" s="105" t="s">
        <v>249</v>
      </c>
      <c r="D128" s="106">
        <v>0.3</v>
      </c>
      <c r="E128" s="106">
        <v>0</v>
      </c>
      <c r="F128" s="106">
        <v>15.2</v>
      </c>
      <c r="G128" s="106">
        <v>60</v>
      </c>
      <c r="H128" s="107">
        <v>1.7919999999999998</v>
      </c>
      <c r="I128" s="123">
        <v>3</v>
      </c>
      <c r="J128" s="96"/>
      <c r="K128" s="122">
        <v>1</v>
      </c>
    </row>
    <row r="129" spans="1:11" ht="18" hidden="1" x14ac:dyDescent="0.25">
      <c r="A129" s="103"/>
      <c r="B129" s="104" t="s">
        <v>248</v>
      </c>
      <c r="C129" s="105" t="s">
        <v>249</v>
      </c>
      <c r="D129" s="106">
        <v>0.3</v>
      </c>
      <c r="E129" s="106">
        <v>0</v>
      </c>
      <c r="F129" s="106">
        <v>15.2</v>
      </c>
      <c r="G129" s="106">
        <v>60</v>
      </c>
      <c r="H129" s="107">
        <v>1.7919999999999998</v>
      </c>
      <c r="I129" s="123">
        <v>3</v>
      </c>
      <c r="J129" s="96"/>
      <c r="K129" s="122">
        <v>7</v>
      </c>
    </row>
    <row r="130" spans="1:11" ht="18" hidden="1" x14ac:dyDescent="0.25">
      <c r="A130" s="103"/>
      <c r="B130" s="104" t="s">
        <v>248</v>
      </c>
      <c r="C130" s="105" t="s">
        <v>249</v>
      </c>
      <c r="D130" s="106">
        <v>0.3</v>
      </c>
      <c r="E130" s="106">
        <v>0</v>
      </c>
      <c r="F130" s="106">
        <v>15.2</v>
      </c>
      <c r="G130" s="106">
        <v>60</v>
      </c>
      <c r="H130" s="107">
        <v>1.7919999999999998</v>
      </c>
      <c r="I130" s="123">
        <v>3</v>
      </c>
      <c r="J130" s="96"/>
      <c r="K130" s="96">
        <v>12</v>
      </c>
    </row>
    <row r="131" spans="1:11" ht="18" hidden="1" x14ac:dyDescent="0.25">
      <c r="A131" s="103"/>
      <c r="B131" s="104" t="s">
        <v>248</v>
      </c>
      <c r="C131" s="105" t="s">
        <v>249</v>
      </c>
      <c r="D131" s="106">
        <v>0.3</v>
      </c>
      <c r="E131" s="106">
        <v>0</v>
      </c>
      <c r="F131" s="106">
        <v>15.2</v>
      </c>
      <c r="G131" s="106">
        <v>60</v>
      </c>
      <c r="H131" s="107">
        <v>1.7919999999999998</v>
      </c>
      <c r="I131" s="123">
        <v>3</v>
      </c>
      <c r="J131" s="96"/>
      <c r="K131" s="96">
        <v>16</v>
      </c>
    </row>
    <row r="132" spans="1:11" x14ac:dyDescent="0.25">
      <c r="A132" s="126" t="s">
        <v>247</v>
      </c>
      <c r="B132" s="127" t="s">
        <v>248</v>
      </c>
      <c r="C132" s="128" t="s">
        <v>249</v>
      </c>
      <c r="D132" s="129">
        <v>0.3</v>
      </c>
      <c r="E132" s="129">
        <v>0</v>
      </c>
      <c r="F132" s="129">
        <v>15.2</v>
      </c>
      <c r="G132" s="129">
        <v>60</v>
      </c>
      <c r="H132" s="130">
        <v>1.7919999999999998</v>
      </c>
      <c r="I132" s="131">
        <v>3</v>
      </c>
      <c r="J132" s="132"/>
      <c r="K132" s="132">
        <v>19</v>
      </c>
    </row>
    <row r="133" spans="1:11" ht="18" hidden="1" x14ac:dyDescent="0.25">
      <c r="A133" s="103"/>
      <c r="B133" s="104" t="s">
        <v>197</v>
      </c>
      <c r="C133" s="105" t="s">
        <v>255</v>
      </c>
      <c r="D133" s="106">
        <v>3.08</v>
      </c>
      <c r="E133" s="106">
        <v>3.3</v>
      </c>
      <c r="F133" s="106">
        <v>19.78</v>
      </c>
      <c r="G133" s="106">
        <v>117.75</v>
      </c>
      <c r="H133" s="107">
        <v>3.3620000000000001</v>
      </c>
      <c r="I133" s="123">
        <v>5</v>
      </c>
      <c r="J133" s="96"/>
      <c r="K133" s="122">
        <v>3</v>
      </c>
    </row>
    <row r="134" spans="1:11" ht="18" hidden="1" x14ac:dyDescent="0.25">
      <c r="A134" s="103"/>
      <c r="B134" s="104" t="s">
        <v>197</v>
      </c>
      <c r="C134" s="105" t="s">
        <v>255</v>
      </c>
      <c r="D134" s="106">
        <v>3.08</v>
      </c>
      <c r="E134" s="106">
        <v>3.3</v>
      </c>
      <c r="F134" s="106">
        <v>19.78</v>
      </c>
      <c r="G134" s="106">
        <v>117.75</v>
      </c>
      <c r="H134" s="107">
        <v>3.3620000000000001</v>
      </c>
      <c r="I134" s="123">
        <v>5</v>
      </c>
      <c r="J134" s="96"/>
      <c r="K134" s="122">
        <v>5</v>
      </c>
    </row>
    <row r="135" spans="1:11" ht="18" hidden="1" x14ac:dyDescent="0.25">
      <c r="A135" s="103"/>
      <c r="B135" s="104" t="s">
        <v>197</v>
      </c>
      <c r="C135" s="105" t="s">
        <v>255</v>
      </c>
      <c r="D135" s="106">
        <v>3.08</v>
      </c>
      <c r="E135" s="106">
        <v>3.3</v>
      </c>
      <c r="F135" s="106">
        <v>19.78</v>
      </c>
      <c r="G135" s="106">
        <v>117.75</v>
      </c>
      <c r="H135" s="107">
        <v>3.3620000000000001</v>
      </c>
      <c r="I135" s="123">
        <v>5</v>
      </c>
      <c r="J135" s="96"/>
      <c r="K135" s="122">
        <v>8</v>
      </c>
    </row>
    <row r="136" spans="1:11" ht="18" hidden="1" x14ac:dyDescent="0.25">
      <c r="A136" s="103"/>
      <c r="B136" s="104" t="s">
        <v>197</v>
      </c>
      <c r="C136" s="105" t="s">
        <v>255</v>
      </c>
      <c r="D136" s="106">
        <v>3.08</v>
      </c>
      <c r="E136" s="106">
        <v>3.3</v>
      </c>
      <c r="F136" s="106">
        <v>19.78</v>
      </c>
      <c r="G136" s="106">
        <v>117.75</v>
      </c>
      <c r="H136" s="107">
        <v>3.3620000000000001</v>
      </c>
      <c r="I136" s="123">
        <v>5</v>
      </c>
      <c r="J136" s="96"/>
      <c r="K136" s="96">
        <v>10</v>
      </c>
    </row>
    <row r="137" spans="1:11" ht="18" hidden="1" x14ac:dyDescent="0.25">
      <c r="A137" s="103"/>
      <c r="B137" s="104" t="s">
        <v>197</v>
      </c>
      <c r="C137" s="105" t="s">
        <v>255</v>
      </c>
      <c r="D137" s="106">
        <v>3.08</v>
      </c>
      <c r="E137" s="106">
        <v>3.3</v>
      </c>
      <c r="F137" s="106">
        <v>19.78</v>
      </c>
      <c r="G137" s="106">
        <v>117.75</v>
      </c>
      <c r="H137" s="107">
        <v>3.3620000000000001</v>
      </c>
      <c r="I137" s="123">
        <v>5</v>
      </c>
      <c r="J137" s="96"/>
      <c r="K137" s="96">
        <v>13</v>
      </c>
    </row>
    <row r="138" spans="1:11" ht="18" hidden="1" x14ac:dyDescent="0.25">
      <c r="A138" s="103"/>
      <c r="B138" s="104" t="s">
        <v>197</v>
      </c>
      <c r="C138" s="105" t="s">
        <v>255</v>
      </c>
      <c r="D138" s="106">
        <v>3.08</v>
      </c>
      <c r="E138" s="106">
        <v>3.3</v>
      </c>
      <c r="F138" s="106">
        <v>19.78</v>
      </c>
      <c r="G138" s="106">
        <v>117.75</v>
      </c>
      <c r="H138" s="107">
        <v>3.3620000000000001</v>
      </c>
      <c r="I138" s="123">
        <v>5</v>
      </c>
      <c r="J138" s="96"/>
      <c r="K138" s="96">
        <v>15</v>
      </c>
    </row>
    <row r="139" spans="1:11" ht="18" hidden="1" x14ac:dyDescent="0.25">
      <c r="A139" s="103"/>
      <c r="B139" s="104" t="s">
        <v>197</v>
      </c>
      <c r="C139" s="105" t="s">
        <v>255</v>
      </c>
      <c r="D139" s="106">
        <v>3.08</v>
      </c>
      <c r="E139" s="106">
        <v>3.3</v>
      </c>
      <c r="F139" s="106">
        <v>19.78</v>
      </c>
      <c r="G139" s="106">
        <v>117.75</v>
      </c>
      <c r="H139" s="107">
        <v>3.3620000000000001</v>
      </c>
      <c r="I139" s="123">
        <v>5</v>
      </c>
      <c r="J139" s="96"/>
      <c r="K139" s="96">
        <v>18</v>
      </c>
    </row>
    <row r="140" spans="1:11" x14ac:dyDescent="0.25">
      <c r="A140" s="126" t="s">
        <v>254</v>
      </c>
      <c r="B140" s="127" t="s">
        <v>197</v>
      </c>
      <c r="C140" s="128" t="s">
        <v>255</v>
      </c>
      <c r="D140" s="129">
        <v>3.08</v>
      </c>
      <c r="E140" s="129">
        <v>3.3</v>
      </c>
      <c r="F140" s="129">
        <v>19.78</v>
      </c>
      <c r="G140" s="129">
        <v>117.75</v>
      </c>
      <c r="H140" s="130">
        <v>3.3620000000000001</v>
      </c>
      <c r="I140" s="131">
        <v>5</v>
      </c>
      <c r="J140" s="132"/>
      <c r="K140" s="132">
        <v>20</v>
      </c>
    </row>
    <row r="141" spans="1:11" x14ac:dyDescent="0.25">
      <c r="A141" s="126" t="s">
        <v>306</v>
      </c>
      <c r="B141" s="127" t="s">
        <v>265</v>
      </c>
      <c r="C141" s="128" t="s">
        <v>256</v>
      </c>
      <c r="D141" s="129">
        <v>7.93</v>
      </c>
      <c r="E141" s="129">
        <v>9.2200000000000006</v>
      </c>
      <c r="F141" s="129">
        <v>9.86</v>
      </c>
      <c r="G141" s="129">
        <v>161.76</v>
      </c>
      <c r="H141" s="130">
        <v>17.01805638297872</v>
      </c>
      <c r="I141" s="131">
        <v>30.5</v>
      </c>
      <c r="J141" s="132"/>
      <c r="K141" s="133">
        <v>7</v>
      </c>
    </row>
    <row r="142" spans="1:11" hidden="1" x14ac:dyDescent="0.25">
      <c r="A142" s="122"/>
      <c r="B142" s="96"/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1:11" hidden="1" x14ac:dyDescent="0.25">
      <c r="A143" s="122"/>
      <c r="B143" s="96"/>
      <c r="C143" s="96"/>
      <c r="D143" s="96"/>
      <c r="E143" s="96"/>
      <c r="F143" s="96"/>
      <c r="G143" s="96"/>
      <c r="H143" s="96"/>
      <c r="I143" s="96"/>
      <c r="J143" s="96"/>
      <c r="K143" s="96"/>
    </row>
    <row r="144" spans="1:11" hidden="1" x14ac:dyDescent="0.25">
      <c r="A144" s="122"/>
      <c r="B144" s="96"/>
      <c r="C144" s="96"/>
      <c r="D144" s="96"/>
      <c r="E144" s="96"/>
      <c r="F144" s="96"/>
      <c r="G144" s="96"/>
      <c r="H144" s="96"/>
      <c r="I144" s="96"/>
      <c r="J144" s="96"/>
      <c r="K144" s="96"/>
    </row>
    <row r="145" spans="1:11" hidden="1" x14ac:dyDescent="0.25">
      <c r="A145" s="122"/>
      <c r="B145" s="96"/>
      <c r="C145" s="96"/>
      <c r="D145" s="96"/>
      <c r="E145" s="96"/>
      <c r="F145" s="96"/>
      <c r="G145" s="96"/>
      <c r="H145" s="96"/>
      <c r="I145" s="96"/>
      <c r="J145" s="96"/>
      <c r="K145" s="96"/>
    </row>
    <row r="146" spans="1:11" hidden="1" x14ac:dyDescent="0.25">
      <c r="A146" s="122"/>
      <c r="B146" s="96"/>
      <c r="C146" s="96"/>
      <c r="D146" s="96"/>
      <c r="E146" s="96"/>
      <c r="F146" s="96"/>
      <c r="G146" s="96"/>
      <c r="H146" s="96"/>
      <c r="I146" s="96"/>
      <c r="J146" s="96"/>
      <c r="K146" s="96"/>
    </row>
    <row r="147" spans="1:11" hidden="1" x14ac:dyDescent="0.25">
      <c r="A147" s="122"/>
      <c r="B147" s="96"/>
      <c r="C147" s="96"/>
      <c r="D147" s="96"/>
      <c r="E147" s="96"/>
      <c r="F147" s="96"/>
      <c r="G147" s="96"/>
      <c r="H147" s="96"/>
      <c r="I147" s="96"/>
      <c r="J147" s="96"/>
      <c r="K147" s="96"/>
    </row>
    <row r="148" spans="1:11" hidden="1" x14ac:dyDescent="0.25">
      <c r="A148" s="122"/>
      <c r="B148" s="96"/>
      <c r="C148" s="96"/>
      <c r="D148" s="96"/>
      <c r="E148" s="96"/>
      <c r="F148" s="96"/>
      <c r="G148" s="96"/>
      <c r="H148" s="96"/>
      <c r="I148" s="96"/>
      <c r="J148" s="96"/>
      <c r="K148" s="96"/>
    </row>
    <row r="149" spans="1:11" hidden="1" x14ac:dyDescent="0.25">
      <c r="A149" s="122"/>
      <c r="B149" s="96"/>
      <c r="C149" s="96"/>
      <c r="D149" s="96"/>
      <c r="E149" s="96"/>
      <c r="F149" s="96"/>
      <c r="G149" s="96"/>
      <c r="H149" s="96"/>
      <c r="I149" s="96"/>
      <c r="J149" s="96"/>
      <c r="K149" s="96"/>
    </row>
    <row r="150" spans="1:11" hidden="1" x14ac:dyDescent="0.25">
      <c r="A150" s="122"/>
      <c r="B150" s="96"/>
      <c r="C150" s="96"/>
      <c r="D150" s="96"/>
      <c r="E150" s="96"/>
      <c r="F150" s="96"/>
      <c r="G150" s="96"/>
      <c r="H150" s="96"/>
      <c r="I150" s="96"/>
      <c r="J150" s="96"/>
      <c r="K150" s="96"/>
    </row>
    <row r="151" spans="1:11" hidden="1" x14ac:dyDescent="0.25">
      <c r="A151" s="122"/>
      <c r="B151" s="96"/>
      <c r="C151" s="96"/>
      <c r="D151" s="96"/>
      <c r="E151" s="96"/>
      <c r="F151" s="96"/>
      <c r="G151" s="96"/>
      <c r="H151" s="96"/>
      <c r="I151" s="96"/>
      <c r="J151" s="96"/>
      <c r="K151" s="96"/>
    </row>
    <row r="152" spans="1:11" hidden="1" x14ac:dyDescent="0.25">
      <c r="A152" s="122"/>
      <c r="B152" s="96"/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1:11" hidden="1" x14ac:dyDescent="0.25">
      <c r="A153" s="122"/>
      <c r="B153" s="96"/>
      <c r="C153" s="96"/>
      <c r="D153" s="96"/>
      <c r="E153" s="96"/>
      <c r="F153" s="96"/>
      <c r="G153" s="96"/>
      <c r="H153" s="96"/>
      <c r="I153" s="96"/>
      <c r="J153" s="96"/>
      <c r="K153" s="96"/>
    </row>
    <row r="154" spans="1:11" hidden="1" x14ac:dyDescent="0.25">
      <c r="A154" s="122"/>
      <c r="B154" s="96"/>
      <c r="C154" s="96"/>
      <c r="D154" s="96"/>
      <c r="E154" s="96"/>
      <c r="F154" s="96"/>
      <c r="G154" s="96"/>
      <c r="H154" s="96"/>
      <c r="I154" s="96"/>
      <c r="J154" s="96"/>
      <c r="K154" s="96"/>
    </row>
    <row r="155" spans="1:11" hidden="1" x14ac:dyDescent="0.25">
      <c r="A155" s="122"/>
      <c r="B155" s="96"/>
      <c r="C155" s="96"/>
      <c r="D155" s="96"/>
      <c r="E155" s="96"/>
      <c r="F155" s="96"/>
      <c r="G155" s="96"/>
      <c r="H155" s="96"/>
      <c r="I155" s="96"/>
      <c r="J155" s="96"/>
      <c r="K155" s="96"/>
    </row>
    <row r="156" spans="1:11" hidden="1" x14ac:dyDescent="0.25">
      <c r="A156" s="122"/>
      <c r="B156" s="96"/>
      <c r="C156" s="96"/>
      <c r="D156" s="96"/>
      <c r="E156" s="96"/>
      <c r="F156" s="96"/>
      <c r="G156" s="96"/>
      <c r="H156" s="96"/>
      <c r="I156" s="96"/>
      <c r="J156" s="96"/>
      <c r="K156" s="96"/>
    </row>
    <row r="157" spans="1:11" hidden="1" x14ac:dyDescent="0.25">
      <c r="A157" s="122"/>
      <c r="B157" s="96"/>
      <c r="C157" s="96"/>
      <c r="D157" s="96"/>
      <c r="E157" s="96"/>
      <c r="F157" s="96"/>
      <c r="G157" s="96"/>
      <c r="H157" s="96"/>
      <c r="I157" s="96"/>
      <c r="J157" s="96"/>
      <c r="K157" s="96"/>
    </row>
    <row r="158" spans="1:11" hidden="1" x14ac:dyDescent="0.25">
      <c r="A158" s="122"/>
      <c r="B158" s="96"/>
      <c r="C158" s="96"/>
      <c r="D158" s="96"/>
      <c r="E158" s="96"/>
      <c r="F158" s="96"/>
      <c r="G158" s="96"/>
      <c r="H158" s="96"/>
      <c r="I158" s="96"/>
      <c r="J158" s="96"/>
      <c r="K158" s="96"/>
    </row>
    <row r="159" spans="1:11" hidden="1" x14ac:dyDescent="0.25">
      <c r="A159" s="122"/>
      <c r="B159" s="96"/>
      <c r="C159" s="96"/>
      <c r="D159" s="96"/>
      <c r="E159" s="96"/>
      <c r="F159" s="96"/>
      <c r="G159" s="96"/>
      <c r="H159" s="96"/>
      <c r="I159" s="96"/>
      <c r="J159" s="96"/>
      <c r="K159" s="96"/>
    </row>
    <row r="160" spans="1:11" hidden="1" x14ac:dyDescent="0.25">
      <c r="A160" s="122"/>
      <c r="B160" s="96"/>
      <c r="C160" s="96"/>
      <c r="D160" s="96"/>
      <c r="E160" s="96"/>
      <c r="F160" s="96"/>
      <c r="G160" s="96"/>
      <c r="H160" s="96"/>
      <c r="I160" s="96"/>
      <c r="J160" s="96"/>
      <c r="K160" s="96"/>
    </row>
    <row r="161" spans="1:11" hidden="1" x14ac:dyDescent="0.25">
      <c r="A161" s="122"/>
      <c r="B161" s="96"/>
      <c r="C161" s="96"/>
      <c r="D161" s="96"/>
      <c r="E161" s="96"/>
      <c r="F161" s="96"/>
      <c r="G161" s="96"/>
      <c r="H161" s="96"/>
      <c r="I161" s="96"/>
      <c r="J161" s="96"/>
      <c r="K161" s="96"/>
    </row>
    <row r="162" spans="1:11" hidden="1" x14ac:dyDescent="0.25">
      <c r="A162" s="122"/>
      <c r="B162" s="96"/>
      <c r="C162" s="96"/>
      <c r="D162" s="96"/>
      <c r="E162" s="96"/>
      <c r="F162" s="96"/>
      <c r="G162" s="96"/>
      <c r="H162" s="96"/>
      <c r="I162" s="96"/>
      <c r="J162" s="96"/>
      <c r="K162" s="96"/>
    </row>
    <row r="163" spans="1:11" hidden="1" x14ac:dyDescent="0.25">
      <c r="A163" s="122"/>
      <c r="B163" s="96"/>
      <c r="C163" s="96"/>
      <c r="D163" s="96"/>
      <c r="E163" s="96"/>
      <c r="F163" s="96"/>
      <c r="G163" s="96"/>
      <c r="H163" s="96"/>
      <c r="I163" s="96"/>
      <c r="J163" s="96"/>
      <c r="K163" s="96"/>
    </row>
    <row r="164" spans="1:11" hidden="1" x14ac:dyDescent="0.25">
      <c r="A164" s="122"/>
      <c r="B164" s="96"/>
      <c r="C164" s="96"/>
      <c r="D164" s="96"/>
      <c r="E164" s="96"/>
      <c r="F164" s="96"/>
      <c r="G164" s="96"/>
      <c r="H164" s="96"/>
      <c r="I164" s="96"/>
      <c r="J164" s="96"/>
      <c r="K164" s="96"/>
    </row>
    <row r="165" spans="1:11" hidden="1" x14ac:dyDescent="0.25">
      <c r="A165" s="122"/>
      <c r="B165" s="96"/>
      <c r="C165" s="96"/>
      <c r="D165" s="96"/>
      <c r="E165" s="96"/>
      <c r="F165" s="96"/>
      <c r="G165" s="96"/>
      <c r="H165" s="96"/>
      <c r="I165" s="96"/>
      <c r="J165" s="96"/>
      <c r="K165" s="96"/>
    </row>
    <row r="166" spans="1:11" hidden="1" x14ac:dyDescent="0.25">
      <c r="A166" s="122"/>
      <c r="B166" s="96"/>
      <c r="C166" s="96"/>
      <c r="D166" s="96"/>
      <c r="E166" s="96"/>
      <c r="F166" s="96"/>
      <c r="G166" s="96"/>
      <c r="H166" s="96"/>
      <c r="I166" s="96"/>
      <c r="J166" s="96"/>
      <c r="K166" s="96"/>
    </row>
    <row r="167" spans="1:11" hidden="1" x14ac:dyDescent="0.25">
      <c r="A167" s="122"/>
      <c r="B167" s="96"/>
      <c r="C167" s="96"/>
      <c r="D167" s="96"/>
      <c r="E167" s="96"/>
      <c r="F167" s="96"/>
      <c r="G167" s="96"/>
      <c r="H167" s="96"/>
      <c r="I167" s="96"/>
      <c r="J167" s="96"/>
      <c r="K167" s="96"/>
    </row>
    <row r="168" spans="1:11" hidden="1" x14ac:dyDescent="0.25">
      <c r="A168" s="122"/>
      <c r="B168" s="96"/>
      <c r="C168" s="96"/>
      <c r="D168" s="96"/>
      <c r="E168" s="96"/>
      <c r="F168" s="96"/>
      <c r="G168" s="96"/>
      <c r="H168" s="96"/>
      <c r="I168" s="96"/>
      <c r="J168" s="96"/>
      <c r="K168" s="96"/>
    </row>
    <row r="169" spans="1:11" hidden="1" x14ac:dyDescent="0.25">
      <c r="A169" s="122"/>
      <c r="B169" s="96"/>
      <c r="C169" s="96"/>
      <c r="D169" s="96"/>
      <c r="E169" s="96"/>
      <c r="F169" s="96"/>
      <c r="G169" s="96"/>
      <c r="H169" s="96"/>
      <c r="I169" s="96"/>
      <c r="J169" s="96"/>
      <c r="K169" s="96"/>
    </row>
    <row r="170" spans="1:11" hidden="1" x14ac:dyDescent="0.25">
      <c r="A170" s="122"/>
      <c r="B170" s="96"/>
      <c r="C170" s="96"/>
      <c r="D170" s="96"/>
      <c r="E170" s="96"/>
      <c r="F170" s="96"/>
      <c r="G170" s="96"/>
      <c r="H170" s="96"/>
      <c r="I170" s="96"/>
      <c r="J170" s="96"/>
      <c r="K170" s="96"/>
    </row>
    <row r="171" spans="1:11" hidden="1" x14ac:dyDescent="0.25">
      <c r="A171" s="122"/>
      <c r="B171" s="96"/>
      <c r="C171" s="96"/>
      <c r="D171" s="96"/>
      <c r="E171" s="96"/>
      <c r="F171" s="96"/>
      <c r="G171" s="96"/>
      <c r="H171" s="96"/>
      <c r="I171" s="96"/>
      <c r="J171" s="96"/>
      <c r="K171" s="96"/>
    </row>
    <row r="172" spans="1:11" hidden="1" x14ac:dyDescent="0.25">
      <c r="A172" s="122"/>
      <c r="B172" s="96"/>
      <c r="C172" s="96"/>
      <c r="D172" s="96"/>
      <c r="E172" s="96"/>
      <c r="F172" s="96"/>
      <c r="G172" s="96"/>
      <c r="H172" s="96"/>
      <c r="I172" s="96"/>
      <c r="J172" s="96"/>
      <c r="K172" s="96"/>
    </row>
    <row r="173" spans="1:11" hidden="1" x14ac:dyDescent="0.25">
      <c r="A173" s="122"/>
      <c r="B173" s="96"/>
      <c r="C173" s="96"/>
      <c r="D173" s="96"/>
      <c r="E173" s="96"/>
      <c r="F173" s="96"/>
      <c r="G173" s="96"/>
      <c r="H173" s="96"/>
      <c r="I173" s="96"/>
      <c r="J173" s="96"/>
      <c r="K173" s="96"/>
    </row>
    <row r="174" spans="1:11" hidden="1" x14ac:dyDescent="0.25">
      <c r="A174" s="122"/>
      <c r="B174" s="96"/>
      <c r="C174" s="96"/>
      <c r="D174" s="96"/>
      <c r="E174" s="96"/>
      <c r="F174" s="96"/>
      <c r="G174" s="96"/>
      <c r="H174" s="96"/>
      <c r="I174" s="96"/>
      <c r="J174" s="96"/>
      <c r="K174" s="96"/>
    </row>
    <row r="175" spans="1:11" hidden="1" x14ac:dyDescent="0.25">
      <c r="A175" s="122"/>
      <c r="B175" s="96"/>
      <c r="C175" s="96"/>
      <c r="D175" s="96"/>
      <c r="E175" s="96"/>
      <c r="F175" s="96"/>
      <c r="G175" s="96"/>
      <c r="H175" s="96"/>
      <c r="I175" s="96"/>
      <c r="J175" s="96"/>
      <c r="K175" s="96"/>
    </row>
    <row r="176" spans="1:11" hidden="1" x14ac:dyDescent="0.25">
      <c r="A176" s="122"/>
      <c r="B176" s="96"/>
      <c r="C176" s="96"/>
      <c r="D176" s="96"/>
      <c r="E176" s="96"/>
      <c r="F176" s="96"/>
      <c r="G176" s="96"/>
      <c r="H176" s="96"/>
      <c r="I176" s="96"/>
      <c r="J176" s="96"/>
      <c r="K176" s="96"/>
    </row>
    <row r="177" spans="1:11" hidden="1" x14ac:dyDescent="0.25">
      <c r="A177" s="122"/>
      <c r="B177" s="96"/>
      <c r="C177" s="96"/>
      <c r="D177" s="96"/>
      <c r="E177" s="96"/>
      <c r="F177" s="96"/>
      <c r="G177" s="96"/>
      <c r="H177" s="96"/>
      <c r="I177" s="96"/>
      <c r="J177" s="96"/>
      <c r="K177" s="96"/>
    </row>
    <row r="178" spans="1:11" hidden="1" x14ac:dyDescent="0.25">
      <c r="A178" s="122"/>
      <c r="B178" s="96"/>
      <c r="C178" s="96"/>
      <c r="D178" s="96"/>
      <c r="E178" s="96"/>
      <c r="F178" s="96"/>
      <c r="G178" s="96"/>
      <c r="H178" s="96"/>
      <c r="I178" s="96"/>
      <c r="J178" s="96"/>
      <c r="K178" s="96"/>
    </row>
    <row r="179" spans="1:11" hidden="1" x14ac:dyDescent="0.25">
      <c r="A179" s="122"/>
      <c r="B179" s="96"/>
      <c r="C179" s="96"/>
      <c r="D179" s="96"/>
      <c r="E179" s="96"/>
      <c r="F179" s="96"/>
      <c r="G179" s="96"/>
      <c r="H179" s="96"/>
      <c r="I179" s="96"/>
      <c r="J179" s="96"/>
      <c r="K179" s="96"/>
    </row>
    <row r="180" spans="1:11" hidden="1" x14ac:dyDescent="0.25">
      <c r="A180" s="122"/>
      <c r="B180" s="96"/>
      <c r="C180" s="96"/>
      <c r="D180" s="96"/>
      <c r="E180" s="96"/>
      <c r="F180" s="96"/>
      <c r="G180" s="96"/>
      <c r="H180" s="96"/>
      <c r="I180" s="96"/>
      <c r="J180" s="96"/>
      <c r="K180" s="96"/>
    </row>
    <row r="181" spans="1:11" hidden="1" x14ac:dyDescent="0.25">
      <c r="A181" s="122"/>
      <c r="B181" s="96"/>
      <c r="C181" s="96"/>
      <c r="D181" s="96"/>
      <c r="E181" s="96"/>
      <c r="F181" s="96"/>
      <c r="G181" s="96"/>
      <c r="H181" s="96"/>
      <c r="I181" s="96"/>
      <c r="J181" s="96"/>
      <c r="K181" s="96"/>
    </row>
    <row r="182" spans="1:11" hidden="1" x14ac:dyDescent="0.25">
      <c r="A182" s="122"/>
      <c r="B182" s="96"/>
      <c r="C182" s="96"/>
      <c r="D182" s="96"/>
      <c r="E182" s="96"/>
      <c r="F182" s="96"/>
      <c r="G182" s="96"/>
      <c r="H182" s="96"/>
      <c r="I182" s="96"/>
      <c r="J182" s="96"/>
      <c r="K182" s="96"/>
    </row>
    <row r="183" spans="1:11" hidden="1" x14ac:dyDescent="0.25">
      <c r="A183" s="122"/>
      <c r="B183" s="96"/>
      <c r="C183" s="96"/>
      <c r="D183" s="96"/>
      <c r="E183" s="96"/>
      <c r="F183" s="96"/>
      <c r="G183" s="96"/>
      <c r="H183" s="96"/>
      <c r="I183" s="96"/>
      <c r="J183" s="96"/>
      <c r="K183" s="96"/>
    </row>
    <row r="184" spans="1:11" hidden="1" x14ac:dyDescent="0.25">
      <c r="A184" s="122"/>
      <c r="B184" s="96"/>
      <c r="C184" s="96"/>
      <c r="D184" s="96"/>
      <c r="E184" s="96"/>
      <c r="F184" s="96"/>
      <c r="G184" s="96"/>
      <c r="H184" s="96"/>
      <c r="I184" s="96"/>
      <c r="J184" s="96"/>
      <c r="K184" s="96"/>
    </row>
    <row r="185" spans="1:11" hidden="1" x14ac:dyDescent="0.25">
      <c r="A185" s="122"/>
      <c r="B185" s="96"/>
      <c r="C185" s="96"/>
      <c r="D185" s="96"/>
      <c r="E185" s="96"/>
      <c r="F185" s="96"/>
      <c r="G185" s="96"/>
      <c r="H185" s="96"/>
      <c r="I185" s="96"/>
      <c r="J185" s="96"/>
      <c r="K185" s="96"/>
    </row>
    <row r="186" spans="1:11" hidden="1" x14ac:dyDescent="0.25">
      <c r="A186" s="122"/>
      <c r="B186" s="96"/>
      <c r="C186" s="96"/>
      <c r="D186" s="96"/>
      <c r="E186" s="96"/>
      <c r="F186" s="96"/>
      <c r="G186" s="96"/>
      <c r="H186" s="96"/>
      <c r="I186" s="96"/>
      <c r="J186" s="96"/>
      <c r="K186" s="96"/>
    </row>
    <row r="187" spans="1:11" hidden="1" x14ac:dyDescent="0.25">
      <c r="A187" s="122"/>
      <c r="B187" s="96"/>
      <c r="C187" s="96"/>
      <c r="D187" s="96"/>
      <c r="E187" s="96"/>
      <c r="F187" s="96"/>
      <c r="G187" s="96"/>
      <c r="H187" s="96"/>
      <c r="I187" s="96"/>
      <c r="J187" s="96"/>
      <c r="K187" s="96"/>
    </row>
    <row r="188" spans="1:11" hidden="1" x14ac:dyDescent="0.25">
      <c r="A188" s="122"/>
      <c r="B188" s="96"/>
      <c r="C188" s="96"/>
      <c r="D188" s="96"/>
      <c r="E188" s="96"/>
      <c r="F188" s="96"/>
      <c r="G188" s="96"/>
      <c r="H188" s="96"/>
      <c r="I188" s="96"/>
      <c r="J188" s="96"/>
      <c r="K188" s="96"/>
    </row>
    <row r="189" spans="1:11" hidden="1" x14ac:dyDescent="0.25">
      <c r="A189" s="122"/>
      <c r="B189" s="96"/>
      <c r="C189" s="96"/>
      <c r="D189" s="96"/>
      <c r="E189" s="96"/>
      <c r="F189" s="96"/>
      <c r="G189" s="96"/>
      <c r="H189" s="96"/>
      <c r="I189" s="96"/>
      <c r="J189" s="96"/>
      <c r="K189" s="96"/>
    </row>
    <row r="190" spans="1:11" hidden="1" x14ac:dyDescent="0.25">
      <c r="A190" s="122"/>
      <c r="B190" s="96"/>
      <c r="C190" s="96"/>
      <c r="D190" s="96"/>
      <c r="E190" s="96"/>
      <c r="F190" s="96"/>
      <c r="G190" s="96"/>
      <c r="H190" s="96"/>
      <c r="I190" s="96"/>
      <c r="J190" s="96"/>
      <c r="K190" s="96"/>
    </row>
    <row r="191" spans="1:11" hidden="1" x14ac:dyDescent="0.25">
      <c r="A191" s="122"/>
      <c r="B191" s="96"/>
      <c r="C191" s="96"/>
      <c r="D191" s="96"/>
      <c r="E191" s="96"/>
      <c r="F191" s="96"/>
      <c r="G191" s="96"/>
      <c r="H191" s="96"/>
      <c r="I191" s="96"/>
      <c r="J191" s="96"/>
      <c r="K191" s="96"/>
    </row>
  </sheetData>
  <autoFilter ref="A2:K191">
    <filterColumn colId="0">
      <customFilters>
        <customFilter operator="notEqual" val=" "/>
      </customFilters>
    </filterColumn>
  </autoFilter>
  <conditionalFormatting sqref="A17:B17 A3:I16 A18:I53">
    <cfRule type="cellIs" dxfId="4835" priority="3938" operator="equal">
      <formula>0</formula>
    </cfRule>
  </conditionalFormatting>
  <conditionalFormatting sqref="A7:I10 A13:I14 A17:B17 A19:I20 A3:I4 A26:I26 A29:I31 A33:I38 A41:I41 A43:I43 A46:I47 A51:I53">
    <cfRule type="expression" dxfId="4834" priority="3937" stopIfTrue="1">
      <formula>$IZ4&lt;$IY$2</formula>
    </cfRule>
  </conditionalFormatting>
  <conditionalFormatting sqref="A3:I3 A7:I10 A13:I14 A19:I20 A26:I26 A29:I31 A33:I38 A41:I41 A43:I43 A46:I47 A51:I53">
    <cfRule type="expression" dxfId="4833" priority="3936" stopIfTrue="1">
      <formula>$JC4&lt;$JB$2</formula>
    </cfRule>
  </conditionalFormatting>
  <conditionalFormatting sqref="A4:I4">
    <cfRule type="expression" dxfId="4832" priority="3935" stopIfTrue="1">
      <formula>$JC5&lt;$JB$2</formula>
    </cfRule>
  </conditionalFormatting>
  <conditionalFormatting sqref="A3">
    <cfRule type="expression" dxfId="4831" priority="3934" stopIfTrue="1">
      <formula>$IZ4&lt;$IY$2</formula>
    </cfRule>
  </conditionalFormatting>
  <conditionalFormatting sqref="A3">
    <cfRule type="expression" dxfId="4830" priority="3933" stopIfTrue="1">
      <formula>$IZ4&lt;$IY$2</formula>
    </cfRule>
  </conditionalFormatting>
  <conditionalFormatting sqref="A3">
    <cfRule type="expression" dxfId="4829" priority="3932" stopIfTrue="1">
      <formula>$IZ4&lt;$IY$2</formula>
    </cfRule>
  </conditionalFormatting>
  <conditionalFormatting sqref="A3">
    <cfRule type="expression" dxfId="4828" priority="3931" stopIfTrue="1">
      <formula>$IZ4&lt;$IY$2</formula>
    </cfRule>
  </conditionalFormatting>
  <conditionalFormatting sqref="A3">
    <cfRule type="expression" dxfId="4827" priority="3930" stopIfTrue="1">
      <formula>$IZ4&lt;$IY$2</formula>
    </cfRule>
  </conditionalFormatting>
  <conditionalFormatting sqref="A3">
    <cfRule type="expression" dxfId="4826" priority="3929" stopIfTrue="1">
      <formula>$IZ4&lt;$IY$2</formula>
    </cfRule>
  </conditionalFormatting>
  <conditionalFormatting sqref="A4:I4">
    <cfRule type="expression" dxfId="4825" priority="3928" stopIfTrue="1">
      <formula>$JC5&lt;$JB$2</formula>
    </cfRule>
  </conditionalFormatting>
  <conditionalFormatting sqref="A3:I3">
    <cfRule type="expression" dxfId="4824" priority="3927" stopIfTrue="1">
      <formula>$JC4&lt;$JB$2</formula>
    </cfRule>
  </conditionalFormatting>
  <conditionalFormatting sqref="A4:I4">
    <cfRule type="expression" dxfId="4823" priority="3926" stopIfTrue="1">
      <formula>$JC5&lt;$JB$2</formula>
    </cfRule>
  </conditionalFormatting>
  <conditionalFormatting sqref="A53:I53">
    <cfRule type="cellIs" dxfId="4822" priority="3925" stopIfTrue="1" operator="equal">
      <formula>0</formula>
    </cfRule>
  </conditionalFormatting>
  <conditionalFormatting sqref="A51:I51">
    <cfRule type="cellIs" dxfId="4821" priority="3924" stopIfTrue="1" operator="equal">
      <formula>0</formula>
    </cfRule>
  </conditionalFormatting>
  <conditionalFormatting sqref="A52:I52">
    <cfRule type="cellIs" dxfId="4820" priority="3923" stopIfTrue="1" operator="equal">
      <formula>0</formula>
    </cfRule>
  </conditionalFormatting>
  <conditionalFormatting sqref="A50:I50 A48:I48 A44:I45 A42:I42 A39:I40 A32:I32 A27:I28 A21:I25 A18:I18 A15:I16 A11:I12 A5:I6">
    <cfRule type="expression" dxfId="4819" priority="3922" stopIfTrue="1">
      <formula>#REF!&lt;$IY$2</formula>
    </cfRule>
  </conditionalFormatting>
  <conditionalFormatting sqref="A50:I50 A48:I48 A44:I45 A42:I42 A39:I40 A32:I32 A27:I28 A21:I25 A18:I18 A16:I16 A11:I12 A5:I6">
    <cfRule type="expression" dxfId="4818" priority="3921" stopIfTrue="1">
      <formula>#REF!&lt;$JB$2</formula>
    </cfRule>
  </conditionalFormatting>
  <conditionalFormatting sqref="A49:I49">
    <cfRule type="expression" dxfId="4817" priority="3920" stopIfTrue="1">
      <formula>#REF!&lt;$IY$2</formula>
    </cfRule>
  </conditionalFormatting>
  <conditionalFormatting sqref="A49:I49">
    <cfRule type="expression" dxfId="4816" priority="3919" stopIfTrue="1">
      <formula>#REF!&lt;$JB$2</formula>
    </cfRule>
  </conditionalFormatting>
  <conditionalFormatting sqref="A3:I5">
    <cfRule type="cellIs" dxfId="4815" priority="3918" operator="equal">
      <formula>0</formula>
    </cfRule>
  </conditionalFormatting>
  <conditionalFormatting sqref="A3:H5">
    <cfRule type="expression" dxfId="4814" priority="3917" stopIfTrue="1">
      <formula>$IT4&lt;$IS$2</formula>
    </cfRule>
  </conditionalFormatting>
  <conditionalFormatting sqref="A3:H5">
    <cfRule type="expression" dxfId="4813" priority="3916" stopIfTrue="1">
      <formula>$IT4&lt;$IS$2</formula>
    </cfRule>
  </conditionalFormatting>
  <conditionalFormatting sqref="A3:G5">
    <cfRule type="expression" dxfId="4812" priority="3915" stopIfTrue="1">
      <formula>$IT4&lt;$IS$2</formula>
    </cfRule>
  </conditionalFormatting>
  <conditionalFormatting sqref="A3:G5">
    <cfRule type="expression" dxfId="4811" priority="3914" stopIfTrue="1">
      <formula>$IT4&lt;$IS$2</formula>
    </cfRule>
  </conditionalFormatting>
  <conditionalFormatting sqref="H3:H5">
    <cfRule type="expression" dxfId="4810" priority="3913" stopIfTrue="1">
      <formula>$IT4&lt;$IS$2</formula>
    </cfRule>
  </conditionalFormatting>
  <conditionalFormatting sqref="H3:H5">
    <cfRule type="expression" dxfId="4809" priority="3912" stopIfTrue="1">
      <formula>$IT4&lt;$IS$2</formula>
    </cfRule>
  </conditionalFormatting>
  <conditionalFormatting sqref="A3:G5">
    <cfRule type="expression" dxfId="4808" priority="3911" stopIfTrue="1">
      <formula>$IT4&lt;$IS$2</formula>
    </cfRule>
  </conditionalFormatting>
  <conditionalFormatting sqref="A3:H5">
    <cfRule type="expression" dxfId="4807" priority="3910" stopIfTrue="1">
      <formula>$IT4&lt;$IS$2</formula>
    </cfRule>
  </conditionalFormatting>
  <conditionalFormatting sqref="A3">
    <cfRule type="expression" dxfId="4806" priority="3909" stopIfTrue="1">
      <formula>$IT4&lt;$IS$2</formula>
    </cfRule>
  </conditionalFormatting>
  <conditionalFormatting sqref="A3">
    <cfRule type="expression" dxfId="4805" priority="3908" stopIfTrue="1">
      <formula>$IT4&lt;$IS$2</formula>
    </cfRule>
  </conditionalFormatting>
  <conditionalFormatting sqref="A3">
    <cfRule type="expression" dxfId="4804" priority="3907" stopIfTrue="1">
      <formula>$IT4&lt;$IS$2</formula>
    </cfRule>
  </conditionalFormatting>
  <conditionalFormatting sqref="A3">
    <cfRule type="expression" dxfId="4803" priority="3906" stopIfTrue="1">
      <formula>$IT4&lt;$IS$2</formula>
    </cfRule>
  </conditionalFormatting>
  <conditionalFormatting sqref="A3">
    <cfRule type="expression" dxfId="4802" priority="3905" stopIfTrue="1">
      <formula>$IT4&lt;$IS$2</formula>
    </cfRule>
  </conditionalFormatting>
  <conditionalFormatting sqref="A3">
    <cfRule type="expression" dxfId="4801" priority="3904" stopIfTrue="1">
      <formula>$IT4&lt;$IS$2</formula>
    </cfRule>
  </conditionalFormatting>
  <conditionalFormatting sqref="A3:H5">
    <cfRule type="expression" dxfId="4800" priority="3903" stopIfTrue="1">
      <formula>$IT4&lt;$IS$2</formula>
    </cfRule>
  </conditionalFormatting>
  <conditionalFormatting sqref="A3:H5">
    <cfRule type="expression" dxfId="4799" priority="3902" stopIfTrue="1">
      <formula>$IT4&lt;$IS$2</formula>
    </cfRule>
  </conditionalFormatting>
  <conditionalFormatting sqref="A3:H5">
    <cfRule type="expression" dxfId="4798" priority="3901" stopIfTrue="1">
      <formula>$IT4&lt;$IS$2</formula>
    </cfRule>
  </conditionalFormatting>
  <conditionalFormatting sqref="A3:H5">
    <cfRule type="expression" dxfId="4797" priority="3900" stopIfTrue="1">
      <formula>$IT4&lt;$IS$2</formula>
    </cfRule>
  </conditionalFormatting>
  <conditionalFormatting sqref="A3:H5">
    <cfRule type="expression" dxfId="4796" priority="3899" stopIfTrue="1">
      <formula>$IT4&lt;$IS$2</formula>
    </cfRule>
  </conditionalFormatting>
  <conditionalFormatting sqref="A3:H5">
    <cfRule type="expression" dxfId="4795" priority="3898" stopIfTrue="1">
      <formula>$IT4&lt;$IS$2</formula>
    </cfRule>
  </conditionalFormatting>
  <conditionalFormatting sqref="A3:H5">
    <cfRule type="expression" dxfId="4794" priority="3897" stopIfTrue="1">
      <formula>$IT4&lt;$IS$2</formula>
    </cfRule>
  </conditionalFormatting>
  <conditionalFormatting sqref="A3:H5">
    <cfRule type="expression" dxfId="4793" priority="3896" stopIfTrue="1">
      <formula>$IT4&lt;$IS$2</formula>
    </cfRule>
  </conditionalFormatting>
  <conditionalFormatting sqref="A3:H5">
    <cfRule type="expression" dxfId="4792" priority="3895" stopIfTrue="1">
      <formula>$IT4&lt;$IS$2</formula>
    </cfRule>
  </conditionalFormatting>
  <conditionalFormatting sqref="A3:H5">
    <cfRule type="expression" dxfId="4791" priority="3894" stopIfTrue="1">
      <formula>$IT4&lt;$IS$2</formula>
    </cfRule>
  </conditionalFormatting>
  <conditionalFormatting sqref="A5:H5">
    <cfRule type="expression" dxfId="4790" priority="3893" stopIfTrue="1">
      <formula>$IW6&lt;$IV$2</formula>
    </cfRule>
  </conditionalFormatting>
  <conditionalFormatting sqref="A4:H4">
    <cfRule type="expression" dxfId="4789" priority="3892" stopIfTrue="1">
      <formula>$IW5&lt;$IV$2</formula>
    </cfRule>
  </conditionalFormatting>
  <conditionalFormatting sqref="A3:H3">
    <cfRule type="expression" dxfId="4788" priority="3891" stopIfTrue="1">
      <formula>$IW4&lt;$IV$2</formula>
    </cfRule>
  </conditionalFormatting>
  <conditionalFormatting sqref="A4:H4">
    <cfRule type="expression" dxfId="4787" priority="3890" stopIfTrue="1">
      <formula>$IW5&lt;$IV$2</formula>
    </cfRule>
  </conditionalFormatting>
  <conditionalFormatting sqref="A3:H5">
    <cfRule type="cellIs" dxfId="4786" priority="3889" stopIfTrue="1" operator="equal">
      <formula>0</formula>
    </cfRule>
  </conditionalFormatting>
  <conditionalFormatting sqref="A3:H5">
    <cfRule type="expression" dxfId="4785" priority="3888" stopIfTrue="1">
      <formula>$IT4&lt;$IS$2</formula>
    </cfRule>
  </conditionalFormatting>
  <conditionalFormatting sqref="A3:H5">
    <cfRule type="cellIs" dxfId="4784" priority="3887" stopIfTrue="1" operator="equal">
      <formula>0</formula>
    </cfRule>
  </conditionalFormatting>
  <conditionalFormatting sqref="A3:H5">
    <cfRule type="expression" dxfId="4783" priority="3886" stopIfTrue="1">
      <formula>$IT4&lt;$IS$2</formula>
    </cfRule>
  </conditionalFormatting>
  <conditionalFormatting sqref="A6:I8">
    <cfRule type="cellIs" dxfId="4782" priority="3885" operator="equal">
      <formula>0</formula>
    </cfRule>
  </conditionalFormatting>
  <conditionalFormatting sqref="A6:H8">
    <cfRule type="expression" dxfId="4781" priority="3884" stopIfTrue="1">
      <formula>$IT7&lt;$IS$2</formula>
    </cfRule>
  </conditionalFormatting>
  <conditionalFormatting sqref="A6:H8">
    <cfRule type="expression" dxfId="4780" priority="3883" stopIfTrue="1">
      <formula>$IT7&lt;$IS$2</formula>
    </cfRule>
  </conditionalFormatting>
  <conditionalFormatting sqref="A6:G6">
    <cfRule type="expression" dxfId="4779" priority="3882" stopIfTrue="1">
      <formula>$IT7&lt;$IS$2</formula>
    </cfRule>
  </conditionalFormatting>
  <conditionalFormatting sqref="A6:G8">
    <cfRule type="expression" dxfId="4778" priority="3881" stopIfTrue="1">
      <formula>$IT7&lt;$IS$2</formula>
    </cfRule>
  </conditionalFormatting>
  <conditionalFormatting sqref="H6:H8">
    <cfRule type="expression" dxfId="4777" priority="3880" stopIfTrue="1">
      <formula>$IT7&lt;$IS$2</formula>
    </cfRule>
  </conditionalFormatting>
  <conditionalFormatting sqref="H6:H8">
    <cfRule type="expression" dxfId="4776" priority="3879" stopIfTrue="1">
      <formula>$IT7&lt;$IS$2</formula>
    </cfRule>
  </conditionalFormatting>
  <conditionalFormatting sqref="A6:G8">
    <cfRule type="expression" dxfId="4775" priority="3878" stopIfTrue="1">
      <formula>$IT7&lt;$IS$2</formula>
    </cfRule>
  </conditionalFormatting>
  <conditionalFormatting sqref="A6:H8">
    <cfRule type="expression" dxfId="4774" priority="3877" stopIfTrue="1">
      <formula>$IT7&lt;$IS$2</formula>
    </cfRule>
  </conditionalFormatting>
  <conditionalFormatting sqref="A6:H8">
    <cfRule type="expression" dxfId="4773" priority="3876" stopIfTrue="1">
      <formula>$IT7&lt;$IS$2</formula>
    </cfRule>
  </conditionalFormatting>
  <conditionalFormatting sqref="A6:H8">
    <cfRule type="expression" dxfId="4772" priority="3875" stopIfTrue="1">
      <formula>$IT7&lt;$IS$2</formula>
    </cfRule>
  </conditionalFormatting>
  <conditionalFormatting sqref="A6:H8">
    <cfRule type="expression" dxfId="4771" priority="3874" stopIfTrue="1">
      <formula>$IT7&lt;$IS$2</formula>
    </cfRule>
  </conditionalFormatting>
  <conditionalFormatting sqref="A6:H8">
    <cfRule type="expression" dxfId="4770" priority="3873" stopIfTrue="1">
      <formula>$IT7&lt;$IS$2</formula>
    </cfRule>
  </conditionalFormatting>
  <conditionalFormatting sqref="A6:H8">
    <cfRule type="expression" dxfId="4769" priority="3872" stopIfTrue="1">
      <formula>$IT7&lt;$IS$2</formula>
    </cfRule>
  </conditionalFormatting>
  <conditionalFormatting sqref="A6:H8">
    <cfRule type="expression" dxfId="4768" priority="3871" stopIfTrue="1">
      <formula>$IT7&lt;$IS$2</formula>
    </cfRule>
  </conditionalFormatting>
  <conditionalFormatting sqref="A6:H8">
    <cfRule type="expression" dxfId="4767" priority="3870" stopIfTrue="1">
      <formula>$IT7&lt;$IS$2</formula>
    </cfRule>
  </conditionalFormatting>
  <conditionalFormatting sqref="A6:H8">
    <cfRule type="expression" dxfId="4766" priority="3869" stopIfTrue="1">
      <formula>$IT7&lt;$IS$2</formula>
    </cfRule>
  </conditionalFormatting>
  <conditionalFormatting sqref="A6:H8">
    <cfRule type="expression" dxfId="4765" priority="3868" stopIfTrue="1">
      <formula>$IT7&lt;$IS$2</formula>
    </cfRule>
  </conditionalFormatting>
  <conditionalFormatting sqref="A6:H8">
    <cfRule type="expression" dxfId="4764" priority="3867" stopIfTrue="1">
      <formula>$IT7&lt;$IS$2</formula>
    </cfRule>
  </conditionalFormatting>
  <conditionalFormatting sqref="A6:H6">
    <cfRule type="expression" dxfId="4763" priority="3866" stopIfTrue="1">
      <formula>$IW7&lt;$IV$2</formula>
    </cfRule>
  </conditionalFormatting>
  <conditionalFormatting sqref="A6:H8">
    <cfRule type="cellIs" dxfId="4762" priority="3865" stopIfTrue="1" operator="equal">
      <formula>0</formula>
    </cfRule>
  </conditionalFormatting>
  <conditionalFormatting sqref="A6:H8">
    <cfRule type="expression" dxfId="4761" priority="3864" stopIfTrue="1">
      <formula>$IT7&lt;$IS$2</formula>
    </cfRule>
  </conditionalFormatting>
  <conditionalFormatting sqref="A6:H8">
    <cfRule type="cellIs" dxfId="4760" priority="3863" stopIfTrue="1" operator="equal">
      <formula>0</formula>
    </cfRule>
  </conditionalFormatting>
  <conditionalFormatting sqref="A6:H8">
    <cfRule type="expression" dxfId="4759" priority="3862" stopIfTrue="1">
      <formula>$IT7&lt;$IS$2</formula>
    </cfRule>
  </conditionalFormatting>
  <conditionalFormatting sqref="A8:H8">
    <cfRule type="expression" dxfId="4758" priority="3861" stopIfTrue="1">
      <formula>$IW9&lt;$IV$2</formula>
    </cfRule>
  </conditionalFormatting>
  <conditionalFormatting sqref="A7:H7">
    <cfRule type="expression" dxfId="4757" priority="3860" stopIfTrue="1">
      <formula>$IW8&lt;$IV$2</formula>
    </cfRule>
  </conditionalFormatting>
  <conditionalFormatting sqref="A9:I11">
    <cfRule type="cellIs" dxfId="4756" priority="3859" operator="equal">
      <formula>0</formula>
    </cfRule>
  </conditionalFormatting>
  <conditionalFormatting sqref="A9:H11">
    <cfRule type="cellIs" dxfId="4755" priority="3858" stopIfTrue="1" operator="equal">
      <formula>0</formula>
    </cfRule>
  </conditionalFormatting>
  <conditionalFormatting sqref="A9:H11">
    <cfRule type="expression" dxfId="4754" priority="3857" stopIfTrue="1">
      <formula>$IT10&lt;$IS$2</formula>
    </cfRule>
  </conditionalFormatting>
  <conditionalFormatting sqref="A9:H11">
    <cfRule type="cellIs" dxfId="4753" priority="3856" stopIfTrue="1" operator="equal">
      <formula>0</formula>
    </cfRule>
  </conditionalFormatting>
  <conditionalFormatting sqref="A9:H11">
    <cfRule type="expression" dxfId="4752" priority="3855" stopIfTrue="1">
      <formula>$IT10&lt;$IS$2</formula>
    </cfRule>
  </conditionalFormatting>
  <conditionalFormatting sqref="A9:G11">
    <cfRule type="cellIs" dxfId="4751" priority="3854" stopIfTrue="1" operator="equal">
      <formula>0</formula>
    </cfRule>
  </conditionalFormatting>
  <conditionalFormatting sqref="A9:G11">
    <cfRule type="expression" dxfId="4750" priority="3853" stopIfTrue="1">
      <formula>$IT10&lt;$IS$2</formula>
    </cfRule>
  </conditionalFormatting>
  <conditionalFormatting sqref="H9:H11">
    <cfRule type="cellIs" dxfId="4749" priority="3852" stopIfTrue="1" operator="equal">
      <formula>0</formula>
    </cfRule>
  </conditionalFormatting>
  <conditionalFormatting sqref="H9:H11">
    <cfRule type="expression" dxfId="4748" priority="3851" stopIfTrue="1">
      <formula>$IT10&lt;$IS$2</formula>
    </cfRule>
  </conditionalFormatting>
  <conditionalFormatting sqref="A9:G11">
    <cfRule type="cellIs" dxfId="4747" priority="3850" stopIfTrue="1" operator="equal">
      <formula>0</formula>
    </cfRule>
  </conditionalFormatting>
  <conditionalFormatting sqref="A9:G11">
    <cfRule type="expression" dxfId="4746" priority="3849" stopIfTrue="1">
      <formula>$IT10&lt;$IS$2</formula>
    </cfRule>
  </conditionalFormatting>
  <conditionalFormatting sqref="A9:H11">
    <cfRule type="cellIs" dxfId="4745" priority="3848" operator="equal">
      <formula>0</formula>
    </cfRule>
  </conditionalFormatting>
  <conditionalFormatting sqref="A9:H11">
    <cfRule type="cellIs" dxfId="4744" priority="3847" operator="equal">
      <formula>0</formula>
    </cfRule>
  </conditionalFormatting>
  <conditionalFormatting sqref="A9:H11">
    <cfRule type="cellIs" dxfId="4743" priority="3846" stopIfTrue="1" operator="equal">
      <formula>0</formula>
    </cfRule>
  </conditionalFormatting>
  <conditionalFormatting sqref="A9:H11">
    <cfRule type="expression" dxfId="4742" priority="3845" stopIfTrue="1">
      <formula>$IT10&lt;$IS$2</formula>
    </cfRule>
  </conditionalFormatting>
  <conditionalFormatting sqref="A9:H11">
    <cfRule type="cellIs" dxfId="4741" priority="3844" stopIfTrue="1" operator="equal">
      <formula>0</formula>
    </cfRule>
  </conditionalFormatting>
  <conditionalFormatting sqref="A9:H11">
    <cfRule type="expression" dxfId="4740" priority="3843" stopIfTrue="1">
      <formula>$IT10&lt;$IS$2</formula>
    </cfRule>
  </conditionalFormatting>
  <conditionalFormatting sqref="A9:G11">
    <cfRule type="cellIs" dxfId="4739" priority="3842" stopIfTrue="1" operator="equal">
      <formula>0</formula>
    </cfRule>
  </conditionalFormatting>
  <conditionalFormatting sqref="A9:G11">
    <cfRule type="expression" dxfId="4738" priority="3841" stopIfTrue="1">
      <formula>$IT10&lt;$IS$2</formula>
    </cfRule>
  </conditionalFormatting>
  <conditionalFormatting sqref="A9:G11">
    <cfRule type="cellIs" dxfId="4737" priority="3840" stopIfTrue="1" operator="equal">
      <formula>0</formula>
    </cfRule>
  </conditionalFormatting>
  <conditionalFormatting sqref="A9:G11">
    <cfRule type="expression" dxfId="4736" priority="3839" stopIfTrue="1">
      <formula>$IT10&lt;$IS$2</formula>
    </cfRule>
  </conditionalFormatting>
  <conditionalFormatting sqref="H9:H11">
    <cfRule type="cellIs" dxfId="4735" priority="3838" stopIfTrue="1" operator="equal">
      <formula>0</formula>
    </cfRule>
  </conditionalFormatting>
  <conditionalFormatting sqref="H9:H11">
    <cfRule type="expression" dxfId="4734" priority="3837" stopIfTrue="1">
      <formula>$IT10&lt;$IS$2</formula>
    </cfRule>
  </conditionalFormatting>
  <conditionalFormatting sqref="H9:H11">
    <cfRule type="cellIs" dxfId="4733" priority="3836" stopIfTrue="1" operator="equal">
      <formula>0</formula>
    </cfRule>
  </conditionalFormatting>
  <conditionalFormatting sqref="H9:H11">
    <cfRule type="expression" dxfId="4732" priority="3835" stopIfTrue="1">
      <formula>$IT10&lt;$IS$2</formula>
    </cfRule>
  </conditionalFormatting>
  <conditionalFormatting sqref="A9:G11">
    <cfRule type="cellIs" dxfId="4731" priority="3834" stopIfTrue="1" operator="equal">
      <formula>0</formula>
    </cfRule>
  </conditionalFormatting>
  <conditionalFormatting sqref="A9:G11">
    <cfRule type="expression" dxfId="4730" priority="3833" stopIfTrue="1">
      <formula>$IT10&lt;$IS$2</formula>
    </cfRule>
  </conditionalFormatting>
  <conditionalFormatting sqref="A9:H11">
    <cfRule type="cellIs" dxfId="4729" priority="3832" operator="equal">
      <formula>0</formula>
    </cfRule>
  </conditionalFormatting>
  <conditionalFormatting sqref="A9:H11">
    <cfRule type="cellIs" dxfId="4728" priority="3831" stopIfTrue="1" operator="equal">
      <formula>0</formula>
    </cfRule>
  </conditionalFormatting>
  <conditionalFormatting sqref="A9:H11">
    <cfRule type="expression" dxfId="4727" priority="3830" stopIfTrue="1">
      <formula>$IT10&lt;$IS$2</formula>
    </cfRule>
  </conditionalFormatting>
  <conditionalFormatting sqref="A9:H11">
    <cfRule type="cellIs" dxfId="4726" priority="3829" stopIfTrue="1" operator="equal">
      <formula>0</formula>
    </cfRule>
  </conditionalFormatting>
  <conditionalFormatting sqref="A9:H11">
    <cfRule type="expression" dxfId="4725" priority="3828" stopIfTrue="1">
      <formula>$IT10&lt;$IS$2</formula>
    </cfRule>
  </conditionalFormatting>
  <conditionalFormatting sqref="A9:H11">
    <cfRule type="cellIs" dxfId="4724" priority="3827" stopIfTrue="1" operator="equal">
      <formula>0</formula>
    </cfRule>
  </conditionalFormatting>
  <conditionalFormatting sqref="A9:H11">
    <cfRule type="expression" dxfId="4723" priority="3826" stopIfTrue="1">
      <formula>$IT10&lt;$IS$2</formula>
    </cfRule>
  </conditionalFormatting>
  <conditionalFormatting sqref="A9:H11">
    <cfRule type="cellIs" dxfId="4722" priority="3825" stopIfTrue="1" operator="equal">
      <formula>0</formula>
    </cfRule>
  </conditionalFormatting>
  <conditionalFormatting sqref="A9:H11">
    <cfRule type="expression" dxfId="4721" priority="3824" stopIfTrue="1">
      <formula>$IT10&lt;$IS$2</formula>
    </cfRule>
  </conditionalFormatting>
  <conditionalFormatting sqref="A9:H11">
    <cfRule type="cellIs" dxfId="4720" priority="3823" stopIfTrue="1" operator="equal">
      <formula>0</formula>
    </cfRule>
  </conditionalFormatting>
  <conditionalFormatting sqref="A9:H11">
    <cfRule type="expression" dxfId="4719" priority="3822" stopIfTrue="1">
      <formula>$IT10&lt;$IS$2</formula>
    </cfRule>
  </conditionalFormatting>
  <conditionalFormatting sqref="A9:H11">
    <cfRule type="cellIs" dxfId="4718" priority="3821" stopIfTrue="1" operator="equal">
      <formula>0</formula>
    </cfRule>
  </conditionalFormatting>
  <conditionalFormatting sqref="A9:H11">
    <cfRule type="expression" dxfId="4717" priority="3820" stopIfTrue="1">
      <formula>$IT10&lt;$IS$2</formula>
    </cfRule>
  </conditionalFormatting>
  <conditionalFormatting sqref="A9:H11">
    <cfRule type="cellIs" dxfId="4716" priority="3819" stopIfTrue="1" operator="equal">
      <formula>0</formula>
    </cfRule>
  </conditionalFormatting>
  <conditionalFormatting sqref="A9:H11">
    <cfRule type="expression" dxfId="4715" priority="3818" stopIfTrue="1">
      <formula>$IT10&lt;$IS$2</formula>
    </cfRule>
  </conditionalFormatting>
  <conditionalFormatting sqref="D11">
    <cfRule type="cellIs" dxfId="4714" priority="3817" operator="equal">
      <formula>0</formula>
    </cfRule>
  </conditionalFormatting>
  <conditionalFormatting sqref="D11">
    <cfRule type="cellIs" dxfId="4713" priority="3816" stopIfTrue="1" operator="equal">
      <formula>0</formula>
    </cfRule>
  </conditionalFormatting>
  <conditionalFormatting sqref="D11">
    <cfRule type="expression" dxfId="4712" priority="3815" stopIfTrue="1">
      <formula>$IT12&lt;$IS$2</formula>
    </cfRule>
  </conditionalFormatting>
  <conditionalFormatting sqref="D11">
    <cfRule type="cellIs" dxfId="4711" priority="3814" stopIfTrue="1" operator="equal">
      <formula>0</formula>
    </cfRule>
  </conditionalFormatting>
  <conditionalFormatting sqref="D11">
    <cfRule type="expression" dxfId="4710" priority="3813" stopIfTrue="1">
      <formula>$IT12&lt;$IS$2</formula>
    </cfRule>
  </conditionalFormatting>
  <conditionalFormatting sqref="D11">
    <cfRule type="cellIs" dxfId="4709" priority="3812" stopIfTrue="1" operator="equal">
      <formula>0</formula>
    </cfRule>
  </conditionalFormatting>
  <conditionalFormatting sqref="D11">
    <cfRule type="expression" dxfId="4708" priority="3811" stopIfTrue="1">
      <formula>$IT12&lt;$IS$2</formula>
    </cfRule>
  </conditionalFormatting>
  <conditionalFormatting sqref="D11">
    <cfRule type="cellIs" dxfId="4707" priority="3810" stopIfTrue="1" operator="equal">
      <formula>0</formula>
    </cfRule>
  </conditionalFormatting>
  <conditionalFormatting sqref="D11">
    <cfRule type="expression" dxfId="4706" priority="3809" stopIfTrue="1">
      <formula>$IT12&lt;$IS$2</formula>
    </cfRule>
  </conditionalFormatting>
  <conditionalFormatting sqref="D11">
    <cfRule type="cellIs" dxfId="4705" priority="3808" stopIfTrue="1" operator="equal">
      <formula>0</formula>
    </cfRule>
  </conditionalFormatting>
  <conditionalFormatting sqref="D11">
    <cfRule type="expression" dxfId="4704" priority="3807" stopIfTrue="1">
      <formula>$IT12&lt;$IS$2</formula>
    </cfRule>
  </conditionalFormatting>
  <conditionalFormatting sqref="D11">
    <cfRule type="cellIs" dxfId="4703" priority="3806" operator="equal">
      <formula>0</formula>
    </cfRule>
  </conditionalFormatting>
  <conditionalFormatting sqref="D11">
    <cfRule type="cellIs" dxfId="4702" priority="3805" stopIfTrue="1" operator="equal">
      <formula>0</formula>
    </cfRule>
  </conditionalFormatting>
  <conditionalFormatting sqref="D11">
    <cfRule type="expression" dxfId="4701" priority="3804" stopIfTrue="1">
      <formula>$IT12&lt;$IS$2</formula>
    </cfRule>
  </conditionalFormatting>
  <conditionalFormatting sqref="D11">
    <cfRule type="cellIs" dxfId="4700" priority="3803" stopIfTrue="1" operator="equal">
      <formula>0</formula>
    </cfRule>
  </conditionalFormatting>
  <conditionalFormatting sqref="D11">
    <cfRule type="expression" dxfId="4699" priority="3802" stopIfTrue="1">
      <formula>$IT12&lt;$IS$2</formula>
    </cfRule>
  </conditionalFormatting>
  <conditionalFormatting sqref="D11">
    <cfRule type="cellIs" dxfId="4698" priority="3801" stopIfTrue="1" operator="equal">
      <formula>0</formula>
    </cfRule>
  </conditionalFormatting>
  <conditionalFormatting sqref="D11">
    <cfRule type="expression" dxfId="4697" priority="3800" stopIfTrue="1">
      <formula>$IT12&lt;$IS$2</formula>
    </cfRule>
  </conditionalFormatting>
  <conditionalFormatting sqref="D11">
    <cfRule type="cellIs" dxfId="4696" priority="3799" stopIfTrue="1" operator="equal">
      <formula>0</formula>
    </cfRule>
  </conditionalFormatting>
  <conditionalFormatting sqref="D11">
    <cfRule type="expression" dxfId="4695" priority="3798" stopIfTrue="1">
      <formula>$IT12&lt;$IS$2</formula>
    </cfRule>
  </conditionalFormatting>
  <conditionalFormatting sqref="D11">
    <cfRule type="cellIs" dxfId="4694" priority="3797" stopIfTrue="1" operator="equal">
      <formula>0</formula>
    </cfRule>
  </conditionalFormatting>
  <conditionalFormatting sqref="D11">
    <cfRule type="expression" dxfId="4693" priority="3796" stopIfTrue="1">
      <formula>$IT12&lt;$IS$2</formula>
    </cfRule>
  </conditionalFormatting>
  <conditionalFormatting sqref="D11">
    <cfRule type="cellIs" dxfId="4692" priority="3795" stopIfTrue="1" operator="equal">
      <formula>0</formula>
    </cfRule>
  </conditionalFormatting>
  <conditionalFormatting sqref="D11">
    <cfRule type="expression" dxfId="4691" priority="3794" stopIfTrue="1">
      <formula>$IT12&lt;$IS$2</formula>
    </cfRule>
  </conditionalFormatting>
  <conditionalFormatting sqref="D11">
    <cfRule type="cellIs" dxfId="4690" priority="3793" stopIfTrue="1" operator="equal">
      <formula>0</formula>
    </cfRule>
  </conditionalFormatting>
  <conditionalFormatting sqref="D11">
    <cfRule type="expression" dxfId="4689" priority="3792" stopIfTrue="1">
      <formula>$IT12&lt;$IS$2</formula>
    </cfRule>
  </conditionalFormatting>
  <conditionalFormatting sqref="A9:H11">
    <cfRule type="cellIs" dxfId="4688" priority="3791" stopIfTrue="1" operator="equal">
      <formula>0</formula>
    </cfRule>
  </conditionalFormatting>
  <conditionalFormatting sqref="A9:H11">
    <cfRule type="expression" dxfId="4687" priority="3790" stopIfTrue="1">
      <formula>$IT10&lt;$IS$2</formula>
    </cfRule>
  </conditionalFormatting>
  <conditionalFormatting sqref="A9:H11">
    <cfRule type="cellIs" dxfId="4686" priority="3789" stopIfTrue="1" operator="equal">
      <formula>0</formula>
    </cfRule>
  </conditionalFormatting>
  <conditionalFormatting sqref="A9:H11">
    <cfRule type="expression" dxfId="4685" priority="3788" stopIfTrue="1">
      <formula>$IT10&lt;$IS$2</formula>
    </cfRule>
  </conditionalFormatting>
  <conditionalFormatting sqref="A9:H11">
    <cfRule type="cellIs" dxfId="4684" priority="3787" stopIfTrue="1" operator="equal">
      <formula>0</formula>
    </cfRule>
  </conditionalFormatting>
  <conditionalFormatting sqref="A9:H11">
    <cfRule type="expression" dxfId="4683" priority="3786" stopIfTrue="1">
      <formula>$IT10&lt;$IS$2</formula>
    </cfRule>
  </conditionalFormatting>
  <conditionalFormatting sqref="A9:H11">
    <cfRule type="cellIs" dxfId="4682" priority="3785" stopIfTrue="1" operator="equal">
      <formula>0</formula>
    </cfRule>
  </conditionalFormatting>
  <conditionalFormatting sqref="A9:H11">
    <cfRule type="expression" dxfId="4681" priority="3784" stopIfTrue="1">
      <formula>$IT10&lt;$IS$2</formula>
    </cfRule>
  </conditionalFormatting>
  <conditionalFormatting sqref="A10:H10">
    <cfRule type="cellIs" dxfId="4680" priority="3783" stopIfTrue="1" operator="equal">
      <formula>0</formula>
    </cfRule>
  </conditionalFormatting>
  <conditionalFormatting sqref="A10:H10">
    <cfRule type="expression" dxfId="4679" priority="3782" stopIfTrue="1">
      <formula>$IW11&lt;$IV$2</formula>
    </cfRule>
  </conditionalFormatting>
  <conditionalFormatting sqref="A10:H10">
    <cfRule type="cellIs" dxfId="4678" priority="3781" stopIfTrue="1" operator="equal">
      <formula>0</formula>
    </cfRule>
  </conditionalFormatting>
  <conditionalFormatting sqref="A10:H10">
    <cfRule type="expression" dxfId="4677" priority="3780" stopIfTrue="1">
      <formula>$IW11&lt;$IV$2</formula>
    </cfRule>
  </conditionalFormatting>
  <conditionalFormatting sqref="A9:H11">
    <cfRule type="cellIs" dxfId="4676" priority="3779" stopIfTrue="1" operator="equal">
      <formula>0</formula>
    </cfRule>
  </conditionalFormatting>
  <conditionalFormatting sqref="A9:H11">
    <cfRule type="expression" dxfId="4675" priority="3778" stopIfTrue="1">
      <formula>$IT10&lt;$IS$2</formula>
    </cfRule>
  </conditionalFormatting>
  <conditionalFormatting sqref="A9:H11">
    <cfRule type="cellIs" dxfId="4674" priority="3777" stopIfTrue="1" operator="equal">
      <formula>0</formula>
    </cfRule>
  </conditionalFormatting>
  <conditionalFormatting sqref="A9:H11">
    <cfRule type="expression" dxfId="4673" priority="3776" stopIfTrue="1">
      <formula>$IT10&lt;$IS$2</formula>
    </cfRule>
  </conditionalFormatting>
  <conditionalFormatting sqref="I11">
    <cfRule type="cellIs" dxfId="4672" priority="3775" operator="equal">
      <formula>0</formula>
    </cfRule>
  </conditionalFormatting>
  <conditionalFormatting sqref="A12:I15">
    <cfRule type="cellIs" dxfId="4671" priority="3774" operator="equal">
      <formula>0</formula>
    </cfRule>
  </conditionalFormatting>
  <conditionalFormatting sqref="A12:H15">
    <cfRule type="cellIs" dxfId="4670" priority="3773" stopIfTrue="1" operator="equal">
      <formula>0</formula>
    </cfRule>
  </conditionalFormatting>
  <conditionalFormatting sqref="A12:H15">
    <cfRule type="expression" dxfId="4669" priority="3772" stopIfTrue="1">
      <formula>$IT13&lt;$IS$2</formula>
    </cfRule>
  </conditionalFormatting>
  <conditionalFormatting sqref="A12:H15">
    <cfRule type="cellIs" dxfId="4668" priority="3771" stopIfTrue="1" operator="equal">
      <formula>0</formula>
    </cfRule>
  </conditionalFormatting>
  <conditionalFormatting sqref="A12:H15">
    <cfRule type="expression" dxfId="4667" priority="3770" stopIfTrue="1">
      <formula>$IT13&lt;$IS$2</formula>
    </cfRule>
  </conditionalFormatting>
  <conditionalFormatting sqref="A12:G15">
    <cfRule type="cellIs" dxfId="4666" priority="3769" stopIfTrue="1" operator="equal">
      <formula>0</formula>
    </cfRule>
  </conditionalFormatting>
  <conditionalFormatting sqref="A12:G15">
    <cfRule type="expression" dxfId="4665" priority="3768" stopIfTrue="1">
      <formula>$IT13&lt;$IS$2</formula>
    </cfRule>
  </conditionalFormatting>
  <conditionalFormatting sqref="H12:H15">
    <cfRule type="cellIs" dxfId="4664" priority="3767" stopIfTrue="1" operator="equal">
      <formula>0</formula>
    </cfRule>
  </conditionalFormatting>
  <conditionalFormatting sqref="H12:H15">
    <cfRule type="expression" dxfId="4663" priority="3766" stopIfTrue="1">
      <formula>$IT13&lt;$IS$2</formula>
    </cfRule>
  </conditionalFormatting>
  <conditionalFormatting sqref="A12:G15">
    <cfRule type="cellIs" dxfId="4662" priority="3765" stopIfTrue="1" operator="equal">
      <formula>0</formula>
    </cfRule>
  </conditionalFormatting>
  <conditionalFormatting sqref="A12:G15">
    <cfRule type="expression" dxfId="4661" priority="3764" stopIfTrue="1">
      <formula>$IT13&lt;$IS$2</formula>
    </cfRule>
  </conditionalFormatting>
  <conditionalFormatting sqref="A12:H15">
    <cfRule type="cellIs" dxfId="4660" priority="3763" operator="equal">
      <formula>0</formula>
    </cfRule>
  </conditionalFormatting>
  <conditionalFormatting sqref="A12:H15">
    <cfRule type="cellIs" dxfId="4659" priority="3762" operator="equal">
      <formula>0</formula>
    </cfRule>
  </conditionalFormatting>
  <conditionalFormatting sqref="A12:H15">
    <cfRule type="cellIs" dxfId="4658" priority="3761" stopIfTrue="1" operator="equal">
      <formula>0</formula>
    </cfRule>
  </conditionalFormatting>
  <conditionalFormatting sqref="A12:H15">
    <cfRule type="expression" dxfId="4657" priority="3760" stopIfTrue="1">
      <formula>$IT13&lt;$IS$2</formula>
    </cfRule>
  </conditionalFormatting>
  <conditionalFormatting sqref="A12:H15">
    <cfRule type="cellIs" dxfId="4656" priority="3759" stopIfTrue="1" operator="equal">
      <formula>0</formula>
    </cfRule>
  </conditionalFormatting>
  <conditionalFormatting sqref="A12:H15">
    <cfRule type="expression" dxfId="4655" priority="3758" stopIfTrue="1">
      <formula>$IT13&lt;$IS$2</formula>
    </cfRule>
  </conditionalFormatting>
  <conditionalFormatting sqref="A12:G13">
    <cfRule type="expression" dxfId="4654" priority="3757" stopIfTrue="1">
      <formula>$IT13&lt;$IS$2</formula>
    </cfRule>
  </conditionalFormatting>
  <conditionalFormatting sqref="A12:G15">
    <cfRule type="cellIs" dxfId="4653" priority="3756" stopIfTrue="1" operator="equal">
      <formula>0</formula>
    </cfRule>
  </conditionalFormatting>
  <conditionalFormatting sqref="A12:G15">
    <cfRule type="expression" dxfId="4652" priority="3755" stopIfTrue="1">
      <formula>$IT13&lt;$IS$2</formula>
    </cfRule>
  </conditionalFormatting>
  <conditionalFormatting sqref="H12:H15">
    <cfRule type="cellIs" dxfId="4651" priority="3754" stopIfTrue="1" operator="equal">
      <formula>0</formula>
    </cfRule>
  </conditionalFormatting>
  <conditionalFormatting sqref="H12:H15">
    <cfRule type="expression" dxfId="4650" priority="3753" stopIfTrue="1">
      <formula>$IT13&lt;$IS$2</formula>
    </cfRule>
  </conditionalFormatting>
  <conditionalFormatting sqref="H12:H15">
    <cfRule type="cellIs" dxfId="4649" priority="3752" stopIfTrue="1" operator="equal">
      <formula>0</formula>
    </cfRule>
  </conditionalFormatting>
  <conditionalFormatting sqref="H12:H15">
    <cfRule type="expression" dxfId="4648" priority="3751" stopIfTrue="1">
      <formula>$IT13&lt;$IS$2</formula>
    </cfRule>
  </conditionalFormatting>
  <conditionalFormatting sqref="A12:G15">
    <cfRule type="cellIs" dxfId="4647" priority="3750" stopIfTrue="1" operator="equal">
      <formula>0</formula>
    </cfRule>
  </conditionalFormatting>
  <conditionalFormatting sqref="A12:G15">
    <cfRule type="expression" dxfId="4646" priority="3749" stopIfTrue="1">
      <formula>$IT13&lt;$IS$2</formula>
    </cfRule>
  </conditionalFormatting>
  <conditionalFormatting sqref="A12:H15">
    <cfRule type="cellIs" dxfId="4645" priority="3748" operator="equal">
      <formula>0</formula>
    </cfRule>
  </conditionalFormatting>
  <conditionalFormatting sqref="A12:H15">
    <cfRule type="cellIs" dxfId="4644" priority="3747" stopIfTrue="1" operator="equal">
      <formula>0</formula>
    </cfRule>
  </conditionalFormatting>
  <conditionalFormatting sqref="A12:H15">
    <cfRule type="expression" dxfId="4643" priority="3746" stopIfTrue="1">
      <formula>$IT13&lt;$IS$2</formula>
    </cfRule>
  </conditionalFormatting>
  <conditionalFormatting sqref="A12:H15">
    <cfRule type="cellIs" dxfId="4642" priority="3745" stopIfTrue="1" operator="equal">
      <formula>0</formula>
    </cfRule>
  </conditionalFormatting>
  <conditionalFormatting sqref="A12:H15">
    <cfRule type="expression" dxfId="4641" priority="3744" stopIfTrue="1">
      <formula>$IT13&lt;$IS$2</formula>
    </cfRule>
  </conditionalFormatting>
  <conditionalFormatting sqref="A12:H15">
    <cfRule type="cellIs" dxfId="4640" priority="3743" stopIfTrue="1" operator="equal">
      <formula>0</formula>
    </cfRule>
  </conditionalFormatting>
  <conditionalFormatting sqref="A12:H15">
    <cfRule type="expression" dxfId="4639" priority="3742" stopIfTrue="1">
      <formula>$IT13&lt;$IS$2</formula>
    </cfRule>
  </conditionalFormatting>
  <conditionalFormatting sqref="A12:H15">
    <cfRule type="cellIs" dxfId="4638" priority="3741" stopIfTrue="1" operator="equal">
      <formula>0</formula>
    </cfRule>
  </conditionalFormatting>
  <conditionalFormatting sqref="A12:H15">
    <cfRule type="expression" dxfId="4637" priority="3740" stopIfTrue="1">
      <formula>$IT13&lt;$IS$2</formula>
    </cfRule>
  </conditionalFormatting>
  <conditionalFormatting sqref="A12:H15">
    <cfRule type="cellIs" dxfId="4636" priority="3739" stopIfTrue="1" operator="equal">
      <formula>0</formula>
    </cfRule>
  </conditionalFormatting>
  <conditionalFormatting sqref="A12:H15">
    <cfRule type="expression" dxfId="4635" priority="3738" stopIfTrue="1">
      <formula>$IT13&lt;$IS$2</formula>
    </cfRule>
  </conditionalFormatting>
  <conditionalFormatting sqref="A12:H15">
    <cfRule type="cellIs" dxfId="4634" priority="3737" stopIfTrue="1" operator="equal">
      <formula>0</formula>
    </cfRule>
  </conditionalFormatting>
  <conditionalFormatting sqref="A12:H15">
    <cfRule type="expression" dxfId="4633" priority="3736" stopIfTrue="1">
      <formula>$IT13&lt;$IS$2</formula>
    </cfRule>
  </conditionalFormatting>
  <conditionalFormatting sqref="A12:H15">
    <cfRule type="cellIs" dxfId="4632" priority="3735" stopIfTrue="1" operator="equal">
      <formula>0</formula>
    </cfRule>
  </conditionalFormatting>
  <conditionalFormatting sqref="A12:H15">
    <cfRule type="expression" dxfId="4631" priority="3734" stopIfTrue="1">
      <formula>$IT13&lt;$IS$2</formula>
    </cfRule>
  </conditionalFormatting>
  <conditionalFormatting sqref="D15">
    <cfRule type="cellIs" dxfId="4630" priority="3733" operator="equal">
      <formula>0</formula>
    </cfRule>
  </conditionalFormatting>
  <conditionalFormatting sqref="D15">
    <cfRule type="cellIs" dxfId="4629" priority="3732" operator="equal">
      <formula>0</formula>
    </cfRule>
  </conditionalFormatting>
  <conditionalFormatting sqref="D15">
    <cfRule type="cellIs" dxfId="4628" priority="3731" stopIfTrue="1" operator="equal">
      <formula>0</formula>
    </cfRule>
  </conditionalFormatting>
  <conditionalFormatting sqref="D15">
    <cfRule type="expression" dxfId="4627" priority="3730" stopIfTrue="1">
      <formula>$IT16&lt;$IS$2</formula>
    </cfRule>
  </conditionalFormatting>
  <conditionalFormatting sqref="D15">
    <cfRule type="cellIs" dxfId="4626" priority="3729" stopIfTrue="1" operator="equal">
      <formula>0</formula>
    </cfRule>
  </conditionalFormatting>
  <conditionalFormatting sqref="D15">
    <cfRule type="expression" dxfId="4625" priority="3728" stopIfTrue="1">
      <formula>$IT16&lt;$IS$2</formula>
    </cfRule>
  </conditionalFormatting>
  <conditionalFormatting sqref="D15">
    <cfRule type="cellIs" dxfId="4624" priority="3727" stopIfTrue="1" operator="equal">
      <formula>0</formula>
    </cfRule>
  </conditionalFormatting>
  <conditionalFormatting sqref="D15">
    <cfRule type="expression" dxfId="4623" priority="3726" stopIfTrue="1">
      <formula>$IT16&lt;$IS$2</formula>
    </cfRule>
  </conditionalFormatting>
  <conditionalFormatting sqref="D15">
    <cfRule type="cellIs" dxfId="4622" priority="3725" stopIfTrue="1" operator="equal">
      <formula>0</formula>
    </cfRule>
  </conditionalFormatting>
  <conditionalFormatting sqref="D15">
    <cfRule type="expression" dxfId="4621" priority="3724" stopIfTrue="1">
      <formula>$IT16&lt;$IS$2</formula>
    </cfRule>
  </conditionalFormatting>
  <conditionalFormatting sqref="D15">
    <cfRule type="cellIs" dxfId="4620" priority="3723" operator="equal">
      <formula>0</formula>
    </cfRule>
  </conditionalFormatting>
  <conditionalFormatting sqref="D15">
    <cfRule type="cellIs" dxfId="4619" priority="3722" stopIfTrue="1" operator="equal">
      <formula>0</formula>
    </cfRule>
  </conditionalFormatting>
  <conditionalFormatting sqref="D15">
    <cfRule type="expression" dxfId="4618" priority="3721" stopIfTrue="1">
      <formula>$IT16&lt;$IS$2</formula>
    </cfRule>
  </conditionalFormatting>
  <conditionalFormatting sqref="D15">
    <cfRule type="cellIs" dxfId="4617" priority="3720" stopIfTrue="1" operator="equal">
      <formula>0</formula>
    </cfRule>
  </conditionalFormatting>
  <conditionalFormatting sqref="D15">
    <cfRule type="expression" dxfId="4616" priority="3719" stopIfTrue="1">
      <formula>$IT16&lt;$IS$2</formula>
    </cfRule>
  </conditionalFormatting>
  <conditionalFormatting sqref="D15">
    <cfRule type="cellIs" dxfId="4615" priority="3718" stopIfTrue="1" operator="equal">
      <formula>0</formula>
    </cfRule>
  </conditionalFormatting>
  <conditionalFormatting sqref="D15">
    <cfRule type="expression" dxfId="4614" priority="3717" stopIfTrue="1">
      <formula>$IT16&lt;$IS$2</formula>
    </cfRule>
  </conditionalFormatting>
  <conditionalFormatting sqref="A12:H15">
    <cfRule type="cellIs" dxfId="4613" priority="3716" stopIfTrue="1" operator="equal">
      <formula>0</formula>
    </cfRule>
  </conditionalFormatting>
  <conditionalFormatting sqref="A12:H15">
    <cfRule type="expression" dxfId="4612" priority="3715" stopIfTrue="1">
      <formula>$IT13&lt;$IS$2</formula>
    </cfRule>
  </conditionalFormatting>
  <conditionalFormatting sqref="A12:H15">
    <cfRule type="cellIs" dxfId="4611" priority="3714" stopIfTrue="1" operator="equal">
      <formula>0</formula>
    </cfRule>
  </conditionalFormatting>
  <conditionalFormatting sqref="A12:H15">
    <cfRule type="expression" dxfId="4610" priority="3713" stopIfTrue="1">
      <formula>$IT13&lt;$IS$2</formula>
    </cfRule>
  </conditionalFormatting>
  <conditionalFormatting sqref="A12:H15">
    <cfRule type="cellIs" dxfId="4609" priority="3712" stopIfTrue="1" operator="equal">
      <formula>0</formula>
    </cfRule>
  </conditionalFormatting>
  <conditionalFormatting sqref="A12:H15">
    <cfRule type="expression" dxfId="4608" priority="3711" stopIfTrue="1">
      <formula>$IT13&lt;$IS$2</formula>
    </cfRule>
  </conditionalFormatting>
  <conditionalFormatting sqref="A12:H15">
    <cfRule type="cellIs" dxfId="4607" priority="3710" stopIfTrue="1" operator="equal">
      <formula>0</formula>
    </cfRule>
  </conditionalFormatting>
  <conditionalFormatting sqref="A12:H15">
    <cfRule type="expression" dxfId="4606" priority="3709" stopIfTrue="1">
      <formula>$IT13&lt;$IS$2</formula>
    </cfRule>
  </conditionalFormatting>
  <conditionalFormatting sqref="A15:H15">
    <cfRule type="cellIs" dxfId="4605" priority="3708" stopIfTrue="1" operator="equal">
      <formula>0</formula>
    </cfRule>
  </conditionalFormatting>
  <conditionalFormatting sqref="A15:H15">
    <cfRule type="expression" dxfId="4604" priority="3707" stopIfTrue="1">
      <formula>$IW16&lt;$IV$2</formula>
    </cfRule>
  </conditionalFormatting>
  <conditionalFormatting sqref="A13:H13">
    <cfRule type="cellIs" dxfId="4603" priority="3706" stopIfTrue="1" operator="equal">
      <formula>0</formula>
    </cfRule>
  </conditionalFormatting>
  <conditionalFormatting sqref="A13:H13">
    <cfRule type="expression" dxfId="4602" priority="3705" stopIfTrue="1">
      <formula>$IW14&lt;$IV$2</formula>
    </cfRule>
  </conditionalFormatting>
  <conditionalFormatting sqref="A12:H12">
    <cfRule type="cellIs" dxfId="4601" priority="3704" stopIfTrue="1" operator="equal">
      <formula>0</formula>
    </cfRule>
  </conditionalFormatting>
  <conditionalFormatting sqref="A12:H12">
    <cfRule type="expression" dxfId="4600" priority="3703" stopIfTrue="1">
      <formula>$IW13&lt;$IV$2</formula>
    </cfRule>
  </conditionalFormatting>
  <conditionalFormatting sqref="A12:H12">
    <cfRule type="cellIs" dxfId="4599" priority="3702" stopIfTrue="1" operator="equal">
      <formula>0</formula>
    </cfRule>
  </conditionalFormatting>
  <conditionalFormatting sqref="A12:H12">
    <cfRule type="expression" dxfId="4598" priority="3701" stopIfTrue="1">
      <formula>$IW13&lt;$IV$2</formula>
    </cfRule>
  </conditionalFormatting>
  <conditionalFormatting sqref="A14:H14">
    <cfRule type="cellIs" dxfId="4597" priority="3700" stopIfTrue="1" operator="equal">
      <formula>0</formula>
    </cfRule>
  </conditionalFormatting>
  <conditionalFormatting sqref="A14:H14">
    <cfRule type="expression" dxfId="4596" priority="3699" stopIfTrue="1">
      <formula>$IW15&lt;$IV$2</formula>
    </cfRule>
  </conditionalFormatting>
  <conditionalFormatting sqref="A12:H15">
    <cfRule type="cellIs" dxfId="4595" priority="3698" stopIfTrue="1" operator="equal">
      <formula>0</formula>
    </cfRule>
  </conditionalFormatting>
  <conditionalFormatting sqref="A12:H15">
    <cfRule type="expression" dxfId="4594" priority="3697" stopIfTrue="1">
      <formula>$IT13&lt;$IS$2</formula>
    </cfRule>
  </conditionalFormatting>
  <conditionalFormatting sqref="A12:H15">
    <cfRule type="cellIs" dxfId="4593" priority="3696" stopIfTrue="1" operator="equal">
      <formula>0</formula>
    </cfRule>
  </conditionalFormatting>
  <conditionalFormatting sqref="A12:H15">
    <cfRule type="expression" dxfId="4592" priority="3695" stopIfTrue="1">
      <formula>$IT13&lt;$IS$2</formula>
    </cfRule>
  </conditionalFormatting>
  <conditionalFormatting sqref="A16:I19">
    <cfRule type="cellIs" dxfId="4591" priority="3694" operator="equal">
      <formula>0</formula>
    </cfRule>
  </conditionalFormatting>
  <conditionalFormatting sqref="A16:H19">
    <cfRule type="cellIs" dxfId="4590" priority="3693" stopIfTrue="1" operator="equal">
      <formula>0</formula>
    </cfRule>
  </conditionalFormatting>
  <conditionalFormatting sqref="A16:H19">
    <cfRule type="expression" dxfId="4589" priority="3692" stopIfTrue="1">
      <formula>$IT17&lt;$IS$2</formula>
    </cfRule>
  </conditionalFormatting>
  <conditionalFormatting sqref="A16:H19">
    <cfRule type="cellIs" dxfId="4588" priority="3691" stopIfTrue="1" operator="equal">
      <formula>0</formula>
    </cfRule>
  </conditionalFormatting>
  <conditionalFormatting sqref="A16:H19">
    <cfRule type="expression" dxfId="4587" priority="3690" stopIfTrue="1">
      <formula>$IT17&lt;$IS$2</formula>
    </cfRule>
  </conditionalFormatting>
  <conditionalFormatting sqref="A16:G19">
    <cfRule type="cellIs" dxfId="4586" priority="3689" stopIfTrue="1" operator="equal">
      <formula>0</formula>
    </cfRule>
  </conditionalFormatting>
  <conditionalFormatting sqref="A16:G19">
    <cfRule type="expression" dxfId="4585" priority="3688" stopIfTrue="1">
      <formula>$IT17&lt;$IS$2</formula>
    </cfRule>
  </conditionalFormatting>
  <conditionalFormatting sqref="H16:H19">
    <cfRule type="cellIs" dxfId="4584" priority="3687" stopIfTrue="1" operator="equal">
      <formula>0</formula>
    </cfRule>
  </conditionalFormatting>
  <conditionalFormatting sqref="H16:H19">
    <cfRule type="expression" dxfId="4583" priority="3686" stopIfTrue="1">
      <formula>$IT17&lt;$IS$2</formula>
    </cfRule>
  </conditionalFormatting>
  <conditionalFormatting sqref="A16:G19">
    <cfRule type="cellIs" dxfId="4582" priority="3685" stopIfTrue="1" operator="equal">
      <formula>0</formula>
    </cfRule>
  </conditionalFormatting>
  <conditionalFormatting sqref="A16:G19">
    <cfRule type="expression" dxfId="4581" priority="3684" stopIfTrue="1">
      <formula>$IT17&lt;$IS$2</formula>
    </cfRule>
  </conditionalFormatting>
  <conditionalFormatting sqref="A16:H19">
    <cfRule type="cellIs" dxfId="4580" priority="3683" operator="equal">
      <formula>0</formula>
    </cfRule>
  </conditionalFormatting>
  <conditionalFormatting sqref="A16:H19">
    <cfRule type="cellIs" dxfId="4579" priority="3682" operator="equal">
      <formula>0</formula>
    </cfRule>
  </conditionalFormatting>
  <conditionalFormatting sqref="A16:H19">
    <cfRule type="cellIs" dxfId="4578" priority="3681" stopIfTrue="1" operator="equal">
      <formula>0</formula>
    </cfRule>
  </conditionalFormatting>
  <conditionalFormatting sqref="A16:H19">
    <cfRule type="expression" dxfId="4577" priority="3680" stopIfTrue="1">
      <formula>$IT17&lt;$IS$2</formula>
    </cfRule>
  </conditionalFormatting>
  <conditionalFormatting sqref="A16:H19">
    <cfRule type="cellIs" dxfId="4576" priority="3679" stopIfTrue="1" operator="equal">
      <formula>0</formula>
    </cfRule>
  </conditionalFormatting>
  <conditionalFormatting sqref="A16:H19">
    <cfRule type="expression" dxfId="4575" priority="3678" stopIfTrue="1">
      <formula>$IT17&lt;$IS$2</formula>
    </cfRule>
  </conditionalFormatting>
  <conditionalFormatting sqref="A16:G19">
    <cfRule type="cellIs" dxfId="4574" priority="3677" stopIfTrue="1" operator="equal">
      <formula>0</formula>
    </cfRule>
  </conditionalFormatting>
  <conditionalFormatting sqref="A16:G19">
    <cfRule type="expression" dxfId="4573" priority="3676" stopIfTrue="1">
      <formula>$IT17&lt;$IS$2</formula>
    </cfRule>
  </conditionalFormatting>
  <conditionalFormatting sqref="A19:G19">
    <cfRule type="cellIs" dxfId="4572" priority="3675" stopIfTrue="1" operator="equal">
      <formula>0</formula>
    </cfRule>
  </conditionalFormatting>
  <conditionalFormatting sqref="A19:G19">
    <cfRule type="cellIs" dxfId="4571" priority="3674" stopIfTrue="1" operator="equal">
      <formula>0</formula>
    </cfRule>
  </conditionalFormatting>
  <conditionalFormatting sqref="A16:G19">
    <cfRule type="cellIs" dxfId="4570" priority="3673" stopIfTrue="1" operator="equal">
      <formula>0</formula>
    </cfRule>
  </conditionalFormatting>
  <conditionalFormatting sqref="A16:G19">
    <cfRule type="expression" dxfId="4569" priority="3672" stopIfTrue="1">
      <formula>$IT17&lt;$IS$2</formula>
    </cfRule>
  </conditionalFormatting>
  <conditionalFormatting sqref="H16:H19">
    <cfRule type="cellIs" dxfId="4568" priority="3671" stopIfTrue="1" operator="equal">
      <formula>0</formula>
    </cfRule>
  </conditionalFormatting>
  <conditionalFormatting sqref="H16:H19">
    <cfRule type="expression" dxfId="4567" priority="3670" stopIfTrue="1">
      <formula>$IT17&lt;$IS$2</formula>
    </cfRule>
  </conditionalFormatting>
  <conditionalFormatting sqref="H16:H19">
    <cfRule type="cellIs" dxfId="4566" priority="3669" stopIfTrue="1" operator="equal">
      <formula>0</formula>
    </cfRule>
  </conditionalFormatting>
  <conditionalFormatting sqref="H16:H19">
    <cfRule type="expression" dxfId="4565" priority="3668" stopIfTrue="1">
      <formula>$IT17&lt;$IS$2</formula>
    </cfRule>
  </conditionalFormatting>
  <conditionalFormatting sqref="A16:G19">
    <cfRule type="cellIs" dxfId="4564" priority="3667" stopIfTrue="1" operator="equal">
      <formula>0</formula>
    </cfRule>
  </conditionalFormatting>
  <conditionalFormatting sqref="A16:G19">
    <cfRule type="expression" dxfId="4563" priority="3666" stopIfTrue="1">
      <formula>$IT17&lt;$IS$2</formula>
    </cfRule>
  </conditionalFormatting>
  <conditionalFormatting sqref="A16:H19">
    <cfRule type="cellIs" dxfId="4562" priority="3665" operator="equal">
      <formula>0</formula>
    </cfRule>
  </conditionalFormatting>
  <conditionalFormatting sqref="A16:H19">
    <cfRule type="cellIs" dxfId="4561" priority="3664" stopIfTrue="1" operator="equal">
      <formula>0</formula>
    </cfRule>
  </conditionalFormatting>
  <conditionalFormatting sqref="A16:H19">
    <cfRule type="expression" dxfId="4560" priority="3663" stopIfTrue="1">
      <formula>$IT17&lt;$IS$2</formula>
    </cfRule>
  </conditionalFormatting>
  <conditionalFormatting sqref="A16">
    <cfRule type="cellIs" dxfId="4559" priority="3662" operator="equal">
      <formula>0</formula>
    </cfRule>
  </conditionalFormatting>
  <conditionalFormatting sqref="A16">
    <cfRule type="cellIs" dxfId="4558" priority="3661" stopIfTrue="1" operator="equal">
      <formula>0</formula>
    </cfRule>
  </conditionalFormatting>
  <conditionalFormatting sqref="A16">
    <cfRule type="expression" dxfId="4557" priority="3660" stopIfTrue="1">
      <formula>$IT17&lt;$IS$2</formula>
    </cfRule>
  </conditionalFormatting>
  <conditionalFormatting sqref="A16">
    <cfRule type="cellIs" dxfId="4556" priority="3659" stopIfTrue="1" operator="equal">
      <formula>0</formula>
    </cfRule>
  </conditionalFormatting>
  <conditionalFormatting sqref="A16">
    <cfRule type="expression" dxfId="4555" priority="3658" stopIfTrue="1">
      <formula>$IT17&lt;$IS$2</formula>
    </cfRule>
  </conditionalFormatting>
  <conditionalFormatting sqref="A16">
    <cfRule type="cellIs" dxfId="4554" priority="3657" stopIfTrue="1" operator="equal">
      <formula>0</formula>
    </cfRule>
  </conditionalFormatting>
  <conditionalFormatting sqref="A16">
    <cfRule type="expression" dxfId="4553" priority="3656" stopIfTrue="1">
      <formula>$IT17&lt;$IS$2</formula>
    </cfRule>
  </conditionalFormatting>
  <conditionalFormatting sqref="A16">
    <cfRule type="cellIs" dxfId="4552" priority="3655" stopIfTrue="1" operator="equal">
      <formula>0</formula>
    </cfRule>
  </conditionalFormatting>
  <conditionalFormatting sqref="A16">
    <cfRule type="expression" dxfId="4551" priority="3654" stopIfTrue="1">
      <formula>$IT17&lt;$IS$2</formula>
    </cfRule>
  </conditionalFormatting>
  <conditionalFormatting sqref="A16">
    <cfRule type="cellIs" dxfId="4550" priority="3653" operator="equal">
      <formula>0</formula>
    </cfRule>
  </conditionalFormatting>
  <conditionalFormatting sqref="A16">
    <cfRule type="cellIs" dxfId="4549" priority="3652" operator="equal">
      <formula>0</formula>
    </cfRule>
  </conditionalFormatting>
  <conditionalFormatting sqref="A16">
    <cfRule type="cellIs" dxfId="4548" priority="3651" stopIfTrue="1" operator="equal">
      <formula>0</formula>
    </cfRule>
  </conditionalFormatting>
  <conditionalFormatting sqref="A16">
    <cfRule type="expression" dxfId="4547" priority="3650" stopIfTrue="1">
      <formula>$IT17&lt;$IS$2</formula>
    </cfRule>
  </conditionalFormatting>
  <conditionalFormatting sqref="A16">
    <cfRule type="cellIs" dxfId="4546" priority="3649" stopIfTrue="1" operator="equal">
      <formula>0</formula>
    </cfRule>
  </conditionalFormatting>
  <conditionalFormatting sqref="A16">
    <cfRule type="expression" dxfId="4545" priority="3648" stopIfTrue="1">
      <formula>$IT17&lt;$IS$2</formula>
    </cfRule>
  </conditionalFormatting>
  <conditionalFormatting sqref="A16">
    <cfRule type="cellIs" dxfId="4544" priority="3647" stopIfTrue="1" operator="equal">
      <formula>0</formula>
    </cfRule>
  </conditionalFormatting>
  <conditionalFormatting sqref="A16">
    <cfRule type="expression" dxfId="4543" priority="3646" stopIfTrue="1">
      <formula>$IT17&lt;$IS$2</formula>
    </cfRule>
  </conditionalFormatting>
  <conditionalFormatting sqref="A16">
    <cfRule type="cellIs" dxfId="4542" priority="3645" stopIfTrue="1" operator="equal">
      <formula>0</formula>
    </cfRule>
  </conditionalFormatting>
  <conditionalFormatting sqref="A16">
    <cfRule type="expression" dxfId="4541" priority="3644" stopIfTrue="1">
      <formula>$IT17&lt;$IS$2</formula>
    </cfRule>
  </conditionalFormatting>
  <conditionalFormatting sqref="A16">
    <cfRule type="cellIs" dxfId="4540" priority="3643" stopIfTrue="1" operator="equal">
      <formula>0</formula>
    </cfRule>
  </conditionalFormatting>
  <conditionalFormatting sqref="A16">
    <cfRule type="expression" dxfId="4539" priority="3642" stopIfTrue="1">
      <formula>$IT17&lt;$IS$2</formula>
    </cfRule>
  </conditionalFormatting>
  <conditionalFormatting sqref="A16">
    <cfRule type="cellIs" dxfId="4538" priority="3641" operator="equal">
      <formula>0</formula>
    </cfRule>
  </conditionalFormatting>
  <conditionalFormatting sqref="A16">
    <cfRule type="cellIs" dxfId="4537" priority="3640" stopIfTrue="1" operator="equal">
      <formula>0</formula>
    </cfRule>
  </conditionalFormatting>
  <conditionalFormatting sqref="A16">
    <cfRule type="expression" dxfId="4536" priority="3639" stopIfTrue="1">
      <formula>$IT17&lt;$IS$2</formula>
    </cfRule>
  </conditionalFormatting>
  <conditionalFormatting sqref="A16:C16">
    <cfRule type="cellIs" dxfId="4535" priority="3638" operator="equal">
      <formula>0</formula>
    </cfRule>
  </conditionalFormatting>
  <conditionalFormatting sqref="A16:C16">
    <cfRule type="cellIs" dxfId="4534" priority="3637" stopIfTrue="1" operator="equal">
      <formula>0</formula>
    </cfRule>
  </conditionalFormatting>
  <conditionalFormatting sqref="A16:C16">
    <cfRule type="expression" dxfId="4533" priority="3636" stopIfTrue="1">
      <formula>$IT17&lt;$IS$2</formula>
    </cfRule>
  </conditionalFormatting>
  <conditionalFormatting sqref="A16:C16">
    <cfRule type="cellIs" dxfId="4532" priority="3635" stopIfTrue="1" operator="equal">
      <formula>0</formula>
    </cfRule>
  </conditionalFormatting>
  <conditionalFormatting sqref="A16:C16">
    <cfRule type="expression" dxfId="4531" priority="3634" stopIfTrue="1">
      <formula>$IT17&lt;$IS$2</formula>
    </cfRule>
  </conditionalFormatting>
  <conditionalFormatting sqref="A16:C16">
    <cfRule type="cellIs" dxfId="4530" priority="3633" stopIfTrue="1" operator="equal">
      <formula>0</formula>
    </cfRule>
  </conditionalFormatting>
  <conditionalFormatting sqref="A16:C16">
    <cfRule type="expression" dxfId="4529" priority="3632" stopIfTrue="1">
      <formula>$IT17&lt;$IS$2</formula>
    </cfRule>
  </conditionalFormatting>
  <conditionalFormatting sqref="A16:C16">
    <cfRule type="cellIs" dxfId="4528" priority="3631" stopIfTrue="1" operator="equal">
      <formula>0</formula>
    </cfRule>
  </conditionalFormatting>
  <conditionalFormatting sqref="A16:C16">
    <cfRule type="expression" dxfId="4527" priority="3630" stopIfTrue="1">
      <formula>$IT17&lt;$IS$2</formula>
    </cfRule>
  </conditionalFormatting>
  <conditionalFormatting sqref="A16:C16">
    <cfRule type="cellIs" dxfId="4526" priority="3629" operator="equal">
      <formula>0</formula>
    </cfRule>
  </conditionalFormatting>
  <conditionalFormatting sqref="A16:C16">
    <cfRule type="cellIs" dxfId="4525" priority="3628" operator="equal">
      <formula>0</formula>
    </cfRule>
  </conditionalFormatting>
  <conditionalFormatting sqref="A16:C16">
    <cfRule type="cellIs" dxfId="4524" priority="3627" stopIfTrue="1" operator="equal">
      <formula>0</formula>
    </cfRule>
  </conditionalFormatting>
  <conditionalFormatting sqref="A16:C16">
    <cfRule type="expression" dxfId="4523" priority="3626" stopIfTrue="1">
      <formula>$IT17&lt;$IS$2</formula>
    </cfRule>
  </conditionalFormatting>
  <conditionalFormatting sqref="A16:C16">
    <cfRule type="cellIs" dxfId="4522" priority="3625" stopIfTrue="1" operator="equal">
      <formula>0</formula>
    </cfRule>
  </conditionalFormatting>
  <conditionalFormatting sqref="A16:C16">
    <cfRule type="expression" dxfId="4521" priority="3624" stopIfTrue="1">
      <formula>$IT17&lt;$IS$2</formula>
    </cfRule>
  </conditionalFormatting>
  <conditionalFormatting sqref="A16:C16">
    <cfRule type="cellIs" dxfId="4520" priority="3623" stopIfTrue="1" operator="equal">
      <formula>0</formula>
    </cfRule>
  </conditionalFormatting>
  <conditionalFormatting sqref="A16:C16">
    <cfRule type="expression" dxfId="4519" priority="3622" stopIfTrue="1">
      <formula>$IT17&lt;$IS$2</formula>
    </cfRule>
  </conditionalFormatting>
  <conditionalFormatting sqref="A16:C16">
    <cfRule type="cellIs" dxfId="4518" priority="3621" stopIfTrue="1" operator="equal">
      <formula>0</formula>
    </cfRule>
  </conditionalFormatting>
  <conditionalFormatting sqref="A16:C16">
    <cfRule type="expression" dxfId="4517" priority="3620" stopIfTrue="1">
      <formula>$IT17&lt;$IS$2</formula>
    </cfRule>
  </conditionalFormatting>
  <conditionalFormatting sqref="A16:C16">
    <cfRule type="cellIs" dxfId="4516" priority="3619" stopIfTrue="1" operator="equal">
      <formula>0</formula>
    </cfRule>
  </conditionalFormatting>
  <conditionalFormatting sqref="A16:C16">
    <cfRule type="expression" dxfId="4515" priority="3618" stopIfTrue="1">
      <formula>$IT17&lt;$IS$2</formula>
    </cfRule>
  </conditionalFormatting>
  <conditionalFormatting sqref="A16:C16">
    <cfRule type="cellIs" dxfId="4514" priority="3617" operator="equal">
      <formula>0</formula>
    </cfRule>
  </conditionalFormatting>
  <conditionalFormatting sqref="A16:C16">
    <cfRule type="cellIs" dxfId="4513" priority="3616" stopIfTrue="1" operator="equal">
      <formula>0</formula>
    </cfRule>
  </conditionalFormatting>
  <conditionalFormatting sqref="A16:C16">
    <cfRule type="expression" dxfId="4512" priority="3615" stopIfTrue="1">
      <formula>$IT17&lt;$IS$2</formula>
    </cfRule>
  </conditionalFormatting>
  <conditionalFormatting sqref="A16:H19">
    <cfRule type="cellIs" dxfId="4511" priority="3614" stopIfTrue="1" operator="equal">
      <formula>0</formula>
    </cfRule>
  </conditionalFormatting>
  <conditionalFormatting sqref="A16:H19">
    <cfRule type="expression" dxfId="4510" priority="3613" stopIfTrue="1">
      <formula>$IT17&lt;$IS$2</formula>
    </cfRule>
  </conditionalFormatting>
  <conditionalFormatting sqref="A16:H19">
    <cfRule type="cellIs" dxfId="4509" priority="3612" stopIfTrue="1" operator="equal">
      <formula>0</formula>
    </cfRule>
  </conditionalFormatting>
  <conditionalFormatting sqref="A16:H19">
    <cfRule type="expression" dxfId="4508" priority="3611" stopIfTrue="1">
      <formula>$IT17&lt;$IS$2</formula>
    </cfRule>
  </conditionalFormatting>
  <conditionalFormatting sqref="A16:H19">
    <cfRule type="cellIs" dxfId="4507" priority="3610" stopIfTrue="1" operator="equal">
      <formula>0</formula>
    </cfRule>
  </conditionalFormatting>
  <conditionalFormatting sqref="A16:H19">
    <cfRule type="expression" dxfId="4506" priority="3609" stopIfTrue="1">
      <formula>$IT17&lt;$IS$2</formula>
    </cfRule>
  </conditionalFormatting>
  <conditionalFormatting sqref="A16:H19">
    <cfRule type="cellIs" dxfId="4505" priority="3608" stopIfTrue="1" operator="equal">
      <formula>0</formula>
    </cfRule>
  </conditionalFormatting>
  <conditionalFormatting sqref="A16:H19">
    <cfRule type="expression" dxfId="4504" priority="3607" stopIfTrue="1">
      <formula>$IT17&lt;$IS$2</formula>
    </cfRule>
  </conditionalFormatting>
  <conditionalFormatting sqref="A16:H19">
    <cfRule type="cellIs" dxfId="4503" priority="3606" stopIfTrue="1" operator="equal">
      <formula>0</formula>
    </cfRule>
  </conditionalFormatting>
  <conditionalFormatting sqref="A16:H19">
    <cfRule type="expression" dxfId="4502" priority="3605" stopIfTrue="1">
      <formula>$IT17&lt;$IS$2</formula>
    </cfRule>
  </conditionalFormatting>
  <conditionalFormatting sqref="A16:H19">
    <cfRule type="cellIs" dxfId="4501" priority="3604" stopIfTrue="1" operator="equal">
      <formula>0</formula>
    </cfRule>
  </conditionalFormatting>
  <conditionalFormatting sqref="A16:H19">
    <cfRule type="expression" dxfId="4500" priority="3603" stopIfTrue="1">
      <formula>$IT17&lt;$IS$2</formula>
    </cfRule>
  </conditionalFormatting>
  <conditionalFormatting sqref="D18">
    <cfRule type="cellIs" dxfId="4499" priority="3602" operator="equal">
      <formula>0</formula>
    </cfRule>
  </conditionalFormatting>
  <conditionalFormatting sqref="D18">
    <cfRule type="cellIs" dxfId="4498" priority="3601" stopIfTrue="1" operator="equal">
      <formula>0</formula>
    </cfRule>
  </conditionalFormatting>
  <conditionalFormatting sqref="D18">
    <cfRule type="expression" dxfId="4497" priority="3600" stopIfTrue="1">
      <formula>$IT19&lt;$IS$2</formula>
    </cfRule>
  </conditionalFormatting>
  <conditionalFormatting sqref="D18">
    <cfRule type="cellIs" dxfId="4496" priority="3599" stopIfTrue="1" operator="equal">
      <formula>0</formula>
    </cfRule>
  </conditionalFormatting>
  <conditionalFormatting sqref="D18">
    <cfRule type="expression" dxfId="4495" priority="3598" stopIfTrue="1">
      <formula>$IT19&lt;$IS$2</formula>
    </cfRule>
  </conditionalFormatting>
  <conditionalFormatting sqref="D18">
    <cfRule type="cellIs" dxfId="4494" priority="3597" stopIfTrue="1" operator="equal">
      <formula>0</formula>
    </cfRule>
  </conditionalFormatting>
  <conditionalFormatting sqref="D18">
    <cfRule type="expression" dxfId="4493" priority="3596" stopIfTrue="1">
      <formula>$IT19&lt;$IS$2</formula>
    </cfRule>
  </conditionalFormatting>
  <conditionalFormatting sqref="D18">
    <cfRule type="cellIs" dxfId="4492" priority="3595" stopIfTrue="1" operator="equal">
      <formula>0</formula>
    </cfRule>
  </conditionalFormatting>
  <conditionalFormatting sqref="D18">
    <cfRule type="expression" dxfId="4491" priority="3594" stopIfTrue="1">
      <formula>$IT19&lt;$IS$2</formula>
    </cfRule>
  </conditionalFormatting>
  <conditionalFormatting sqref="D18">
    <cfRule type="cellIs" dxfId="4490" priority="3593" stopIfTrue="1" operator="equal">
      <formula>0</formula>
    </cfRule>
  </conditionalFormatting>
  <conditionalFormatting sqref="D18">
    <cfRule type="expression" dxfId="4489" priority="3592" stopIfTrue="1">
      <formula>$IT19&lt;$IS$2</formula>
    </cfRule>
  </conditionalFormatting>
  <conditionalFormatting sqref="D18">
    <cfRule type="cellIs" dxfId="4488" priority="3591" operator="equal">
      <formula>0</formula>
    </cfRule>
  </conditionalFormatting>
  <conditionalFormatting sqref="D18">
    <cfRule type="cellIs" dxfId="4487" priority="3590" stopIfTrue="1" operator="equal">
      <formula>0</formula>
    </cfRule>
  </conditionalFormatting>
  <conditionalFormatting sqref="D18">
    <cfRule type="expression" dxfId="4486" priority="3589" stopIfTrue="1">
      <formula>$IT19&lt;$IS$2</formula>
    </cfRule>
  </conditionalFormatting>
  <conditionalFormatting sqref="D18">
    <cfRule type="cellIs" dxfId="4485" priority="3588" stopIfTrue="1" operator="equal">
      <formula>0</formula>
    </cfRule>
  </conditionalFormatting>
  <conditionalFormatting sqref="D18">
    <cfRule type="expression" dxfId="4484" priority="3587" stopIfTrue="1">
      <formula>$IT19&lt;$IS$2</formula>
    </cfRule>
  </conditionalFormatting>
  <conditionalFormatting sqref="D18">
    <cfRule type="cellIs" dxfId="4483" priority="3586" stopIfTrue="1" operator="equal">
      <formula>0</formula>
    </cfRule>
  </conditionalFormatting>
  <conditionalFormatting sqref="D18">
    <cfRule type="expression" dxfId="4482" priority="3585" stopIfTrue="1">
      <formula>$IT19&lt;$IS$2</formula>
    </cfRule>
  </conditionalFormatting>
  <conditionalFormatting sqref="D18">
    <cfRule type="cellIs" dxfId="4481" priority="3584" stopIfTrue="1" operator="equal">
      <formula>0</formula>
    </cfRule>
  </conditionalFormatting>
  <conditionalFormatting sqref="D18">
    <cfRule type="expression" dxfId="4480" priority="3583" stopIfTrue="1">
      <formula>$IT19&lt;$IS$2</formula>
    </cfRule>
  </conditionalFormatting>
  <conditionalFormatting sqref="D18">
    <cfRule type="cellIs" dxfId="4479" priority="3582" stopIfTrue="1" operator="equal">
      <formula>0</formula>
    </cfRule>
  </conditionalFormatting>
  <conditionalFormatting sqref="D18">
    <cfRule type="expression" dxfId="4478" priority="3581" stopIfTrue="1">
      <formula>$IT19&lt;$IS$2</formula>
    </cfRule>
  </conditionalFormatting>
  <conditionalFormatting sqref="D18">
    <cfRule type="cellIs" dxfId="4477" priority="3580" stopIfTrue="1" operator="equal">
      <formula>0</formula>
    </cfRule>
  </conditionalFormatting>
  <conditionalFormatting sqref="D18">
    <cfRule type="expression" dxfId="4476" priority="3579" stopIfTrue="1">
      <formula>$IT19&lt;$IS$2</formula>
    </cfRule>
  </conditionalFormatting>
  <conditionalFormatting sqref="D18">
    <cfRule type="cellIs" dxfId="4475" priority="3578" stopIfTrue="1" operator="equal">
      <formula>0</formula>
    </cfRule>
  </conditionalFormatting>
  <conditionalFormatting sqref="D18">
    <cfRule type="expression" dxfId="4474" priority="3577" stopIfTrue="1">
      <formula>$IT19&lt;$IS$2</formula>
    </cfRule>
  </conditionalFormatting>
  <conditionalFormatting sqref="A16:H19">
    <cfRule type="cellIs" dxfId="4473" priority="3576" stopIfTrue="1" operator="equal">
      <formula>0</formula>
    </cfRule>
  </conditionalFormatting>
  <conditionalFormatting sqref="A16:H19">
    <cfRule type="expression" dxfId="4472" priority="3575" stopIfTrue="1">
      <formula>$IT17&lt;$IS$2</formula>
    </cfRule>
  </conditionalFormatting>
  <conditionalFormatting sqref="A16:H19">
    <cfRule type="cellIs" dxfId="4471" priority="3574" stopIfTrue="1" operator="equal">
      <formula>0</formula>
    </cfRule>
  </conditionalFormatting>
  <conditionalFormatting sqref="A16:H19">
    <cfRule type="expression" dxfId="4470" priority="3573" stopIfTrue="1">
      <formula>$IT17&lt;$IS$2</formula>
    </cfRule>
  </conditionalFormatting>
  <conditionalFormatting sqref="A16:H19">
    <cfRule type="cellIs" dxfId="4469" priority="3572" stopIfTrue="1" operator="equal">
      <formula>0</formula>
    </cfRule>
  </conditionalFormatting>
  <conditionalFormatting sqref="A16:H19">
    <cfRule type="expression" dxfId="4468" priority="3571" stopIfTrue="1">
      <formula>$IT17&lt;$IS$2</formula>
    </cfRule>
  </conditionalFormatting>
  <conditionalFormatting sqref="A16:H19">
    <cfRule type="cellIs" dxfId="4467" priority="3570" stopIfTrue="1" operator="equal">
      <formula>0</formula>
    </cfRule>
  </conditionalFormatting>
  <conditionalFormatting sqref="A16:H19">
    <cfRule type="expression" dxfId="4466" priority="3569" stopIfTrue="1">
      <formula>$IT17&lt;$IS$2</formula>
    </cfRule>
  </conditionalFormatting>
  <conditionalFormatting sqref="A18:H18">
    <cfRule type="cellIs" dxfId="4465" priority="3568" stopIfTrue="1" operator="equal">
      <formula>0</formula>
    </cfRule>
  </conditionalFormatting>
  <conditionalFormatting sqref="A18:H18">
    <cfRule type="expression" dxfId="4464" priority="3567" stopIfTrue="1">
      <formula>$IW19&lt;$IV$2</formula>
    </cfRule>
  </conditionalFormatting>
  <conditionalFormatting sqref="A17:H17">
    <cfRule type="cellIs" dxfId="4463" priority="3566" stopIfTrue="1" operator="equal">
      <formula>0</formula>
    </cfRule>
  </conditionalFormatting>
  <conditionalFormatting sqref="A17:H17">
    <cfRule type="expression" dxfId="4462" priority="3565" stopIfTrue="1">
      <formula>$IW18&lt;$IV$2</formula>
    </cfRule>
  </conditionalFormatting>
  <conditionalFormatting sqref="A16:H16">
    <cfRule type="cellIs" dxfId="4461" priority="3564" stopIfTrue="1" operator="equal">
      <formula>0</formula>
    </cfRule>
  </conditionalFormatting>
  <conditionalFormatting sqref="A16:H16">
    <cfRule type="expression" dxfId="4460" priority="3563" stopIfTrue="1">
      <formula>$IW17&lt;$IV$2</formula>
    </cfRule>
  </conditionalFormatting>
  <conditionalFormatting sqref="A17:H17">
    <cfRule type="cellIs" dxfId="4459" priority="3562" operator="equal">
      <formula>0</formula>
    </cfRule>
  </conditionalFormatting>
  <conditionalFormatting sqref="A17:H17">
    <cfRule type="cellIs" dxfId="4458" priority="3561" stopIfTrue="1" operator="equal">
      <formula>0</formula>
    </cfRule>
  </conditionalFormatting>
  <conditionalFormatting sqref="A17:H17">
    <cfRule type="expression" dxfId="4457" priority="3560" stopIfTrue="1">
      <formula>$IT18&lt;$IS$2</formula>
    </cfRule>
  </conditionalFormatting>
  <conditionalFormatting sqref="A17:H17">
    <cfRule type="cellIs" dxfId="4456" priority="3559" stopIfTrue="1" operator="equal">
      <formula>0</formula>
    </cfRule>
  </conditionalFormatting>
  <conditionalFormatting sqref="A17:H17">
    <cfRule type="expression" dxfId="4455" priority="3558" stopIfTrue="1">
      <formula>$IT18&lt;$IS$2</formula>
    </cfRule>
  </conditionalFormatting>
  <conditionalFormatting sqref="A17:G17">
    <cfRule type="cellIs" dxfId="4454" priority="3557" stopIfTrue="1" operator="equal">
      <formula>0</formula>
    </cfRule>
  </conditionalFormatting>
  <conditionalFormatting sqref="A17:G17">
    <cfRule type="expression" dxfId="4453" priority="3556" stopIfTrue="1">
      <formula>$IT18&lt;$IS$2</formula>
    </cfRule>
  </conditionalFormatting>
  <conditionalFormatting sqref="H17">
    <cfRule type="cellIs" dxfId="4452" priority="3555" stopIfTrue="1" operator="equal">
      <formula>0</formula>
    </cfRule>
  </conditionalFormatting>
  <conditionalFormatting sqref="H17">
    <cfRule type="expression" dxfId="4451" priority="3554" stopIfTrue="1">
      <formula>$IT18&lt;$IS$2</formula>
    </cfRule>
  </conditionalFormatting>
  <conditionalFormatting sqref="A17:G17">
    <cfRule type="cellIs" dxfId="4450" priority="3553" stopIfTrue="1" operator="equal">
      <formula>0</formula>
    </cfRule>
  </conditionalFormatting>
  <conditionalFormatting sqref="A17:G17">
    <cfRule type="expression" dxfId="4449" priority="3552" stopIfTrue="1">
      <formula>$IT18&lt;$IS$2</formula>
    </cfRule>
  </conditionalFormatting>
  <conditionalFormatting sqref="A17:H17">
    <cfRule type="cellIs" dxfId="4448" priority="3551" operator="equal">
      <formula>0</formula>
    </cfRule>
  </conditionalFormatting>
  <conditionalFormatting sqref="A17:H17">
    <cfRule type="cellIs" dxfId="4447" priority="3550" operator="equal">
      <formula>0</formula>
    </cfRule>
  </conditionalFormatting>
  <conditionalFormatting sqref="A17:H17">
    <cfRule type="cellIs" dxfId="4446" priority="3549" stopIfTrue="1" operator="equal">
      <formula>0</formula>
    </cfRule>
  </conditionalFormatting>
  <conditionalFormatting sqref="A17:H17">
    <cfRule type="expression" dxfId="4445" priority="3548" stopIfTrue="1">
      <formula>$IT18&lt;$IS$2</formula>
    </cfRule>
  </conditionalFormatting>
  <conditionalFormatting sqref="A17:H17">
    <cfRule type="cellIs" dxfId="4444" priority="3547" stopIfTrue="1" operator="equal">
      <formula>0</formula>
    </cfRule>
  </conditionalFormatting>
  <conditionalFormatting sqref="A17:H17">
    <cfRule type="expression" dxfId="4443" priority="3546" stopIfTrue="1">
      <formula>$IT18&lt;$IS$2</formula>
    </cfRule>
  </conditionalFormatting>
  <conditionalFormatting sqref="A17:G17">
    <cfRule type="cellIs" dxfId="4442" priority="3545" stopIfTrue="1" operator="equal">
      <formula>0</formula>
    </cfRule>
  </conditionalFormatting>
  <conditionalFormatting sqref="A17:G17">
    <cfRule type="expression" dxfId="4441" priority="3544" stopIfTrue="1">
      <formula>$IT18&lt;$IS$2</formula>
    </cfRule>
  </conditionalFormatting>
  <conditionalFormatting sqref="A17:G17">
    <cfRule type="cellIs" dxfId="4440" priority="3543" stopIfTrue="1" operator="equal">
      <formula>0</formula>
    </cfRule>
  </conditionalFormatting>
  <conditionalFormatting sqref="A17:G17">
    <cfRule type="expression" dxfId="4439" priority="3542" stopIfTrue="1">
      <formula>$IT18&lt;$IS$2</formula>
    </cfRule>
  </conditionalFormatting>
  <conditionalFormatting sqref="H17">
    <cfRule type="cellIs" dxfId="4438" priority="3541" stopIfTrue="1" operator="equal">
      <formula>0</formula>
    </cfRule>
  </conditionalFormatting>
  <conditionalFormatting sqref="H17">
    <cfRule type="expression" dxfId="4437" priority="3540" stopIfTrue="1">
      <formula>$IT18&lt;$IS$2</formula>
    </cfRule>
  </conditionalFormatting>
  <conditionalFormatting sqref="H17">
    <cfRule type="cellIs" dxfId="4436" priority="3539" stopIfTrue="1" operator="equal">
      <formula>0</formula>
    </cfRule>
  </conditionalFormatting>
  <conditionalFormatting sqref="H17">
    <cfRule type="expression" dxfId="4435" priority="3538" stopIfTrue="1">
      <formula>$IT18&lt;$IS$2</formula>
    </cfRule>
  </conditionalFormatting>
  <conditionalFormatting sqref="A17:G17">
    <cfRule type="cellIs" dxfId="4434" priority="3537" stopIfTrue="1" operator="equal">
      <formula>0</formula>
    </cfRule>
  </conditionalFormatting>
  <conditionalFormatting sqref="A17:G17">
    <cfRule type="expression" dxfId="4433" priority="3536" stopIfTrue="1">
      <formula>$IT18&lt;$IS$2</formula>
    </cfRule>
  </conditionalFormatting>
  <conditionalFormatting sqref="A17:H17">
    <cfRule type="cellIs" dxfId="4432" priority="3535" operator="equal">
      <formula>0</formula>
    </cfRule>
  </conditionalFormatting>
  <conditionalFormatting sqref="A17:H17">
    <cfRule type="cellIs" dxfId="4431" priority="3534" stopIfTrue="1" operator="equal">
      <formula>0</formula>
    </cfRule>
  </conditionalFormatting>
  <conditionalFormatting sqref="A17:H17">
    <cfRule type="expression" dxfId="4430" priority="3533" stopIfTrue="1">
      <formula>$IT18&lt;$IS$2</formula>
    </cfRule>
  </conditionalFormatting>
  <conditionalFormatting sqref="A17:H17">
    <cfRule type="cellIs" dxfId="4429" priority="3532" stopIfTrue="1" operator="equal">
      <formula>0</formula>
    </cfRule>
  </conditionalFormatting>
  <conditionalFormatting sqref="A17:H17">
    <cfRule type="expression" dxfId="4428" priority="3531" stopIfTrue="1">
      <formula>$IT18&lt;$IS$2</formula>
    </cfRule>
  </conditionalFormatting>
  <conditionalFormatting sqref="A17:H17">
    <cfRule type="cellIs" dxfId="4427" priority="3530" stopIfTrue="1" operator="equal">
      <formula>0</formula>
    </cfRule>
  </conditionalFormatting>
  <conditionalFormatting sqref="A17:H17">
    <cfRule type="expression" dxfId="4426" priority="3529" stopIfTrue="1">
      <formula>$IT18&lt;$IS$2</formula>
    </cfRule>
  </conditionalFormatting>
  <conditionalFormatting sqref="A17:H17">
    <cfRule type="cellIs" dxfId="4425" priority="3528" stopIfTrue="1" operator="equal">
      <formula>0</formula>
    </cfRule>
  </conditionalFormatting>
  <conditionalFormatting sqref="A17:H17">
    <cfRule type="expression" dxfId="4424" priority="3527" stopIfTrue="1">
      <formula>$IT18&lt;$IS$2</formula>
    </cfRule>
  </conditionalFormatting>
  <conditionalFormatting sqref="A17:H17">
    <cfRule type="cellIs" dxfId="4423" priority="3526" stopIfTrue="1" operator="equal">
      <formula>0</formula>
    </cfRule>
  </conditionalFormatting>
  <conditionalFormatting sqref="A17:H17">
    <cfRule type="expression" dxfId="4422" priority="3525" stopIfTrue="1">
      <formula>$IT18&lt;$IS$2</formula>
    </cfRule>
  </conditionalFormatting>
  <conditionalFormatting sqref="A17:H17">
    <cfRule type="cellIs" dxfId="4421" priority="3524" stopIfTrue="1" operator="equal">
      <formula>0</formula>
    </cfRule>
  </conditionalFormatting>
  <conditionalFormatting sqref="A17:H17">
    <cfRule type="expression" dxfId="4420" priority="3523" stopIfTrue="1">
      <formula>$IT18&lt;$IS$2</formula>
    </cfRule>
  </conditionalFormatting>
  <conditionalFormatting sqref="A17:H17">
    <cfRule type="cellIs" dxfId="4419" priority="3522" stopIfTrue="1" operator="equal">
      <formula>0</formula>
    </cfRule>
  </conditionalFormatting>
  <conditionalFormatting sqref="A17:H17">
    <cfRule type="expression" dxfId="4418" priority="3521" stopIfTrue="1">
      <formula>$IT18&lt;$IS$2</formula>
    </cfRule>
  </conditionalFormatting>
  <conditionalFormatting sqref="A17:H17">
    <cfRule type="cellIs" dxfId="4417" priority="3520" stopIfTrue="1" operator="equal">
      <formula>0</formula>
    </cfRule>
  </conditionalFormatting>
  <conditionalFormatting sqref="A17:H17">
    <cfRule type="expression" dxfId="4416" priority="3519" stopIfTrue="1">
      <formula>$IT18&lt;$IS$2</formula>
    </cfRule>
  </conditionalFormatting>
  <conditionalFormatting sqref="A17:H17">
    <cfRule type="cellIs" dxfId="4415" priority="3518" stopIfTrue="1" operator="equal">
      <formula>0</formula>
    </cfRule>
  </conditionalFormatting>
  <conditionalFormatting sqref="A17:H17">
    <cfRule type="expression" dxfId="4414" priority="3517" stopIfTrue="1">
      <formula>$IT18&lt;$IS$2</formula>
    </cfRule>
  </conditionalFormatting>
  <conditionalFormatting sqref="A17:H17">
    <cfRule type="cellIs" dxfId="4413" priority="3516" stopIfTrue="1" operator="equal">
      <formula>0</formula>
    </cfRule>
  </conditionalFormatting>
  <conditionalFormatting sqref="A17:H17">
    <cfRule type="expression" dxfId="4412" priority="3515" stopIfTrue="1">
      <formula>$IT18&lt;$IS$2</formula>
    </cfRule>
  </conditionalFormatting>
  <conditionalFormatting sqref="A17:H17">
    <cfRule type="cellIs" dxfId="4411" priority="3514" stopIfTrue="1" operator="equal">
      <formula>0</formula>
    </cfRule>
  </conditionalFormatting>
  <conditionalFormatting sqref="A17:H17">
    <cfRule type="expression" dxfId="4410" priority="3513" stopIfTrue="1">
      <formula>$IT18&lt;$IS$2</formula>
    </cfRule>
  </conditionalFormatting>
  <conditionalFormatting sqref="A17:H17">
    <cfRule type="cellIs" dxfId="4409" priority="3512" stopIfTrue="1" operator="equal">
      <formula>0</formula>
    </cfRule>
  </conditionalFormatting>
  <conditionalFormatting sqref="A17:H17">
    <cfRule type="expression" dxfId="4408" priority="3511" stopIfTrue="1">
      <formula>$IW18&lt;$IV$2</formula>
    </cfRule>
  </conditionalFormatting>
  <conditionalFormatting sqref="A16:H19">
    <cfRule type="cellIs" dxfId="4407" priority="3510" stopIfTrue="1" operator="equal">
      <formula>0</formula>
    </cfRule>
  </conditionalFormatting>
  <conditionalFormatting sqref="A16:H19">
    <cfRule type="expression" dxfId="4406" priority="3509" stopIfTrue="1">
      <formula>$IT17&lt;$IS$2</formula>
    </cfRule>
  </conditionalFormatting>
  <conditionalFormatting sqref="A16:H19">
    <cfRule type="cellIs" dxfId="4405" priority="3508" stopIfTrue="1" operator="equal">
      <formula>0</formula>
    </cfRule>
  </conditionalFormatting>
  <conditionalFormatting sqref="A16:H19">
    <cfRule type="expression" dxfId="4404" priority="3507" stopIfTrue="1">
      <formula>$IT17&lt;$IS$2</formula>
    </cfRule>
  </conditionalFormatting>
  <conditionalFormatting sqref="I18">
    <cfRule type="cellIs" dxfId="4403" priority="3506" operator="equal">
      <formula>0</formula>
    </cfRule>
  </conditionalFormatting>
  <conditionalFormatting sqref="A19:I19">
    <cfRule type="cellIs" dxfId="4402" priority="3505" operator="equal">
      <formula>0</formula>
    </cfRule>
  </conditionalFormatting>
  <conditionalFormatting sqref="A19:H19">
    <cfRule type="cellIs" dxfId="4401" priority="3504" operator="equal">
      <formula>0</formula>
    </cfRule>
  </conditionalFormatting>
  <conditionalFormatting sqref="A19:H19">
    <cfRule type="cellIs" dxfId="4400" priority="3503" stopIfTrue="1" operator="equal">
      <formula>0</formula>
    </cfRule>
  </conditionalFormatting>
  <conditionalFormatting sqref="A19:H19">
    <cfRule type="expression" dxfId="4399" priority="3502" stopIfTrue="1">
      <formula>$IT20&lt;$IS$2</formula>
    </cfRule>
  </conditionalFormatting>
  <conditionalFormatting sqref="A19:H19">
    <cfRule type="cellIs" dxfId="4398" priority="3501" stopIfTrue="1" operator="equal">
      <formula>0</formula>
    </cfRule>
  </conditionalFormatting>
  <conditionalFormatting sqref="A19:H19">
    <cfRule type="expression" dxfId="4397" priority="3500" stopIfTrue="1">
      <formula>$IT20&lt;$IS$2</formula>
    </cfRule>
  </conditionalFormatting>
  <conditionalFormatting sqref="A19:G19">
    <cfRule type="cellIs" dxfId="4396" priority="3499" stopIfTrue="1" operator="equal">
      <formula>0</formula>
    </cfRule>
  </conditionalFormatting>
  <conditionalFormatting sqref="A19:G19">
    <cfRule type="expression" dxfId="4395" priority="3498" stopIfTrue="1">
      <formula>$IT20&lt;$IS$2</formula>
    </cfRule>
  </conditionalFormatting>
  <conditionalFormatting sqref="A19:G19">
    <cfRule type="cellIs" dxfId="4394" priority="3497" stopIfTrue="1" operator="equal">
      <formula>0</formula>
    </cfRule>
  </conditionalFormatting>
  <conditionalFormatting sqref="A19:G19">
    <cfRule type="cellIs" dxfId="4393" priority="3496" stopIfTrue="1" operator="equal">
      <formula>0</formula>
    </cfRule>
  </conditionalFormatting>
  <conditionalFormatting sqref="A19:G19">
    <cfRule type="cellIs" dxfId="4392" priority="3495" stopIfTrue="1" operator="equal">
      <formula>0</formula>
    </cfRule>
  </conditionalFormatting>
  <conditionalFormatting sqref="A19:G19">
    <cfRule type="expression" dxfId="4391" priority="3494" stopIfTrue="1">
      <formula>$IT20&lt;$IS$2</formula>
    </cfRule>
  </conditionalFormatting>
  <conditionalFormatting sqref="H19">
    <cfRule type="cellIs" dxfId="4390" priority="3493" stopIfTrue="1" operator="equal">
      <formula>0</formula>
    </cfRule>
  </conditionalFormatting>
  <conditionalFormatting sqref="H19">
    <cfRule type="expression" dxfId="4389" priority="3492" stopIfTrue="1">
      <formula>$IT20&lt;$IS$2</formula>
    </cfRule>
  </conditionalFormatting>
  <conditionalFormatting sqref="H19">
    <cfRule type="cellIs" dxfId="4388" priority="3491" stopIfTrue="1" operator="equal">
      <formula>0</formula>
    </cfRule>
  </conditionalFormatting>
  <conditionalFormatting sqref="H19">
    <cfRule type="expression" dxfId="4387" priority="3490" stopIfTrue="1">
      <formula>$IT20&lt;$IS$2</formula>
    </cfRule>
  </conditionalFormatting>
  <conditionalFormatting sqref="A19:G19">
    <cfRule type="cellIs" dxfId="4386" priority="3489" stopIfTrue="1" operator="equal">
      <formula>0</formula>
    </cfRule>
  </conditionalFormatting>
  <conditionalFormatting sqref="A19:G19">
    <cfRule type="expression" dxfId="4385" priority="3488" stopIfTrue="1">
      <formula>$IT20&lt;$IS$2</formula>
    </cfRule>
  </conditionalFormatting>
  <conditionalFormatting sqref="A19:H19">
    <cfRule type="cellIs" dxfId="4384" priority="3487" operator="equal">
      <formula>0</formula>
    </cfRule>
  </conditionalFormatting>
  <conditionalFormatting sqref="A19:G19">
    <cfRule type="cellIs" dxfId="4383" priority="3486" stopIfTrue="1" operator="equal">
      <formula>0</formula>
    </cfRule>
  </conditionalFormatting>
  <conditionalFormatting sqref="A19:G19">
    <cfRule type="expression" dxfId="4382" priority="3485" stopIfTrue="1">
      <formula>$IT20&lt;$IS$2</formula>
    </cfRule>
  </conditionalFormatting>
  <conditionalFormatting sqref="A19:G19">
    <cfRule type="cellIs" dxfId="4381" priority="3484" stopIfTrue="1" operator="equal">
      <formula>0</formula>
    </cfRule>
  </conditionalFormatting>
  <conditionalFormatting sqref="A19:G19">
    <cfRule type="expression" dxfId="4380" priority="3483" stopIfTrue="1">
      <formula>$IT20&lt;$IS$2</formula>
    </cfRule>
  </conditionalFormatting>
  <conditionalFormatting sqref="A19:G19">
    <cfRule type="cellIs" dxfId="4379" priority="3482" stopIfTrue="1" operator="equal">
      <formula>0</formula>
    </cfRule>
  </conditionalFormatting>
  <conditionalFormatting sqref="A19:G19">
    <cfRule type="expression" dxfId="4378" priority="3481" stopIfTrue="1">
      <formula>$IT20&lt;$IS$2</formula>
    </cfRule>
  </conditionalFormatting>
  <conditionalFormatting sqref="A19">
    <cfRule type="cellIs" dxfId="4377" priority="3480" operator="equal">
      <formula>0</formula>
    </cfRule>
  </conditionalFormatting>
  <conditionalFormatting sqref="A19">
    <cfRule type="cellIs" dxfId="4376" priority="3479" stopIfTrue="1" operator="equal">
      <formula>0</formula>
    </cfRule>
  </conditionalFormatting>
  <conditionalFormatting sqref="A19">
    <cfRule type="expression" dxfId="4375" priority="3478" stopIfTrue="1">
      <formula>$IT20&lt;$IS$2</formula>
    </cfRule>
  </conditionalFormatting>
  <conditionalFormatting sqref="A19">
    <cfRule type="cellIs" dxfId="4374" priority="3477" stopIfTrue="1" operator="equal">
      <formula>0</formula>
    </cfRule>
  </conditionalFormatting>
  <conditionalFormatting sqref="A19">
    <cfRule type="expression" dxfId="4373" priority="3476" stopIfTrue="1">
      <formula>$IT20&lt;$IS$2</formula>
    </cfRule>
  </conditionalFormatting>
  <conditionalFormatting sqref="A19">
    <cfRule type="cellIs" dxfId="4372" priority="3475" stopIfTrue="1" operator="equal">
      <formula>0</formula>
    </cfRule>
  </conditionalFormatting>
  <conditionalFormatting sqref="A19">
    <cfRule type="expression" dxfId="4371" priority="3474" stopIfTrue="1">
      <formula>$IT20&lt;$IS$2</formula>
    </cfRule>
  </conditionalFormatting>
  <conditionalFormatting sqref="A19">
    <cfRule type="cellIs" dxfId="4370" priority="3473" stopIfTrue="1" operator="equal">
      <formula>0</formula>
    </cfRule>
  </conditionalFormatting>
  <conditionalFormatting sqref="A19">
    <cfRule type="expression" dxfId="4369" priority="3472" stopIfTrue="1">
      <formula>$IT20&lt;$IS$2</formula>
    </cfRule>
  </conditionalFormatting>
  <conditionalFormatting sqref="A19">
    <cfRule type="cellIs" dxfId="4368" priority="3471" operator="equal">
      <formula>0</formula>
    </cfRule>
  </conditionalFormatting>
  <conditionalFormatting sqref="A19">
    <cfRule type="cellIs" dxfId="4367" priority="3470" operator="equal">
      <formula>0</formula>
    </cfRule>
  </conditionalFormatting>
  <conditionalFormatting sqref="A19">
    <cfRule type="cellIs" dxfId="4366" priority="3469" stopIfTrue="1" operator="equal">
      <formula>0</formula>
    </cfRule>
  </conditionalFormatting>
  <conditionalFormatting sqref="A19">
    <cfRule type="expression" dxfId="4365" priority="3468" stopIfTrue="1">
      <formula>$IT20&lt;$IS$2</formula>
    </cfRule>
  </conditionalFormatting>
  <conditionalFormatting sqref="A19">
    <cfRule type="cellIs" dxfId="4364" priority="3467" stopIfTrue="1" operator="equal">
      <formula>0</formula>
    </cfRule>
  </conditionalFormatting>
  <conditionalFormatting sqref="A19">
    <cfRule type="expression" dxfId="4363" priority="3466" stopIfTrue="1">
      <formula>$IT20&lt;$IS$2</formula>
    </cfRule>
  </conditionalFormatting>
  <conditionalFormatting sqref="A19">
    <cfRule type="cellIs" dxfId="4362" priority="3465" stopIfTrue="1" operator="equal">
      <formula>0</formula>
    </cfRule>
  </conditionalFormatting>
  <conditionalFormatting sqref="A19">
    <cfRule type="expression" dxfId="4361" priority="3464" stopIfTrue="1">
      <formula>$IT20&lt;$IS$2</formula>
    </cfRule>
  </conditionalFormatting>
  <conditionalFormatting sqref="A19">
    <cfRule type="cellIs" dxfId="4360" priority="3463" stopIfTrue="1" operator="equal">
      <formula>0</formula>
    </cfRule>
  </conditionalFormatting>
  <conditionalFormatting sqref="A19">
    <cfRule type="cellIs" dxfId="4359" priority="3462" stopIfTrue="1" operator="equal">
      <formula>0</formula>
    </cfRule>
  </conditionalFormatting>
  <conditionalFormatting sqref="A19">
    <cfRule type="cellIs" dxfId="4358" priority="3461" stopIfTrue="1" operator="equal">
      <formula>0</formula>
    </cfRule>
  </conditionalFormatting>
  <conditionalFormatting sqref="A19">
    <cfRule type="expression" dxfId="4357" priority="3460" stopIfTrue="1">
      <formula>$IT20&lt;$IS$2</formula>
    </cfRule>
  </conditionalFormatting>
  <conditionalFormatting sqref="A19">
    <cfRule type="cellIs" dxfId="4356" priority="3459" stopIfTrue="1" operator="equal">
      <formula>0</formula>
    </cfRule>
  </conditionalFormatting>
  <conditionalFormatting sqref="A19">
    <cfRule type="expression" dxfId="4355" priority="3458" stopIfTrue="1">
      <formula>$IT20&lt;$IS$2</formula>
    </cfRule>
  </conditionalFormatting>
  <conditionalFormatting sqref="A19">
    <cfRule type="cellIs" dxfId="4354" priority="3457" operator="equal">
      <formula>0</formula>
    </cfRule>
  </conditionalFormatting>
  <conditionalFormatting sqref="A19">
    <cfRule type="cellIs" dxfId="4353" priority="3456" stopIfTrue="1" operator="equal">
      <formula>0</formula>
    </cfRule>
  </conditionalFormatting>
  <conditionalFormatting sqref="A19">
    <cfRule type="expression" dxfId="4352" priority="3455" stopIfTrue="1">
      <formula>$IT20&lt;$IS$2</formula>
    </cfRule>
  </conditionalFormatting>
  <conditionalFormatting sqref="A19">
    <cfRule type="cellIs" dxfId="4351" priority="3454" stopIfTrue="1" operator="equal">
      <formula>0</formula>
    </cfRule>
  </conditionalFormatting>
  <conditionalFormatting sqref="A19">
    <cfRule type="expression" dxfId="4350" priority="3453" stopIfTrue="1">
      <formula>$IT20&lt;$IS$2</formula>
    </cfRule>
  </conditionalFormatting>
  <conditionalFormatting sqref="A19">
    <cfRule type="cellIs" dxfId="4349" priority="3452" stopIfTrue="1" operator="equal">
      <formula>0</formula>
    </cfRule>
  </conditionalFormatting>
  <conditionalFormatting sqref="A19">
    <cfRule type="expression" dxfId="4348" priority="3451" stopIfTrue="1">
      <formula>$IT20&lt;$IS$2</formula>
    </cfRule>
  </conditionalFormatting>
  <conditionalFormatting sqref="A19">
    <cfRule type="cellIs" dxfId="4347" priority="3450" stopIfTrue="1" operator="equal">
      <formula>0</formula>
    </cfRule>
  </conditionalFormatting>
  <conditionalFormatting sqref="A19">
    <cfRule type="expression" dxfId="4346" priority="3449" stopIfTrue="1">
      <formula>$IT20&lt;$IS$2</formula>
    </cfRule>
  </conditionalFormatting>
  <conditionalFormatting sqref="A19">
    <cfRule type="cellIs" dxfId="4345" priority="3448" stopIfTrue="1" operator="equal">
      <formula>0</formula>
    </cfRule>
  </conditionalFormatting>
  <conditionalFormatting sqref="A19">
    <cfRule type="expression" dxfId="4344" priority="3447" stopIfTrue="1">
      <formula>$IT20&lt;$IS$2</formula>
    </cfRule>
  </conditionalFormatting>
  <conditionalFormatting sqref="A19">
    <cfRule type="cellIs" dxfId="4343" priority="3446" stopIfTrue="1" operator="equal">
      <formula>0</formula>
    </cfRule>
  </conditionalFormatting>
  <conditionalFormatting sqref="A19">
    <cfRule type="expression" dxfId="4342" priority="3445" stopIfTrue="1">
      <formula>$IT20&lt;$IS$2</formula>
    </cfRule>
  </conditionalFormatting>
  <conditionalFormatting sqref="A19">
    <cfRule type="cellIs" dxfId="4341" priority="3444" stopIfTrue="1" operator="equal">
      <formula>0</formula>
    </cfRule>
  </conditionalFormatting>
  <conditionalFormatting sqref="A19">
    <cfRule type="expression" dxfId="4340" priority="3443" stopIfTrue="1">
      <formula>$IT20&lt;$IS$2</formula>
    </cfRule>
  </conditionalFormatting>
  <conditionalFormatting sqref="A19:H19">
    <cfRule type="cellIs" dxfId="4339" priority="3442" stopIfTrue="1" operator="equal">
      <formula>0</formula>
    </cfRule>
  </conditionalFormatting>
  <conditionalFormatting sqref="A19:H19">
    <cfRule type="expression" dxfId="4338" priority="3441" stopIfTrue="1">
      <formula>$IT20&lt;$IS$2</formula>
    </cfRule>
  </conditionalFormatting>
  <conditionalFormatting sqref="A19:H19">
    <cfRule type="cellIs" dxfId="4337" priority="3440" stopIfTrue="1" operator="equal">
      <formula>0</formula>
    </cfRule>
  </conditionalFormatting>
  <conditionalFormatting sqref="A19:H19">
    <cfRule type="expression" dxfId="4336" priority="3439" stopIfTrue="1">
      <formula>$IT20&lt;$IS$2</formula>
    </cfRule>
  </conditionalFormatting>
  <conditionalFormatting sqref="A19:H19">
    <cfRule type="cellIs" dxfId="4335" priority="3438" stopIfTrue="1" operator="equal">
      <formula>0</formula>
    </cfRule>
  </conditionalFormatting>
  <conditionalFormatting sqref="A19:H19">
    <cfRule type="expression" dxfId="4334" priority="3437" stopIfTrue="1">
      <formula>$IT20&lt;$IS$2</formula>
    </cfRule>
  </conditionalFormatting>
  <conditionalFormatting sqref="A19:H19">
    <cfRule type="cellIs" dxfId="4333" priority="3436" operator="equal">
      <formula>0</formula>
    </cfRule>
  </conditionalFormatting>
  <conditionalFormatting sqref="A19:H19">
    <cfRule type="cellIs" dxfId="4332" priority="3435" stopIfTrue="1" operator="equal">
      <formula>0</formula>
    </cfRule>
  </conditionalFormatting>
  <conditionalFormatting sqref="A19:H19">
    <cfRule type="expression" dxfId="4331" priority="3434" stopIfTrue="1">
      <formula>$IT20&lt;$IS$2</formula>
    </cfRule>
  </conditionalFormatting>
  <conditionalFormatting sqref="A19:H19">
    <cfRule type="cellIs" dxfId="4330" priority="3433" stopIfTrue="1" operator="equal">
      <formula>0</formula>
    </cfRule>
  </conditionalFormatting>
  <conditionalFormatting sqref="A19:H19">
    <cfRule type="expression" dxfId="4329" priority="3432" stopIfTrue="1">
      <formula>$IT20&lt;$IS$2</formula>
    </cfRule>
  </conditionalFormatting>
  <conditionalFormatting sqref="A19:G19">
    <cfRule type="cellIs" dxfId="4328" priority="3431" stopIfTrue="1" operator="equal">
      <formula>0</formula>
    </cfRule>
  </conditionalFormatting>
  <conditionalFormatting sqref="A19:G19">
    <cfRule type="expression" dxfId="4327" priority="3430" stopIfTrue="1">
      <formula>$IT20&lt;$IS$2</formula>
    </cfRule>
  </conditionalFormatting>
  <conditionalFormatting sqref="H19">
    <cfRule type="cellIs" dxfId="4326" priority="3429" stopIfTrue="1" operator="equal">
      <formula>0</formula>
    </cfRule>
  </conditionalFormatting>
  <conditionalFormatting sqref="H19">
    <cfRule type="expression" dxfId="4325" priority="3428" stopIfTrue="1">
      <formula>$IT20&lt;$IS$2</formula>
    </cfRule>
  </conditionalFormatting>
  <conditionalFormatting sqref="A19:G19">
    <cfRule type="cellIs" dxfId="4324" priority="3427" stopIfTrue="1" operator="equal">
      <formula>0</formula>
    </cfRule>
  </conditionalFormatting>
  <conditionalFormatting sqref="A19:G19">
    <cfRule type="expression" dxfId="4323" priority="3426" stopIfTrue="1">
      <formula>$IT20&lt;$IS$2</formula>
    </cfRule>
  </conditionalFormatting>
  <conditionalFormatting sqref="A19:H19">
    <cfRule type="cellIs" dxfId="4322" priority="3425" operator="equal">
      <formula>0</formula>
    </cfRule>
  </conditionalFormatting>
  <conditionalFormatting sqref="A19:H19">
    <cfRule type="cellIs" dxfId="4321" priority="3424" operator="equal">
      <formula>0</formula>
    </cfRule>
  </conditionalFormatting>
  <conditionalFormatting sqref="A19:H19">
    <cfRule type="cellIs" dxfId="4320" priority="3423" stopIfTrue="1" operator="equal">
      <formula>0</formula>
    </cfRule>
  </conditionalFormatting>
  <conditionalFormatting sqref="A19:H19">
    <cfRule type="expression" dxfId="4319" priority="3422" stopIfTrue="1">
      <formula>$IT20&lt;$IS$2</formula>
    </cfRule>
  </conditionalFormatting>
  <conditionalFormatting sqref="A19:H19">
    <cfRule type="cellIs" dxfId="4318" priority="3421" stopIfTrue="1" operator="equal">
      <formula>0</formula>
    </cfRule>
  </conditionalFormatting>
  <conditionalFormatting sqref="A19:H19">
    <cfRule type="expression" dxfId="4317" priority="3420" stopIfTrue="1">
      <formula>$IT20&lt;$IS$2</formula>
    </cfRule>
  </conditionalFormatting>
  <conditionalFormatting sqref="A19:G19">
    <cfRule type="cellIs" dxfId="4316" priority="3419" stopIfTrue="1" operator="equal">
      <formula>0</formula>
    </cfRule>
  </conditionalFormatting>
  <conditionalFormatting sqref="A19:G19">
    <cfRule type="expression" dxfId="4315" priority="3418" stopIfTrue="1">
      <formula>$IT20&lt;$IS$2</formula>
    </cfRule>
  </conditionalFormatting>
  <conditionalFormatting sqref="A19:G19">
    <cfRule type="cellIs" dxfId="4314" priority="3417" stopIfTrue="1" operator="equal">
      <formula>0</formula>
    </cfRule>
  </conditionalFormatting>
  <conditionalFormatting sqref="A19:G19">
    <cfRule type="expression" dxfId="4313" priority="3416" stopIfTrue="1">
      <formula>$IT20&lt;$IS$2</formula>
    </cfRule>
  </conditionalFormatting>
  <conditionalFormatting sqref="H19">
    <cfRule type="cellIs" dxfId="4312" priority="3415" stopIfTrue="1" operator="equal">
      <formula>0</formula>
    </cfRule>
  </conditionalFormatting>
  <conditionalFormatting sqref="H19">
    <cfRule type="expression" dxfId="4311" priority="3414" stopIfTrue="1">
      <formula>$IT20&lt;$IS$2</formula>
    </cfRule>
  </conditionalFormatting>
  <conditionalFormatting sqref="H19">
    <cfRule type="cellIs" dxfId="4310" priority="3413" stopIfTrue="1" operator="equal">
      <formula>0</formula>
    </cfRule>
  </conditionalFormatting>
  <conditionalFormatting sqref="H19">
    <cfRule type="expression" dxfId="4309" priority="3412" stopIfTrue="1">
      <formula>$IT20&lt;$IS$2</formula>
    </cfRule>
  </conditionalFormatting>
  <conditionalFormatting sqref="A19:G19">
    <cfRule type="cellIs" dxfId="4308" priority="3411" stopIfTrue="1" operator="equal">
      <formula>0</formula>
    </cfRule>
  </conditionalFormatting>
  <conditionalFormatting sqref="A19:G19">
    <cfRule type="expression" dxfId="4307" priority="3410" stopIfTrue="1">
      <formula>$IT20&lt;$IS$2</formula>
    </cfRule>
  </conditionalFormatting>
  <conditionalFormatting sqref="A19:H19">
    <cfRule type="cellIs" dxfId="4306" priority="3409" operator="equal">
      <formula>0</formula>
    </cfRule>
  </conditionalFormatting>
  <conditionalFormatting sqref="A19:H19">
    <cfRule type="cellIs" dxfId="4305" priority="3408" stopIfTrue="1" operator="equal">
      <formula>0</formula>
    </cfRule>
  </conditionalFormatting>
  <conditionalFormatting sqref="A19:H19">
    <cfRule type="expression" dxfId="4304" priority="3407" stopIfTrue="1">
      <formula>$IT20&lt;$IS$2</formula>
    </cfRule>
  </conditionalFormatting>
  <conditionalFormatting sqref="A19:H19">
    <cfRule type="cellIs" dxfId="4303" priority="3406" stopIfTrue="1" operator="equal">
      <formula>0</formula>
    </cfRule>
  </conditionalFormatting>
  <conditionalFormatting sqref="A19:H19">
    <cfRule type="expression" dxfId="4302" priority="3405" stopIfTrue="1">
      <formula>$IT20&lt;$IS$2</formula>
    </cfRule>
  </conditionalFormatting>
  <conditionalFormatting sqref="A19:H19">
    <cfRule type="cellIs" dxfId="4301" priority="3404" stopIfTrue="1" operator="equal">
      <formula>0</formula>
    </cfRule>
  </conditionalFormatting>
  <conditionalFormatting sqref="A19:H19">
    <cfRule type="expression" dxfId="4300" priority="3403" stopIfTrue="1">
      <formula>$IT20&lt;$IS$2</formula>
    </cfRule>
  </conditionalFormatting>
  <conditionalFormatting sqref="A19:H19">
    <cfRule type="cellIs" dxfId="4299" priority="3402" stopIfTrue="1" operator="equal">
      <formula>0</formula>
    </cfRule>
  </conditionalFormatting>
  <conditionalFormatting sqref="A19:H19">
    <cfRule type="expression" dxfId="4298" priority="3401" stopIfTrue="1">
      <formula>$IT20&lt;$IS$2</formula>
    </cfRule>
  </conditionalFormatting>
  <conditionalFormatting sqref="A19:H19">
    <cfRule type="cellIs" dxfId="4297" priority="3400" stopIfTrue="1" operator="equal">
      <formula>0</formula>
    </cfRule>
  </conditionalFormatting>
  <conditionalFormatting sqref="A19:H19">
    <cfRule type="expression" dxfId="4296" priority="3399" stopIfTrue="1">
      <formula>$IT20&lt;$IS$2</formula>
    </cfRule>
  </conditionalFormatting>
  <conditionalFormatting sqref="A19:H19">
    <cfRule type="cellIs" dxfId="4295" priority="3398" stopIfTrue="1" operator="equal">
      <formula>0</formula>
    </cfRule>
  </conditionalFormatting>
  <conditionalFormatting sqref="A19:H19">
    <cfRule type="expression" dxfId="4294" priority="3397" stopIfTrue="1">
      <formula>$IT20&lt;$IS$2</formula>
    </cfRule>
  </conditionalFormatting>
  <conditionalFormatting sqref="D19">
    <cfRule type="cellIs" dxfId="4293" priority="3396" operator="equal">
      <formula>0</formula>
    </cfRule>
  </conditionalFormatting>
  <conditionalFormatting sqref="D19">
    <cfRule type="cellIs" dxfId="4292" priority="3395" stopIfTrue="1" operator="equal">
      <formula>0</formula>
    </cfRule>
  </conditionalFormatting>
  <conditionalFormatting sqref="D19">
    <cfRule type="expression" dxfId="4291" priority="3394" stopIfTrue="1">
      <formula>$IT20&lt;$IS$2</formula>
    </cfRule>
  </conditionalFormatting>
  <conditionalFormatting sqref="D19">
    <cfRule type="cellIs" dxfId="4290" priority="3393" stopIfTrue="1" operator="equal">
      <formula>0</formula>
    </cfRule>
  </conditionalFormatting>
  <conditionalFormatting sqref="D19">
    <cfRule type="expression" dxfId="4289" priority="3392" stopIfTrue="1">
      <formula>$IT20&lt;$IS$2</formula>
    </cfRule>
  </conditionalFormatting>
  <conditionalFormatting sqref="D19">
    <cfRule type="cellIs" dxfId="4288" priority="3391" stopIfTrue="1" operator="equal">
      <formula>0</formula>
    </cfRule>
  </conditionalFormatting>
  <conditionalFormatting sqref="D19">
    <cfRule type="expression" dxfId="4287" priority="3390" stopIfTrue="1">
      <formula>$IT20&lt;$IS$2</formula>
    </cfRule>
  </conditionalFormatting>
  <conditionalFormatting sqref="D19">
    <cfRule type="cellIs" dxfId="4286" priority="3389" stopIfTrue="1" operator="equal">
      <formula>0</formula>
    </cfRule>
  </conditionalFormatting>
  <conditionalFormatting sqref="D19">
    <cfRule type="expression" dxfId="4285" priority="3388" stopIfTrue="1">
      <formula>$IT20&lt;$IS$2</formula>
    </cfRule>
  </conditionalFormatting>
  <conditionalFormatting sqref="D19">
    <cfRule type="cellIs" dxfId="4284" priority="3387" stopIfTrue="1" operator="equal">
      <formula>0</formula>
    </cfRule>
  </conditionalFormatting>
  <conditionalFormatting sqref="D19">
    <cfRule type="expression" dxfId="4283" priority="3386" stopIfTrue="1">
      <formula>$IT20&lt;$IS$2</formula>
    </cfRule>
  </conditionalFormatting>
  <conditionalFormatting sqref="D19">
    <cfRule type="cellIs" dxfId="4282" priority="3385" operator="equal">
      <formula>0</formula>
    </cfRule>
  </conditionalFormatting>
  <conditionalFormatting sqref="D19">
    <cfRule type="cellIs" dxfId="4281" priority="3384" stopIfTrue="1" operator="equal">
      <formula>0</formula>
    </cfRule>
  </conditionalFormatting>
  <conditionalFormatting sqref="D19">
    <cfRule type="expression" dxfId="4280" priority="3383" stopIfTrue="1">
      <formula>$IT20&lt;$IS$2</formula>
    </cfRule>
  </conditionalFormatting>
  <conditionalFormatting sqref="D19">
    <cfRule type="cellIs" dxfId="4279" priority="3382" stopIfTrue="1" operator="equal">
      <formula>0</formula>
    </cfRule>
  </conditionalFormatting>
  <conditionalFormatting sqref="D19">
    <cfRule type="expression" dxfId="4278" priority="3381" stopIfTrue="1">
      <formula>$IT20&lt;$IS$2</formula>
    </cfRule>
  </conditionalFormatting>
  <conditionalFormatting sqref="D19">
    <cfRule type="cellIs" dxfId="4277" priority="3380" stopIfTrue="1" operator="equal">
      <formula>0</formula>
    </cfRule>
  </conditionalFormatting>
  <conditionalFormatting sqref="D19">
    <cfRule type="expression" dxfId="4276" priority="3379" stopIfTrue="1">
      <formula>$IT20&lt;$IS$2</formula>
    </cfRule>
  </conditionalFormatting>
  <conditionalFormatting sqref="D19">
    <cfRule type="cellIs" dxfId="4275" priority="3378" stopIfTrue="1" operator="equal">
      <formula>0</formula>
    </cfRule>
  </conditionalFormatting>
  <conditionalFormatting sqref="D19">
    <cfRule type="expression" dxfId="4274" priority="3377" stopIfTrue="1">
      <formula>$IT20&lt;$IS$2</formula>
    </cfRule>
  </conditionalFormatting>
  <conditionalFormatting sqref="D19">
    <cfRule type="cellIs" dxfId="4273" priority="3376" stopIfTrue="1" operator="equal">
      <formula>0</formula>
    </cfRule>
  </conditionalFormatting>
  <conditionalFormatting sqref="D19">
    <cfRule type="expression" dxfId="4272" priority="3375" stopIfTrue="1">
      <formula>$IT20&lt;$IS$2</formula>
    </cfRule>
  </conditionalFormatting>
  <conditionalFormatting sqref="D19">
    <cfRule type="cellIs" dxfId="4271" priority="3374" stopIfTrue="1" operator="equal">
      <formula>0</formula>
    </cfRule>
  </conditionalFormatting>
  <conditionalFormatting sqref="D19">
    <cfRule type="expression" dxfId="4270" priority="3373" stopIfTrue="1">
      <formula>$IT20&lt;$IS$2</formula>
    </cfRule>
  </conditionalFormatting>
  <conditionalFormatting sqref="D19">
    <cfRule type="cellIs" dxfId="4269" priority="3372" stopIfTrue="1" operator="equal">
      <formula>0</formula>
    </cfRule>
  </conditionalFormatting>
  <conditionalFormatting sqref="D19">
    <cfRule type="expression" dxfId="4268" priority="3371" stopIfTrue="1">
      <formula>$IT20&lt;$IS$2</formula>
    </cfRule>
  </conditionalFormatting>
  <conditionalFormatting sqref="A19:H19">
    <cfRule type="cellIs" dxfId="4267" priority="3370" stopIfTrue="1" operator="equal">
      <formula>0</formula>
    </cfRule>
  </conditionalFormatting>
  <conditionalFormatting sqref="A19:H19">
    <cfRule type="expression" dxfId="4266" priority="3369" stopIfTrue="1">
      <formula>$IT20&lt;$IS$2</formula>
    </cfRule>
  </conditionalFormatting>
  <conditionalFormatting sqref="A19:H19">
    <cfRule type="cellIs" dxfId="4265" priority="3368" stopIfTrue="1" operator="equal">
      <formula>0</formula>
    </cfRule>
  </conditionalFormatting>
  <conditionalFormatting sqref="A19:H19">
    <cfRule type="expression" dxfId="4264" priority="3367" stopIfTrue="1">
      <formula>$IT20&lt;$IS$2</formula>
    </cfRule>
  </conditionalFormatting>
  <conditionalFormatting sqref="A19:H19">
    <cfRule type="cellIs" dxfId="4263" priority="3366" stopIfTrue="1" operator="equal">
      <formula>0</formula>
    </cfRule>
  </conditionalFormatting>
  <conditionalFormatting sqref="A19:H19">
    <cfRule type="expression" dxfId="4262" priority="3365" stopIfTrue="1">
      <formula>$IT20&lt;$IS$2</formula>
    </cfRule>
  </conditionalFormatting>
  <conditionalFormatting sqref="A19:H19">
    <cfRule type="cellIs" dxfId="4261" priority="3364" stopIfTrue="1" operator="equal">
      <formula>0</formula>
    </cfRule>
  </conditionalFormatting>
  <conditionalFormatting sqref="A19:H19">
    <cfRule type="expression" dxfId="4260" priority="3363" stopIfTrue="1">
      <formula>$IW20&lt;$IV$2</formula>
    </cfRule>
  </conditionalFormatting>
  <conditionalFormatting sqref="A19:H19">
    <cfRule type="cellIs" dxfId="4259" priority="3362" operator="equal">
      <formula>0</formula>
    </cfRule>
  </conditionalFormatting>
  <conditionalFormatting sqref="A19:H19">
    <cfRule type="cellIs" dxfId="4258" priority="3361" stopIfTrue="1" operator="equal">
      <formula>0</formula>
    </cfRule>
  </conditionalFormatting>
  <conditionalFormatting sqref="A19:H19">
    <cfRule type="expression" dxfId="4257" priority="3360" stopIfTrue="1">
      <formula>$IT20&lt;$IS$2</formula>
    </cfRule>
  </conditionalFormatting>
  <conditionalFormatting sqref="A19:H19">
    <cfRule type="cellIs" dxfId="4256" priority="3359" stopIfTrue="1" operator="equal">
      <formula>0</formula>
    </cfRule>
  </conditionalFormatting>
  <conditionalFormatting sqref="A19:H19">
    <cfRule type="expression" dxfId="4255" priority="3358" stopIfTrue="1">
      <formula>$IT20&lt;$IS$2</formula>
    </cfRule>
  </conditionalFormatting>
  <conditionalFormatting sqref="A19:G19">
    <cfRule type="cellIs" dxfId="4254" priority="3357" stopIfTrue="1" operator="equal">
      <formula>0</formula>
    </cfRule>
  </conditionalFormatting>
  <conditionalFormatting sqref="A19:G19">
    <cfRule type="expression" dxfId="4253" priority="3356" stopIfTrue="1">
      <formula>$IT20&lt;$IS$2</formula>
    </cfRule>
  </conditionalFormatting>
  <conditionalFormatting sqref="H19">
    <cfRule type="cellIs" dxfId="4252" priority="3355" stopIfTrue="1" operator="equal">
      <formula>0</formula>
    </cfRule>
  </conditionalFormatting>
  <conditionalFormatting sqref="H19">
    <cfRule type="expression" dxfId="4251" priority="3354" stopIfTrue="1">
      <formula>$IT20&lt;$IS$2</formula>
    </cfRule>
  </conditionalFormatting>
  <conditionalFormatting sqref="A19:G19">
    <cfRule type="cellIs" dxfId="4250" priority="3353" stopIfTrue="1" operator="equal">
      <formula>0</formula>
    </cfRule>
  </conditionalFormatting>
  <conditionalFormatting sqref="A19:G19">
    <cfRule type="expression" dxfId="4249" priority="3352" stopIfTrue="1">
      <formula>$IT20&lt;$IS$2</formula>
    </cfRule>
  </conditionalFormatting>
  <conditionalFormatting sqref="A19:H19">
    <cfRule type="cellIs" dxfId="4248" priority="3351" operator="equal">
      <formula>0</formula>
    </cfRule>
  </conditionalFormatting>
  <conditionalFormatting sqref="A19:H19">
    <cfRule type="cellIs" dxfId="4247" priority="3350" operator="equal">
      <formula>0</formula>
    </cfRule>
  </conditionalFormatting>
  <conditionalFormatting sqref="A19:H19">
    <cfRule type="cellIs" dxfId="4246" priority="3349" stopIfTrue="1" operator="equal">
      <formula>0</formula>
    </cfRule>
  </conditionalFormatting>
  <conditionalFormatting sqref="A19:H19">
    <cfRule type="expression" dxfId="4245" priority="3348" stopIfTrue="1">
      <formula>$IT20&lt;$IS$2</formula>
    </cfRule>
  </conditionalFormatting>
  <conditionalFormatting sqref="A19:H19">
    <cfRule type="cellIs" dxfId="4244" priority="3347" stopIfTrue="1" operator="equal">
      <formula>0</formula>
    </cfRule>
  </conditionalFormatting>
  <conditionalFormatting sqref="A19:H19">
    <cfRule type="expression" dxfId="4243" priority="3346" stopIfTrue="1">
      <formula>$IT20&lt;$IS$2</formula>
    </cfRule>
  </conditionalFormatting>
  <conditionalFormatting sqref="A19:G19">
    <cfRule type="cellIs" dxfId="4242" priority="3345" stopIfTrue="1" operator="equal">
      <formula>0</formula>
    </cfRule>
  </conditionalFormatting>
  <conditionalFormatting sqref="A19:G19">
    <cfRule type="expression" dxfId="4241" priority="3344" stopIfTrue="1">
      <formula>$IT20&lt;$IS$2</formula>
    </cfRule>
  </conditionalFormatting>
  <conditionalFormatting sqref="A19:G19">
    <cfRule type="cellIs" dxfId="4240" priority="3343" stopIfTrue="1" operator="equal">
      <formula>0</formula>
    </cfRule>
  </conditionalFormatting>
  <conditionalFormatting sqref="A19:G19">
    <cfRule type="cellIs" dxfId="4239" priority="3342" stopIfTrue="1" operator="equal">
      <formula>0</formula>
    </cfRule>
  </conditionalFormatting>
  <conditionalFormatting sqref="A19:G19">
    <cfRule type="cellIs" dxfId="4238" priority="3341" stopIfTrue="1" operator="equal">
      <formula>0</formula>
    </cfRule>
  </conditionalFormatting>
  <conditionalFormatting sqref="A19:G19">
    <cfRule type="expression" dxfId="4237" priority="3340" stopIfTrue="1">
      <formula>$IT20&lt;$IS$2</formula>
    </cfRule>
  </conditionalFormatting>
  <conditionalFormatting sqref="H19">
    <cfRule type="cellIs" dxfId="4236" priority="3339" stopIfTrue="1" operator="equal">
      <formula>0</formula>
    </cfRule>
  </conditionalFormatting>
  <conditionalFormatting sqref="H19">
    <cfRule type="expression" dxfId="4235" priority="3338" stopIfTrue="1">
      <formula>$IT20&lt;$IS$2</formula>
    </cfRule>
  </conditionalFormatting>
  <conditionalFormatting sqref="H19">
    <cfRule type="cellIs" dxfId="4234" priority="3337" stopIfTrue="1" operator="equal">
      <formula>0</formula>
    </cfRule>
  </conditionalFormatting>
  <conditionalFormatting sqref="H19">
    <cfRule type="expression" dxfId="4233" priority="3336" stopIfTrue="1">
      <formula>$IT20&lt;$IS$2</formula>
    </cfRule>
  </conditionalFormatting>
  <conditionalFormatting sqref="A19:G19">
    <cfRule type="cellIs" dxfId="4232" priority="3335" stopIfTrue="1" operator="equal">
      <formula>0</formula>
    </cfRule>
  </conditionalFormatting>
  <conditionalFormatting sqref="A19:G19">
    <cfRule type="expression" dxfId="4231" priority="3334" stopIfTrue="1">
      <formula>$IT20&lt;$IS$2</formula>
    </cfRule>
  </conditionalFormatting>
  <conditionalFormatting sqref="A19:H19">
    <cfRule type="cellIs" dxfId="4230" priority="3333" operator="equal">
      <formula>0</formula>
    </cfRule>
  </conditionalFormatting>
  <conditionalFormatting sqref="A19:H19">
    <cfRule type="cellIs" dxfId="4229" priority="3332" stopIfTrue="1" operator="equal">
      <formula>0</formula>
    </cfRule>
  </conditionalFormatting>
  <conditionalFormatting sqref="A19:H19">
    <cfRule type="expression" dxfId="4228" priority="3331" stopIfTrue="1">
      <formula>$IT20&lt;$IS$2</formula>
    </cfRule>
  </conditionalFormatting>
  <conditionalFormatting sqref="A19:H19">
    <cfRule type="cellIs" dxfId="4227" priority="3330" stopIfTrue="1" operator="equal">
      <formula>0</formula>
    </cfRule>
  </conditionalFormatting>
  <conditionalFormatting sqref="A19:H19">
    <cfRule type="expression" dxfId="4226" priority="3329" stopIfTrue="1">
      <formula>$IT20&lt;$IS$2</formula>
    </cfRule>
  </conditionalFormatting>
  <conditionalFormatting sqref="A19:H19">
    <cfRule type="cellIs" dxfId="4225" priority="3328" stopIfTrue="1" operator="equal">
      <formula>0</formula>
    </cfRule>
  </conditionalFormatting>
  <conditionalFormatting sqref="A19:H19">
    <cfRule type="expression" dxfId="4224" priority="3327" stopIfTrue="1">
      <formula>$IT20&lt;$IS$2</formula>
    </cfRule>
  </conditionalFormatting>
  <conditionalFormatting sqref="A19:H19">
    <cfRule type="cellIs" dxfId="4223" priority="3326" stopIfTrue="1" operator="equal">
      <formula>0</formula>
    </cfRule>
  </conditionalFormatting>
  <conditionalFormatting sqref="A19:H19">
    <cfRule type="expression" dxfId="4222" priority="3325" stopIfTrue="1">
      <formula>$IT20&lt;$IS$2</formula>
    </cfRule>
  </conditionalFormatting>
  <conditionalFormatting sqref="A19:H19">
    <cfRule type="cellIs" dxfId="4221" priority="3324" stopIfTrue="1" operator="equal">
      <formula>0</formula>
    </cfRule>
  </conditionalFormatting>
  <conditionalFormatting sqref="A19:H19">
    <cfRule type="expression" dxfId="4220" priority="3323" stopIfTrue="1">
      <formula>$IT20&lt;$IS$2</formula>
    </cfRule>
  </conditionalFormatting>
  <conditionalFormatting sqref="A19:H19">
    <cfRule type="cellIs" dxfId="4219" priority="3322" stopIfTrue="1" operator="equal">
      <formula>0</formula>
    </cfRule>
  </conditionalFormatting>
  <conditionalFormatting sqref="A19:H19">
    <cfRule type="expression" dxfId="4218" priority="3321" stopIfTrue="1">
      <formula>$IT20&lt;$IS$2</formula>
    </cfRule>
  </conditionalFormatting>
  <conditionalFormatting sqref="A19:H19">
    <cfRule type="cellIs" dxfId="4217" priority="3320" stopIfTrue="1" operator="equal">
      <formula>0</formula>
    </cfRule>
  </conditionalFormatting>
  <conditionalFormatting sqref="A19:H19">
    <cfRule type="expression" dxfId="4216" priority="3319" stopIfTrue="1">
      <formula>$IT20&lt;$IS$2</formula>
    </cfRule>
  </conditionalFormatting>
  <conditionalFormatting sqref="A19:H19">
    <cfRule type="cellIs" dxfId="4215" priority="3318" stopIfTrue="1" operator="equal">
      <formula>0</formula>
    </cfRule>
  </conditionalFormatting>
  <conditionalFormatting sqref="A19:H19">
    <cfRule type="expression" dxfId="4214" priority="3317" stopIfTrue="1">
      <formula>$IT20&lt;$IS$2</formula>
    </cfRule>
  </conditionalFormatting>
  <conditionalFormatting sqref="A19:H19">
    <cfRule type="cellIs" dxfId="4213" priority="3316" stopIfTrue="1" operator="equal">
      <formula>0</formula>
    </cfRule>
  </conditionalFormatting>
  <conditionalFormatting sqref="A19:H19">
    <cfRule type="expression" dxfId="4212" priority="3315" stopIfTrue="1">
      <formula>$IT20&lt;$IS$2</formula>
    </cfRule>
  </conditionalFormatting>
  <conditionalFormatting sqref="A19:H19">
    <cfRule type="cellIs" dxfId="4211" priority="3314" stopIfTrue="1" operator="equal">
      <formula>0</formula>
    </cfRule>
  </conditionalFormatting>
  <conditionalFormatting sqref="A19:H19">
    <cfRule type="expression" dxfId="4210" priority="3313" stopIfTrue="1">
      <formula>$IW20&lt;$IV$2</formula>
    </cfRule>
  </conditionalFormatting>
  <conditionalFormatting sqref="A19:H19">
    <cfRule type="cellIs" dxfId="4209" priority="3312" stopIfTrue="1" operator="equal">
      <formula>0</formula>
    </cfRule>
  </conditionalFormatting>
  <conditionalFormatting sqref="A19:H19">
    <cfRule type="expression" dxfId="4208" priority="3311" stopIfTrue="1">
      <formula>$IT20&lt;$IS$2</formula>
    </cfRule>
  </conditionalFormatting>
  <conditionalFormatting sqref="A19:H19">
    <cfRule type="cellIs" dxfId="4207" priority="3310" stopIfTrue="1" operator="equal">
      <formula>0</formula>
    </cfRule>
  </conditionalFormatting>
  <conditionalFormatting sqref="A19:H19">
    <cfRule type="expression" dxfId="4206" priority="3309" stopIfTrue="1">
      <formula>$IT20&lt;$IS$2</formula>
    </cfRule>
  </conditionalFormatting>
  <conditionalFormatting sqref="A20:I23">
    <cfRule type="cellIs" dxfId="4205" priority="3308" operator="equal">
      <formula>0</formula>
    </cfRule>
  </conditionalFormatting>
  <conditionalFormatting sqref="A20:H23">
    <cfRule type="cellIs" dxfId="4204" priority="3307" stopIfTrue="1" operator="equal">
      <formula>0</formula>
    </cfRule>
  </conditionalFormatting>
  <conditionalFormatting sqref="A20:H23">
    <cfRule type="expression" dxfId="4203" priority="3306" stopIfTrue="1">
      <formula>$IT21&lt;$IS$2</formula>
    </cfRule>
  </conditionalFormatting>
  <conditionalFormatting sqref="A20:H23">
    <cfRule type="cellIs" dxfId="4202" priority="3305" stopIfTrue="1" operator="equal">
      <formula>0</formula>
    </cfRule>
  </conditionalFormatting>
  <conditionalFormatting sqref="A20:H23">
    <cfRule type="expression" dxfId="4201" priority="3304" stopIfTrue="1">
      <formula>$IT21&lt;$IS$2</formula>
    </cfRule>
  </conditionalFormatting>
  <conditionalFormatting sqref="A20:G23">
    <cfRule type="cellIs" dxfId="4200" priority="3303" stopIfTrue="1" operator="equal">
      <formula>0</formula>
    </cfRule>
  </conditionalFormatting>
  <conditionalFormatting sqref="A20:G23">
    <cfRule type="expression" dxfId="4199" priority="3302" stopIfTrue="1">
      <formula>$IT21&lt;$IS$2</formula>
    </cfRule>
  </conditionalFormatting>
  <conditionalFormatting sqref="H20:H23">
    <cfRule type="cellIs" dxfId="4198" priority="3301" stopIfTrue="1" operator="equal">
      <formula>0</formula>
    </cfRule>
  </conditionalFormatting>
  <conditionalFormatting sqref="H20:H23">
    <cfRule type="expression" dxfId="4197" priority="3300" stopIfTrue="1">
      <formula>$IT21&lt;$IS$2</formula>
    </cfRule>
  </conditionalFormatting>
  <conditionalFormatting sqref="A20:G23">
    <cfRule type="cellIs" dxfId="4196" priority="3299" stopIfTrue="1" operator="equal">
      <formula>0</formula>
    </cfRule>
  </conditionalFormatting>
  <conditionalFormatting sqref="A20:G23">
    <cfRule type="expression" dxfId="4195" priority="3298" stopIfTrue="1">
      <formula>$IT21&lt;$IS$2</formula>
    </cfRule>
  </conditionalFormatting>
  <conditionalFormatting sqref="A20:H23">
    <cfRule type="cellIs" dxfId="4194" priority="3297" operator="equal">
      <formula>0</formula>
    </cfRule>
  </conditionalFormatting>
  <conditionalFormatting sqref="A20:H23">
    <cfRule type="cellIs" dxfId="4193" priority="3296" operator="equal">
      <formula>0</formula>
    </cfRule>
  </conditionalFormatting>
  <conditionalFormatting sqref="A20:H23">
    <cfRule type="cellIs" dxfId="4192" priority="3295" stopIfTrue="1" operator="equal">
      <formula>0</formula>
    </cfRule>
  </conditionalFormatting>
  <conditionalFormatting sqref="A20:H23">
    <cfRule type="expression" dxfId="4191" priority="3294" stopIfTrue="1">
      <formula>$IT21&lt;$IS$2</formula>
    </cfRule>
  </conditionalFormatting>
  <conditionalFormatting sqref="A20:H23">
    <cfRule type="cellIs" dxfId="4190" priority="3293" stopIfTrue="1" operator="equal">
      <formula>0</formula>
    </cfRule>
  </conditionalFormatting>
  <conditionalFormatting sqref="A20:H23">
    <cfRule type="expression" dxfId="4189" priority="3292" stopIfTrue="1">
      <formula>$IT21&lt;$IS$2</formula>
    </cfRule>
  </conditionalFormatting>
  <conditionalFormatting sqref="A20:G20">
    <cfRule type="cellIs" dxfId="4188" priority="3291" stopIfTrue="1" operator="equal">
      <formula>0</formula>
    </cfRule>
  </conditionalFormatting>
  <conditionalFormatting sqref="A20:G21">
    <cfRule type="expression" dxfId="4187" priority="3290" stopIfTrue="1">
      <formula>$IT21&lt;$IS$2</formula>
    </cfRule>
  </conditionalFormatting>
  <conditionalFormatting sqref="A20:G20">
    <cfRule type="cellIs" dxfId="4186" priority="3289" stopIfTrue="1" operator="equal">
      <formula>0</formula>
    </cfRule>
  </conditionalFormatting>
  <conditionalFormatting sqref="A20:G23">
    <cfRule type="cellIs" dxfId="4185" priority="3288" stopIfTrue="1" operator="equal">
      <formula>0</formula>
    </cfRule>
  </conditionalFormatting>
  <conditionalFormatting sqref="A20:G23">
    <cfRule type="expression" dxfId="4184" priority="3287" stopIfTrue="1">
      <formula>$IT21&lt;$IS$2</formula>
    </cfRule>
  </conditionalFormatting>
  <conditionalFormatting sqref="H20:H23">
    <cfRule type="cellIs" dxfId="4183" priority="3286" stopIfTrue="1" operator="equal">
      <formula>0</formula>
    </cfRule>
  </conditionalFormatting>
  <conditionalFormatting sqref="H20:H23">
    <cfRule type="expression" dxfId="4182" priority="3285" stopIfTrue="1">
      <formula>$IT21&lt;$IS$2</formula>
    </cfRule>
  </conditionalFormatting>
  <conditionalFormatting sqref="H20:H23">
    <cfRule type="cellIs" dxfId="4181" priority="3284" stopIfTrue="1" operator="equal">
      <formula>0</formula>
    </cfRule>
  </conditionalFormatting>
  <conditionalFormatting sqref="H20:H23">
    <cfRule type="expression" dxfId="4180" priority="3283" stopIfTrue="1">
      <formula>$IT21&lt;$IS$2</formula>
    </cfRule>
  </conditionalFormatting>
  <conditionalFormatting sqref="A20:G23">
    <cfRule type="cellIs" dxfId="4179" priority="3282" stopIfTrue="1" operator="equal">
      <formula>0</formula>
    </cfRule>
  </conditionalFormatting>
  <conditionalFormatting sqref="A20:G23">
    <cfRule type="expression" dxfId="4178" priority="3281" stopIfTrue="1">
      <formula>$IT21&lt;$IS$2</formula>
    </cfRule>
  </conditionalFormatting>
  <conditionalFormatting sqref="A20:H23">
    <cfRule type="cellIs" dxfId="4177" priority="3280" operator="equal">
      <formula>0</formula>
    </cfRule>
  </conditionalFormatting>
  <conditionalFormatting sqref="A20:H23">
    <cfRule type="cellIs" dxfId="4176" priority="3279" stopIfTrue="1" operator="equal">
      <formula>0</formula>
    </cfRule>
  </conditionalFormatting>
  <conditionalFormatting sqref="A20:H23">
    <cfRule type="expression" dxfId="4175" priority="3278" stopIfTrue="1">
      <formula>$IT21&lt;$IS$2</formula>
    </cfRule>
  </conditionalFormatting>
  <conditionalFormatting sqref="A20:H23">
    <cfRule type="cellIs" dxfId="4174" priority="3277" stopIfTrue="1" operator="equal">
      <formula>0</formula>
    </cfRule>
  </conditionalFormatting>
  <conditionalFormatting sqref="A20:H23">
    <cfRule type="expression" dxfId="4173" priority="3276" stopIfTrue="1">
      <formula>$IT21&lt;$IS$2</formula>
    </cfRule>
  </conditionalFormatting>
  <conditionalFormatting sqref="A20:H23">
    <cfRule type="cellIs" dxfId="4172" priority="3275" stopIfTrue="1" operator="equal">
      <formula>0</formula>
    </cfRule>
  </conditionalFormatting>
  <conditionalFormatting sqref="A20:H23">
    <cfRule type="expression" dxfId="4171" priority="3274" stopIfTrue="1">
      <formula>$IT21&lt;$IS$2</formula>
    </cfRule>
  </conditionalFormatting>
  <conditionalFormatting sqref="A20:H23">
    <cfRule type="cellIs" dxfId="4170" priority="3273" stopIfTrue="1" operator="equal">
      <formula>0</formula>
    </cfRule>
  </conditionalFormatting>
  <conditionalFormatting sqref="A20:H23">
    <cfRule type="expression" dxfId="4169" priority="3272" stopIfTrue="1">
      <formula>$IT21&lt;$IS$2</formula>
    </cfRule>
  </conditionalFormatting>
  <conditionalFormatting sqref="A20:H23">
    <cfRule type="cellIs" dxfId="4168" priority="3271" stopIfTrue="1" operator="equal">
      <formula>0</formula>
    </cfRule>
  </conditionalFormatting>
  <conditionalFormatting sqref="A20:H23">
    <cfRule type="expression" dxfId="4167" priority="3270" stopIfTrue="1">
      <formula>$IT21&lt;$IS$2</formula>
    </cfRule>
  </conditionalFormatting>
  <conditionalFormatting sqref="A20:H23">
    <cfRule type="cellIs" dxfId="4166" priority="3269" stopIfTrue="1" operator="equal">
      <formula>0</formula>
    </cfRule>
  </conditionalFormatting>
  <conditionalFormatting sqref="A20:H23">
    <cfRule type="expression" dxfId="4165" priority="3268" stopIfTrue="1">
      <formula>$IT21&lt;$IS$2</formula>
    </cfRule>
  </conditionalFormatting>
  <conditionalFormatting sqref="A20:H23">
    <cfRule type="cellIs" dxfId="4164" priority="3267" stopIfTrue="1" operator="equal">
      <formula>0</formula>
    </cfRule>
  </conditionalFormatting>
  <conditionalFormatting sqref="A20:H23">
    <cfRule type="expression" dxfId="4163" priority="3266" stopIfTrue="1">
      <formula>$IT21&lt;$IS$2</formula>
    </cfRule>
  </conditionalFormatting>
  <conditionalFormatting sqref="A20:H23">
    <cfRule type="cellIs" dxfId="4162" priority="3265" stopIfTrue="1" operator="equal">
      <formula>0</formula>
    </cfRule>
  </conditionalFormatting>
  <conditionalFormatting sqref="A20:H23">
    <cfRule type="expression" dxfId="4161" priority="3264" stopIfTrue="1">
      <formula>$IT21&lt;$IS$2</formula>
    </cfRule>
  </conditionalFormatting>
  <conditionalFormatting sqref="A20:H23">
    <cfRule type="cellIs" dxfId="4160" priority="3263" stopIfTrue="1" operator="equal">
      <formula>0</formula>
    </cfRule>
  </conditionalFormatting>
  <conditionalFormatting sqref="A20:H23">
    <cfRule type="expression" dxfId="4159" priority="3262" stopIfTrue="1">
      <formula>$IT21&lt;$IS$2</formula>
    </cfRule>
  </conditionalFormatting>
  <conditionalFormatting sqref="A20:H23">
    <cfRule type="cellIs" dxfId="4158" priority="3261" stopIfTrue="1" operator="equal">
      <formula>0</formula>
    </cfRule>
  </conditionalFormatting>
  <conditionalFormatting sqref="A20:H23">
    <cfRule type="expression" dxfId="4157" priority="3260" stopIfTrue="1">
      <formula>$IT21&lt;$IS$2</formula>
    </cfRule>
  </conditionalFormatting>
  <conditionalFormatting sqref="A20:H23">
    <cfRule type="cellIs" dxfId="4156" priority="3259" stopIfTrue="1" operator="equal">
      <formula>0</formula>
    </cfRule>
  </conditionalFormatting>
  <conditionalFormatting sqref="A20:H23">
    <cfRule type="expression" dxfId="4155" priority="3258" stopIfTrue="1">
      <formula>$IT21&lt;$IS$2</formula>
    </cfRule>
  </conditionalFormatting>
  <conditionalFormatting sqref="A21:H21">
    <cfRule type="cellIs" dxfId="4154" priority="3257" stopIfTrue="1" operator="equal">
      <formula>0</formula>
    </cfRule>
  </conditionalFormatting>
  <conditionalFormatting sqref="A21:H21">
    <cfRule type="expression" dxfId="4153" priority="3256" stopIfTrue="1">
      <formula>$IW22&lt;$IV$2</formula>
    </cfRule>
  </conditionalFormatting>
  <conditionalFormatting sqref="A20:H20">
    <cfRule type="cellIs" dxfId="4152" priority="3255" stopIfTrue="1" operator="equal">
      <formula>0</formula>
    </cfRule>
  </conditionalFormatting>
  <conditionalFormatting sqref="A20:H20">
    <cfRule type="expression" dxfId="4151" priority="3254" stopIfTrue="1">
      <formula>$IW21&lt;$IV$2</formula>
    </cfRule>
  </conditionalFormatting>
  <conditionalFormatting sqref="A20:H23">
    <cfRule type="cellIs" dxfId="4150" priority="3253" stopIfTrue="1" operator="equal">
      <formula>0</formula>
    </cfRule>
  </conditionalFormatting>
  <conditionalFormatting sqref="A20:H23">
    <cfRule type="expression" dxfId="4149" priority="3252" stopIfTrue="1">
      <formula>$IT21&lt;$IS$2</formula>
    </cfRule>
  </conditionalFormatting>
  <conditionalFormatting sqref="A20:H23">
    <cfRule type="cellIs" dxfId="4148" priority="3251" stopIfTrue="1" operator="equal">
      <formula>0</formula>
    </cfRule>
  </conditionalFormatting>
  <conditionalFormatting sqref="A20:H23">
    <cfRule type="expression" dxfId="4147" priority="3250" stopIfTrue="1">
      <formula>$IT21&lt;$IS$2</formula>
    </cfRule>
  </conditionalFormatting>
  <conditionalFormatting sqref="D23">
    <cfRule type="cellIs" dxfId="4146" priority="3249" operator="equal">
      <formula>0</formula>
    </cfRule>
  </conditionalFormatting>
  <conditionalFormatting sqref="D23">
    <cfRule type="cellIs" dxfId="4145" priority="3248" operator="equal">
      <formula>0</formula>
    </cfRule>
  </conditionalFormatting>
  <conditionalFormatting sqref="D23">
    <cfRule type="cellIs" dxfId="4144" priority="3247" stopIfTrue="1" operator="equal">
      <formula>0</formula>
    </cfRule>
  </conditionalFormatting>
  <conditionalFormatting sqref="D23">
    <cfRule type="expression" dxfId="4143" priority="3246" stopIfTrue="1">
      <formula>$IT24&lt;$IS$2</formula>
    </cfRule>
  </conditionalFormatting>
  <conditionalFormatting sqref="D23">
    <cfRule type="cellIs" dxfId="4142" priority="3245" stopIfTrue="1" operator="equal">
      <formula>0</formula>
    </cfRule>
  </conditionalFormatting>
  <conditionalFormatting sqref="D23">
    <cfRule type="expression" dxfId="4141" priority="3244" stopIfTrue="1">
      <formula>$IT24&lt;$IS$2</formula>
    </cfRule>
  </conditionalFormatting>
  <conditionalFormatting sqref="D23">
    <cfRule type="cellIs" dxfId="4140" priority="3243" stopIfTrue="1" operator="equal">
      <formula>0</formula>
    </cfRule>
  </conditionalFormatting>
  <conditionalFormatting sqref="D23">
    <cfRule type="expression" dxfId="4139" priority="3242" stopIfTrue="1">
      <formula>$IT24&lt;$IS$2</formula>
    </cfRule>
  </conditionalFormatting>
  <conditionalFormatting sqref="D23">
    <cfRule type="cellIs" dxfId="4138" priority="3241" stopIfTrue="1" operator="equal">
      <formula>0</formula>
    </cfRule>
  </conditionalFormatting>
  <conditionalFormatting sqref="D23">
    <cfRule type="expression" dxfId="4137" priority="3240" stopIfTrue="1">
      <formula>$IT24&lt;$IS$2</formula>
    </cfRule>
  </conditionalFormatting>
  <conditionalFormatting sqref="D23">
    <cfRule type="cellIs" dxfId="4136" priority="3239" operator="equal">
      <formula>0</formula>
    </cfRule>
  </conditionalFormatting>
  <conditionalFormatting sqref="D23">
    <cfRule type="cellIs" dxfId="4135" priority="3238" stopIfTrue="1" operator="equal">
      <formula>0</formula>
    </cfRule>
  </conditionalFormatting>
  <conditionalFormatting sqref="D23">
    <cfRule type="expression" dxfId="4134" priority="3237" stopIfTrue="1">
      <formula>$IT24&lt;$IS$2</formula>
    </cfRule>
  </conditionalFormatting>
  <conditionalFormatting sqref="D23">
    <cfRule type="cellIs" dxfId="4133" priority="3236" stopIfTrue="1" operator="equal">
      <formula>0</formula>
    </cfRule>
  </conditionalFormatting>
  <conditionalFormatting sqref="D23">
    <cfRule type="expression" dxfId="4132" priority="3235" stopIfTrue="1">
      <formula>$IT24&lt;$IS$2</formula>
    </cfRule>
  </conditionalFormatting>
  <conditionalFormatting sqref="D23">
    <cfRule type="cellIs" dxfId="4131" priority="3234" stopIfTrue="1" operator="equal">
      <formula>0</formula>
    </cfRule>
  </conditionalFormatting>
  <conditionalFormatting sqref="D23">
    <cfRule type="expression" dxfId="4130" priority="3233" stopIfTrue="1">
      <formula>$IT24&lt;$IS$2</formula>
    </cfRule>
  </conditionalFormatting>
  <conditionalFormatting sqref="A23:H23">
    <cfRule type="cellIs" dxfId="4129" priority="3232" stopIfTrue="1" operator="equal">
      <formula>0</formula>
    </cfRule>
  </conditionalFormatting>
  <conditionalFormatting sqref="A23:H23">
    <cfRule type="expression" dxfId="4128" priority="3231" stopIfTrue="1">
      <formula>$IW24&lt;$IV$2</formula>
    </cfRule>
  </conditionalFormatting>
  <conditionalFormatting sqref="A22:H22">
    <cfRule type="cellIs" dxfId="4127" priority="3230" stopIfTrue="1" operator="equal">
      <formula>0</formula>
    </cfRule>
  </conditionalFormatting>
  <conditionalFormatting sqref="A22:H22">
    <cfRule type="expression" dxfId="4126" priority="3229" stopIfTrue="1">
      <formula>$IW23&lt;$IV$2</formula>
    </cfRule>
  </conditionalFormatting>
  <conditionalFormatting sqref="I23">
    <cfRule type="cellIs" dxfId="4125" priority="3228" operator="equal">
      <formula>0</formula>
    </cfRule>
  </conditionalFormatting>
  <conditionalFormatting sqref="A24:I25">
    <cfRule type="cellIs" dxfId="4124" priority="3227" operator="equal">
      <formula>0</formula>
    </cfRule>
  </conditionalFormatting>
  <conditionalFormatting sqref="A24:H25">
    <cfRule type="cellIs" dxfId="4123" priority="3226" stopIfTrue="1" operator="equal">
      <formula>0</formula>
    </cfRule>
  </conditionalFormatting>
  <conditionalFormatting sqref="A24:H25">
    <cfRule type="expression" dxfId="4122" priority="3225" stopIfTrue="1">
      <formula>$IT25&lt;$IS$2</formula>
    </cfRule>
  </conditionalFormatting>
  <conditionalFormatting sqref="A24:H25">
    <cfRule type="cellIs" dxfId="4121" priority="3224" stopIfTrue="1" operator="equal">
      <formula>0</formula>
    </cfRule>
  </conditionalFormatting>
  <conditionalFormatting sqref="A24:H25">
    <cfRule type="expression" dxfId="4120" priority="3223" stopIfTrue="1">
      <formula>$IT25&lt;$IS$2</formula>
    </cfRule>
  </conditionalFormatting>
  <conditionalFormatting sqref="A24:G25">
    <cfRule type="cellIs" dxfId="4119" priority="3222" stopIfTrue="1" operator="equal">
      <formula>0</formula>
    </cfRule>
  </conditionalFormatting>
  <conditionalFormatting sqref="A24:G25">
    <cfRule type="expression" dxfId="4118" priority="3221" stopIfTrue="1">
      <formula>$IT25&lt;$IS$2</formula>
    </cfRule>
  </conditionalFormatting>
  <conditionalFormatting sqref="H24:H25">
    <cfRule type="cellIs" dxfId="4117" priority="3220" stopIfTrue="1" operator="equal">
      <formula>0</formula>
    </cfRule>
  </conditionalFormatting>
  <conditionalFormatting sqref="H24:H25">
    <cfRule type="expression" dxfId="4116" priority="3219" stopIfTrue="1">
      <formula>$IT25&lt;$IS$2</formula>
    </cfRule>
  </conditionalFormatting>
  <conditionalFormatting sqref="A24:G25">
    <cfRule type="cellIs" dxfId="4115" priority="3218" stopIfTrue="1" operator="equal">
      <formula>0</formula>
    </cfRule>
  </conditionalFormatting>
  <conditionalFormatting sqref="A24:G25">
    <cfRule type="expression" dxfId="4114" priority="3217" stopIfTrue="1">
      <formula>$IT25&lt;$IS$2</formula>
    </cfRule>
  </conditionalFormatting>
  <conditionalFormatting sqref="A24:H25">
    <cfRule type="cellIs" dxfId="4113" priority="3216" operator="equal">
      <formula>0</formula>
    </cfRule>
  </conditionalFormatting>
  <conditionalFormatting sqref="A24:H25">
    <cfRule type="cellIs" dxfId="4112" priority="3215" operator="equal">
      <formula>0</formula>
    </cfRule>
  </conditionalFormatting>
  <conditionalFormatting sqref="A24:H25">
    <cfRule type="cellIs" dxfId="4111" priority="3214" stopIfTrue="1" operator="equal">
      <formula>0</formula>
    </cfRule>
  </conditionalFormatting>
  <conditionalFormatting sqref="A24:H25">
    <cfRule type="expression" dxfId="4110" priority="3213" stopIfTrue="1">
      <formula>$IT25&lt;$IS$2</formula>
    </cfRule>
  </conditionalFormatting>
  <conditionalFormatting sqref="A24:H25">
    <cfRule type="cellIs" dxfId="4109" priority="3212" stopIfTrue="1" operator="equal">
      <formula>0</formula>
    </cfRule>
  </conditionalFormatting>
  <conditionalFormatting sqref="A24:H25">
    <cfRule type="expression" dxfId="4108" priority="3211" stopIfTrue="1">
      <formula>$IT25&lt;$IS$2</formula>
    </cfRule>
  </conditionalFormatting>
  <conditionalFormatting sqref="A24:G25">
    <cfRule type="cellIs" dxfId="4107" priority="3210" stopIfTrue="1" operator="equal">
      <formula>0</formula>
    </cfRule>
  </conditionalFormatting>
  <conditionalFormatting sqref="A24:G25">
    <cfRule type="expression" dxfId="4106" priority="3209" stopIfTrue="1">
      <formula>$IT25&lt;$IS$2</formula>
    </cfRule>
  </conditionalFormatting>
  <conditionalFormatting sqref="A24:G25">
    <cfRule type="cellIs" dxfId="4105" priority="3208" stopIfTrue="1" operator="equal">
      <formula>0</formula>
    </cfRule>
  </conditionalFormatting>
  <conditionalFormatting sqref="A24:G25">
    <cfRule type="expression" dxfId="4104" priority="3207" stopIfTrue="1">
      <formula>$IT25&lt;$IS$2</formula>
    </cfRule>
  </conditionalFormatting>
  <conditionalFormatting sqref="H24:H25">
    <cfRule type="cellIs" dxfId="4103" priority="3206" stopIfTrue="1" operator="equal">
      <formula>0</formula>
    </cfRule>
  </conditionalFormatting>
  <conditionalFormatting sqref="H24:H25">
    <cfRule type="expression" dxfId="4102" priority="3205" stopIfTrue="1">
      <formula>$IT25&lt;$IS$2</formula>
    </cfRule>
  </conditionalFormatting>
  <conditionalFormatting sqref="H24:H25">
    <cfRule type="cellIs" dxfId="4101" priority="3204" stopIfTrue="1" operator="equal">
      <formula>0</formula>
    </cfRule>
  </conditionalFormatting>
  <conditionalFormatting sqref="H24:H25">
    <cfRule type="expression" dxfId="4100" priority="3203" stopIfTrue="1">
      <formula>$IT25&lt;$IS$2</formula>
    </cfRule>
  </conditionalFormatting>
  <conditionalFormatting sqref="A24:G25">
    <cfRule type="cellIs" dxfId="4099" priority="3202" stopIfTrue="1" operator="equal">
      <formula>0</formula>
    </cfRule>
  </conditionalFormatting>
  <conditionalFormatting sqref="A24:G25">
    <cfRule type="expression" dxfId="4098" priority="3201" stopIfTrue="1">
      <formula>$IT25&lt;$IS$2</formula>
    </cfRule>
  </conditionalFormatting>
  <conditionalFormatting sqref="A24:H25">
    <cfRule type="cellIs" dxfId="4097" priority="3200" operator="equal">
      <formula>0</formula>
    </cfRule>
  </conditionalFormatting>
  <conditionalFormatting sqref="A24:H25">
    <cfRule type="cellIs" dxfId="4096" priority="3199" stopIfTrue="1" operator="equal">
      <formula>0</formula>
    </cfRule>
  </conditionalFormatting>
  <conditionalFormatting sqref="A24:H25">
    <cfRule type="expression" dxfId="4095" priority="3198" stopIfTrue="1">
      <formula>$IT25&lt;$IS$2</formula>
    </cfRule>
  </conditionalFormatting>
  <conditionalFormatting sqref="A24:H25">
    <cfRule type="cellIs" dxfId="4094" priority="3197" stopIfTrue="1" operator="equal">
      <formula>0</formula>
    </cfRule>
  </conditionalFormatting>
  <conditionalFormatting sqref="A24:H25">
    <cfRule type="expression" dxfId="4093" priority="3196" stopIfTrue="1">
      <formula>$IT25&lt;$IS$2</formula>
    </cfRule>
  </conditionalFormatting>
  <conditionalFormatting sqref="A24:H25">
    <cfRule type="cellIs" dxfId="4092" priority="3195" stopIfTrue="1" operator="equal">
      <formula>0</formula>
    </cfRule>
  </conditionalFormatting>
  <conditionalFormatting sqref="A24:H25">
    <cfRule type="expression" dxfId="4091" priority="3194" stopIfTrue="1">
      <formula>$IT25&lt;$IS$2</formula>
    </cfRule>
  </conditionalFormatting>
  <conditionalFormatting sqref="A24:H25">
    <cfRule type="cellIs" dxfId="4090" priority="3193" stopIfTrue="1" operator="equal">
      <formula>0</formula>
    </cfRule>
  </conditionalFormatting>
  <conditionalFormatting sqref="A24:H25">
    <cfRule type="expression" dxfId="4089" priority="3192" stopIfTrue="1">
      <formula>$IT25&lt;$IS$2</formula>
    </cfRule>
  </conditionalFormatting>
  <conditionalFormatting sqref="A24:H25">
    <cfRule type="cellIs" dxfId="4088" priority="3191" stopIfTrue="1" operator="equal">
      <formula>0</formula>
    </cfRule>
  </conditionalFormatting>
  <conditionalFormatting sqref="A24:H25">
    <cfRule type="expression" dxfId="4087" priority="3190" stopIfTrue="1">
      <formula>$IT25&lt;$IS$2</formula>
    </cfRule>
  </conditionalFormatting>
  <conditionalFormatting sqref="A24:H25">
    <cfRule type="cellIs" dxfId="4086" priority="3189" stopIfTrue="1" operator="equal">
      <formula>0</formula>
    </cfRule>
  </conditionalFormatting>
  <conditionalFormatting sqref="A24:H25">
    <cfRule type="expression" dxfId="4085" priority="3188" stopIfTrue="1">
      <formula>$IT25&lt;$IS$2</formula>
    </cfRule>
  </conditionalFormatting>
  <conditionalFormatting sqref="A24:H25">
    <cfRule type="cellIs" dxfId="4084" priority="3187" stopIfTrue="1" operator="equal">
      <formula>0</formula>
    </cfRule>
  </conditionalFormatting>
  <conditionalFormatting sqref="A24:H25">
    <cfRule type="expression" dxfId="4083" priority="3186" stopIfTrue="1">
      <formula>$IT25&lt;$IS$2</formula>
    </cfRule>
  </conditionalFormatting>
  <conditionalFormatting sqref="A24:H25">
    <cfRule type="cellIs" dxfId="4082" priority="3185" stopIfTrue="1" operator="equal">
      <formula>0</formula>
    </cfRule>
  </conditionalFormatting>
  <conditionalFormatting sqref="A24:H25">
    <cfRule type="expression" dxfId="4081" priority="3184" stopIfTrue="1">
      <formula>$IT25&lt;$IS$2</formula>
    </cfRule>
  </conditionalFormatting>
  <conditionalFormatting sqref="A24:H25">
    <cfRule type="cellIs" dxfId="4080" priority="3183" stopIfTrue="1" operator="equal">
      <formula>0</formula>
    </cfRule>
  </conditionalFormatting>
  <conditionalFormatting sqref="A24:H25">
    <cfRule type="expression" dxfId="4079" priority="3182" stopIfTrue="1">
      <formula>$IT25&lt;$IS$2</formula>
    </cfRule>
  </conditionalFormatting>
  <conditionalFormatting sqref="A25:H25">
    <cfRule type="cellIs" dxfId="4078" priority="3181" stopIfTrue="1" operator="equal">
      <formula>0</formula>
    </cfRule>
  </conditionalFormatting>
  <conditionalFormatting sqref="A25:H25">
    <cfRule type="expression" dxfId="4077" priority="3180" stopIfTrue="1">
      <formula>$IW26&lt;$IV$2</formula>
    </cfRule>
  </conditionalFormatting>
  <conditionalFormatting sqref="A24:H24">
    <cfRule type="cellIs" dxfId="4076" priority="3179" stopIfTrue="1" operator="equal">
      <formula>0</formula>
    </cfRule>
  </conditionalFormatting>
  <conditionalFormatting sqref="A24:H24">
    <cfRule type="expression" dxfId="4075" priority="3178" stopIfTrue="1">
      <formula>$IW25&lt;$IV$2</formula>
    </cfRule>
  </conditionalFormatting>
  <conditionalFormatting sqref="A25:I25">
    <cfRule type="cellIs" dxfId="4074" priority="3177" operator="equal">
      <formula>0</formula>
    </cfRule>
  </conditionalFormatting>
  <conditionalFormatting sqref="A25:H25">
    <cfRule type="cellIs" dxfId="4073" priority="3176" stopIfTrue="1" operator="equal">
      <formula>0</formula>
    </cfRule>
  </conditionalFormatting>
  <conditionalFormatting sqref="A25:H25">
    <cfRule type="expression" dxfId="4072" priority="3175" stopIfTrue="1">
      <formula>$IT26&lt;$IS$2</formula>
    </cfRule>
  </conditionalFormatting>
  <conditionalFormatting sqref="A25:H25">
    <cfRule type="cellIs" dxfId="4071" priority="3174" stopIfTrue="1" operator="equal">
      <formula>0</formula>
    </cfRule>
  </conditionalFormatting>
  <conditionalFormatting sqref="A25:H25">
    <cfRule type="expression" dxfId="4070" priority="3173" stopIfTrue="1">
      <formula>$IT26&lt;$IS$2</formula>
    </cfRule>
  </conditionalFormatting>
  <conditionalFormatting sqref="A25:G25">
    <cfRule type="cellIs" dxfId="4069" priority="3172" stopIfTrue="1" operator="equal">
      <formula>0</formula>
    </cfRule>
  </conditionalFormatting>
  <conditionalFormatting sqref="A25:G25">
    <cfRule type="expression" dxfId="4068" priority="3171" stopIfTrue="1">
      <formula>$IT26&lt;$IS$2</formula>
    </cfRule>
  </conditionalFormatting>
  <conditionalFormatting sqref="A25:G25">
    <cfRule type="cellIs" dxfId="4067" priority="3170" stopIfTrue="1" operator="equal">
      <formula>0</formula>
    </cfRule>
  </conditionalFormatting>
  <conditionalFormatting sqref="A25:G25">
    <cfRule type="expression" dxfId="4066" priority="3169" stopIfTrue="1">
      <formula>$IT26&lt;$IS$2</formula>
    </cfRule>
  </conditionalFormatting>
  <conditionalFormatting sqref="H25">
    <cfRule type="cellIs" dxfId="4065" priority="3168" stopIfTrue="1" operator="equal">
      <formula>0</formula>
    </cfRule>
  </conditionalFormatting>
  <conditionalFormatting sqref="H25">
    <cfRule type="expression" dxfId="4064" priority="3167" stopIfTrue="1">
      <formula>$IT26&lt;$IS$2</formula>
    </cfRule>
  </conditionalFormatting>
  <conditionalFormatting sqref="H25">
    <cfRule type="cellIs" dxfId="4063" priority="3166" stopIfTrue="1" operator="equal">
      <formula>0</formula>
    </cfRule>
  </conditionalFormatting>
  <conditionalFormatting sqref="H25">
    <cfRule type="expression" dxfId="4062" priority="3165" stopIfTrue="1">
      <formula>$IT26&lt;$IS$2</formula>
    </cfRule>
  </conditionalFormatting>
  <conditionalFormatting sqref="A25:G25">
    <cfRule type="cellIs" dxfId="4061" priority="3164" stopIfTrue="1" operator="equal">
      <formula>0</formula>
    </cfRule>
  </conditionalFormatting>
  <conditionalFormatting sqref="A25:G25">
    <cfRule type="expression" dxfId="4060" priority="3163" stopIfTrue="1">
      <formula>$IT26&lt;$IS$2</formula>
    </cfRule>
  </conditionalFormatting>
  <conditionalFormatting sqref="A25:H25">
    <cfRule type="cellIs" dxfId="4059" priority="3162" operator="equal">
      <formula>0</formula>
    </cfRule>
  </conditionalFormatting>
  <conditionalFormatting sqref="A25:H25">
    <cfRule type="cellIs" dxfId="4058" priority="3161" stopIfTrue="1" operator="equal">
      <formula>0</formula>
    </cfRule>
  </conditionalFormatting>
  <conditionalFormatting sqref="A25:H25">
    <cfRule type="expression" dxfId="4057" priority="3160" stopIfTrue="1">
      <formula>$IT26&lt;$IS$2</formula>
    </cfRule>
  </conditionalFormatting>
  <conditionalFormatting sqref="A25:H25">
    <cfRule type="cellIs" dxfId="4056" priority="3159" stopIfTrue="1" operator="equal">
      <formula>0</formula>
    </cfRule>
  </conditionalFormatting>
  <conditionalFormatting sqref="A25:H25">
    <cfRule type="expression" dxfId="4055" priority="3158" stopIfTrue="1">
      <formula>$IT26&lt;$IS$2</formula>
    </cfRule>
  </conditionalFormatting>
  <conditionalFormatting sqref="A25:H25">
    <cfRule type="cellIs" dxfId="4054" priority="3157" stopIfTrue="1" operator="equal">
      <formula>0</formula>
    </cfRule>
  </conditionalFormatting>
  <conditionalFormatting sqref="A25:H25">
    <cfRule type="expression" dxfId="4053" priority="3156" stopIfTrue="1">
      <formula>$IT26&lt;$IS$2</formula>
    </cfRule>
  </conditionalFormatting>
  <conditionalFormatting sqref="A25:H25">
    <cfRule type="cellIs" dxfId="4052" priority="3155" stopIfTrue="1" operator="equal">
      <formula>0</formula>
    </cfRule>
  </conditionalFormatting>
  <conditionalFormatting sqref="A25:H25">
    <cfRule type="expression" dxfId="4051" priority="3154" stopIfTrue="1">
      <formula>$IT26&lt;$IS$2</formula>
    </cfRule>
  </conditionalFormatting>
  <conditionalFormatting sqref="A25:H25">
    <cfRule type="cellIs" dxfId="4050" priority="3153" stopIfTrue="1" operator="equal">
      <formula>0</formula>
    </cfRule>
  </conditionalFormatting>
  <conditionalFormatting sqref="A25:H25">
    <cfRule type="expression" dxfId="4049" priority="3152" stopIfTrue="1">
      <formula>$IT26&lt;$IS$2</formula>
    </cfRule>
  </conditionalFormatting>
  <conditionalFormatting sqref="A25:H25">
    <cfRule type="cellIs" dxfId="4048" priority="3151" stopIfTrue="1" operator="equal">
      <formula>0</formula>
    </cfRule>
  </conditionalFormatting>
  <conditionalFormatting sqref="A25:H25">
    <cfRule type="expression" dxfId="4047" priority="3150" stopIfTrue="1">
      <formula>$IT26&lt;$IS$2</formula>
    </cfRule>
  </conditionalFormatting>
  <conditionalFormatting sqref="A25:H25">
    <cfRule type="cellIs" dxfId="4046" priority="3149" stopIfTrue="1" operator="equal">
      <formula>0</formula>
    </cfRule>
  </conditionalFormatting>
  <conditionalFormatting sqref="A25:H25">
    <cfRule type="expression" dxfId="4045" priority="3148" stopIfTrue="1">
      <formula>$IT26&lt;$IS$2</formula>
    </cfRule>
  </conditionalFormatting>
  <conditionalFormatting sqref="A25:H25">
    <cfRule type="cellIs" dxfId="4044" priority="3147" stopIfTrue="1" operator="equal">
      <formula>0</formula>
    </cfRule>
  </conditionalFormatting>
  <conditionalFormatting sqref="A25:H25">
    <cfRule type="expression" dxfId="4043" priority="3146" stopIfTrue="1">
      <formula>$IT26&lt;$IS$2</formula>
    </cfRule>
  </conditionalFormatting>
  <conditionalFormatting sqref="A25:H25">
    <cfRule type="cellIs" dxfId="4042" priority="3145" stopIfTrue="1" operator="equal">
      <formula>0</formula>
    </cfRule>
  </conditionalFormatting>
  <conditionalFormatting sqref="A25:H25">
    <cfRule type="expression" dxfId="4041" priority="3144" stopIfTrue="1">
      <formula>$IT26&lt;$IS$2</formula>
    </cfRule>
  </conditionalFormatting>
  <conditionalFormatting sqref="A25:H25">
    <cfRule type="cellIs" dxfId="4040" priority="3143" stopIfTrue="1" operator="equal">
      <formula>0</formula>
    </cfRule>
  </conditionalFormatting>
  <conditionalFormatting sqref="A25:H25">
    <cfRule type="expression" dxfId="4039" priority="3142" stopIfTrue="1">
      <formula>$IT26&lt;$IS$2</formula>
    </cfRule>
  </conditionalFormatting>
  <conditionalFormatting sqref="A25:H25">
    <cfRule type="cellIs" dxfId="4038" priority="3141" stopIfTrue="1" operator="equal">
      <formula>0</formula>
    </cfRule>
  </conditionalFormatting>
  <conditionalFormatting sqref="A25:H25">
    <cfRule type="expression" dxfId="4037" priority="3140" stopIfTrue="1">
      <formula>$IT26&lt;$IS$2</formula>
    </cfRule>
  </conditionalFormatting>
  <conditionalFormatting sqref="A25:H25">
    <cfRule type="cellIs" dxfId="4036" priority="3139" stopIfTrue="1" operator="equal">
      <formula>0</formula>
    </cfRule>
  </conditionalFormatting>
  <conditionalFormatting sqref="A25:H25">
    <cfRule type="expression" dxfId="4035" priority="3138" stopIfTrue="1">
      <formula>$IW26&lt;$IV$2</formula>
    </cfRule>
  </conditionalFormatting>
  <conditionalFormatting sqref="A24:H25">
    <cfRule type="cellIs" dxfId="4034" priority="3137" stopIfTrue="1" operator="equal">
      <formula>0</formula>
    </cfRule>
  </conditionalFormatting>
  <conditionalFormatting sqref="A24:H25">
    <cfRule type="expression" dxfId="4033" priority="3136" stopIfTrue="1">
      <formula>$IT25&lt;$IS$2</formula>
    </cfRule>
  </conditionalFormatting>
  <conditionalFormatting sqref="A24:H25">
    <cfRule type="cellIs" dxfId="4032" priority="3135" stopIfTrue="1" operator="equal">
      <formula>0</formula>
    </cfRule>
  </conditionalFormatting>
  <conditionalFormatting sqref="A24:H25">
    <cfRule type="expression" dxfId="4031" priority="3134" stopIfTrue="1">
      <formula>$IT25&lt;$IS$2</formula>
    </cfRule>
  </conditionalFormatting>
  <conditionalFormatting sqref="I24:I25">
    <cfRule type="cellIs" dxfId="4030" priority="3133" operator="equal">
      <formula>0</formula>
    </cfRule>
  </conditionalFormatting>
  <conditionalFormatting sqref="A26:I30">
    <cfRule type="cellIs" dxfId="4029" priority="3132" operator="equal">
      <formula>0</formula>
    </cfRule>
  </conditionalFormatting>
  <conditionalFormatting sqref="A26:H30">
    <cfRule type="cellIs" dxfId="4028" priority="3131" stopIfTrue="1" operator="equal">
      <formula>0</formula>
    </cfRule>
  </conditionalFormatting>
  <conditionalFormatting sqref="A26:H30">
    <cfRule type="expression" dxfId="4027" priority="3130" stopIfTrue="1">
      <formula>$IT27&lt;$IS$2</formula>
    </cfRule>
  </conditionalFormatting>
  <conditionalFormatting sqref="A26:H30">
    <cfRule type="cellIs" dxfId="4026" priority="3129" stopIfTrue="1" operator="equal">
      <formula>0</formula>
    </cfRule>
  </conditionalFormatting>
  <conditionalFormatting sqref="A26:H30">
    <cfRule type="expression" dxfId="4025" priority="3128" stopIfTrue="1">
      <formula>$IT27&lt;$IS$2</formula>
    </cfRule>
  </conditionalFormatting>
  <conditionalFormatting sqref="A26:G30">
    <cfRule type="cellIs" dxfId="4024" priority="3127" stopIfTrue="1" operator="equal">
      <formula>0</formula>
    </cfRule>
  </conditionalFormatting>
  <conditionalFormatting sqref="A26:G30">
    <cfRule type="expression" dxfId="4023" priority="3126" stopIfTrue="1">
      <formula>$IT27&lt;$IS$2</formula>
    </cfRule>
  </conditionalFormatting>
  <conditionalFormatting sqref="A26:G26">
    <cfRule type="cellIs" dxfId="4022" priority="3125" stopIfTrue="1" operator="equal">
      <formula>0</formula>
    </cfRule>
  </conditionalFormatting>
  <conditionalFormatting sqref="A26:G26">
    <cfRule type="expression" dxfId="4021" priority="3124" stopIfTrue="1">
      <formula>$IT27&lt;$IS$2</formula>
    </cfRule>
  </conditionalFormatting>
  <conditionalFormatting sqref="H26:H30">
    <cfRule type="cellIs" dxfId="4020" priority="3123" stopIfTrue="1" operator="equal">
      <formula>0</formula>
    </cfRule>
  </conditionalFormatting>
  <conditionalFormatting sqref="H26:H30">
    <cfRule type="expression" dxfId="4019" priority="3122" stopIfTrue="1">
      <formula>$IT27&lt;$IS$2</formula>
    </cfRule>
  </conditionalFormatting>
  <conditionalFormatting sqref="A26:G30">
    <cfRule type="cellIs" dxfId="4018" priority="3121" stopIfTrue="1" operator="equal">
      <formula>0</formula>
    </cfRule>
  </conditionalFormatting>
  <conditionalFormatting sqref="A26:G30">
    <cfRule type="expression" dxfId="4017" priority="3120" stopIfTrue="1">
      <formula>$IT27&lt;$IS$2</formula>
    </cfRule>
  </conditionalFormatting>
  <conditionalFormatting sqref="A26:H30">
    <cfRule type="cellIs" dxfId="4016" priority="3119" operator="equal">
      <formula>0</formula>
    </cfRule>
  </conditionalFormatting>
  <conditionalFormatting sqref="A26:H30">
    <cfRule type="cellIs" dxfId="4015" priority="3118" operator="equal">
      <formula>0</formula>
    </cfRule>
  </conditionalFormatting>
  <conditionalFormatting sqref="A26:H30">
    <cfRule type="cellIs" dxfId="4014" priority="3117" stopIfTrue="1" operator="equal">
      <formula>0</formula>
    </cfRule>
  </conditionalFormatting>
  <conditionalFormatting sqref="A26:H30">
    <cfRule type="expression" dxfId="4013" priority="3116" stopIfTrue="1">
      <formula>$IT27&lt;$IS$2</formula>
    </cfRule>
  </conditionalFormatting>
  <conditionalFormatting sqref="A26:H30">
    <cfRule type="cellIs" dxfId="4012" priority="3115" stopIfTrue="1" operator="equal">
      <formula>0</formula>
    </cfRule>
  </conditionalFormatting>
  <conditionalFormatting sqref="A26:H30">
    <cfRule type="expression" dxfId="4011" priority="3114" stopIfTrue="1">
      <formula>$IT27&lt;$IS$2</formula>
    </cfRule>
  </conditionalFormatting>
  <conditionalFormatting sqref="A26:G26">
    <cfRule type="cellIs" dxfId="4010" priority="3113" stopIfTrue="1" operator="equal">
      <formula>0</formula>
    </cfRule>
  </conditionalFormatting>
  <conditionalFormatting sqref="A26:G28">
    <cfRule type="expression" dxfId="4009" priority="3112" stopIfTrue="1">
      <formula>$IT27&lt;$IS$2</formula>
    </cfRule>
  </conditionalFormatting>
  <conditionalFormatting sqref="A26:G26">
    <cfRule type="cellIs" dxfId="4008" priority="3111" stopIfTrue="1" operator="equal">
      <formula>0</formula>
    </cfRule>
  </conditionalFormatting>
  <conditionalFormatting sqref="A26:G30">
    <cfRule type="cellIs" dxfId="4007" priority="3110" stopIfTrue="1" operator="equal">
      <formula>0</formula>
    </cfRule>
  </conditionalFormatting>
  <conditionalFormatting sqref="A26:G30">
    <cfRule type="expression" dxfId="4006" priority="3109" stopIfTrue="1">
      <formula>$IT27&lt;$IS$2</formula>
    </cfRule>
  </conditionalFormatting>
  <conditionalFormatting sqref="A26:G26">
    <cfRule type="cellIs" dxfId="4005" priority="3108" stopIfTrue="1" operator="equal">
      <formula>0</formula>
    </cfRule>
  </conditionalFormatting>
  <conditionalFormatting sqref="A26:G26">
    <cfRule type="expression" dxfId="4004" priority="3107" stopIfTrue="1">
      <formula>$IT27&lt;$IS$2</formula>
    </cfRule>
  </conditionalFormatting>
  <conditionalFormatting sqref="H26:H30">
    <cfRule type="cellIs" dxfId="4003" priority="3106" stopIfTrue="1" operator="equal">
      <formula>0</formula>
    </cfRule>
  </conditionalFormatting>
  <conditionalFormatting sqref="H26:H30">
    <cfRule type="expression" dxfId="4002" priority="3105" stopIfTrue="1">
      <formula>$IT27&lt;$IS$2</formula>
    </cfRule>
  </conditionalFormatting>
  <conditionalFormatting sqref="H26:H30">
    <cfRule type="cellIs" dxfId="4001" priority="3104" stopIfTrue="1" operator="equal">
      <formula>0</formula>
    </cfRule>
  </conditionalFormatting>
  <conditionalFormatting sqref="H26:H30">
    <cfRule type="expression" dxfId="4000" priority="3103" stopIfTrue="1">
      <formula>$IT27&lt;$IS$2</formula>
    </cfRule>
  </conditionalFormatting>
  <conditionalFormatting sqref="A26:G30">
    <cfRule type="cellIs" dxfId="3999" priority="3102" stopIfTrue="1" operator="equal">
      <formula>0</formula>
    </cfRule>
  </conditionalFormatting>
  <conditionalFormatting sqref="A26:G30">
    <cfRule type="expression" dxfId="3998" priority="3101" stopIfTrue="1">
      <formula>$IT27&lt;$IS$2</formula>
    </cfRule>
  </conditionalFormatting>
  <conditionalFormatting sqref="A26:H30">
    <cfRule type="cellIs" dxfId="3997" priority="3100" operator="equal">
      <formula>0</formula>
    </cfRule>
  </conditionalFormatting>
  <conditionalFormatting sqref="A26:H30">
    <cfRule type="cellIs" dxfId="3996" priority="3099" stopIfTrue="1" operator="equal">
      <formula>0</formula>
    </cfRule>
  </conditionalFormatting>
  <conditionalFormatting sqref="A26:H30">
    <cfRule type="expression" dxfId="3995" priority="3098" stopIfTrue="1">
      <formula>$IT27&lt;$IS$2</formula>
    </cfRule>
  </conditionalFormatting>
  <conditionalFormatting sqref="A26:H30">
    <cfRule type="cellIs" dxfId="3994" priority="3097" stopIfTrue="1" operator="equal">
      <formula>0</formula>
    </cfRule>
  </conditionalFormatting>
  <conditionalFormatting sqref="A26:H30">
    <cfRule type="expression" dxfId="3993" priority="3096" stopIfTrue="1">
      <formula>$IT27&lt;$IS$2</formula>
    </cfRule>
  </conditionalFormatting>
  <conditionalFormatting sqref="A26:H30">
    <cfRule type="cellIs" dxfId="3992" priority="3095" stopIfTrue="1" operator="equal">
      <formula>0</formula>
    </cfRule>
  </conditionalFormatting>
  <conditionalFormatting sqref="A26:H30">
    <cfRule type="expression" dxfId="3991" priority="3094" stopIfTrue="1">
      <formula>$IT27&lt;$IS$2</formula>
    </cfRule>
  </conditionalFormatting>
  <conditionalFormatting sqref="A26:H30">
    <cfRule type="cellIs" dxfId="3990" priority="3093" stopIfTrue="1" operator="equal">
      <formula>0</formula>
    </cfRule>
  </conditionalFormatting>
  <conditionalFormatting sqref="A26:H30">
    <cfRule type="expression" dxfId="3989" priority="3092" stopIfTrue="1">
      <formula>$IT27&lt;$IS$2</formula>
    </cfRule>
  </conditionalFormatting>
  <conditionalFormatting sqref="A26:H30">
    <cfRule type="cellIs" dxfId="3988" priority="3091" stopIfTrue="1" operator="equal">
      <formula>0</formula>
    </cfRule>
  </conditionalFormatting>
  <conditionalFormatting sqref="A26:H30">
    <cfRule type="expression" dxfId="3987" priority="3090" stopIfTrue="1">
      <formula>$IT27&lt;$IS$2</formula>
    </cfRule>
  </conditionalFormatting>
  <conditionalFormatting sqref="A26:H30">
    <cfRule type="cellIs" dxfId="3986" priority="3089" stopIfTrue="1" operator="equal">
      <formula>0</formula>
    </cfRule>
  </conditionalFormatting>
  <conditionalFormatting sqref="A26:H30">
    <cfRule type="expression" dxfId="3985" priority="3088" stopIfTrue="1">
      <formula>$IT27&lt;$IS$2</formula>
    </cfRule>
  </conditionalFormatting>
  <conditionalFormatting sqref="A26:H30">
    <cfRule type="cellIs" dxfId="3984" priority="3087" stopIfTrue="1" operator="equal">
      <formula>0</formula>
    </cfRule>
  </conditionalFormatting>
  <conditionalFormatting sqref="A26:H30">
    <cfRule type="expression" dxfId="3983" priority="3086" stopIfTrue="1">
      <formula>$IT27&lt;$IS$2</formula>
    </cfRule>
  </conditionalFormatting>
  <conditionalFormatting sqref="A26:H30">
    <cfRule type="cellIs" dxfId="3982" priority="3085" stopIfTrue="1" operator="equal">
      <formula>0</formula>
    </cfRule>
  </conditionalFormatting>
  <conditionalFormatting sqref="A26:H30">
    <cfRule type="expression" dxfId="3981" priority="3084" stopIfTrue="1">
      <formula>$IT27&lt;$IS$2</formula>
    </cfRule>
  </conditionalFormatting>
  <conditionalFormatting sqref="A26:H30">
    <cfRule type="cellIs" dxfId="3980" priority="3083" stopIfTrue="1" operator="equal">
      <formula>0</formula>
    </cfRule>
  </conditionalFormatting>
  <conditionalFormatting sqref="A26:H30">
    <cfRule type="expression" dxfId="3979" priority="3082" stopIfTrue="1">
      <formula>$IT27&lt;$IS$2</formula>
    </cfRule>
  </conditionalFormatting>
  <conditionalFormatting sqref="A26:H26">
    <cfRule type="cellIs" dxfId="3978" priority="3081" stopIfTrue="1" operator="equal">
      <formula>0</formula>
    </cfRule>
  </conditionalFormatting>
  <conditionalFormatting sqref="A26:H26">
    <cfRule type="expression" dxfId="3977" priority="3080" stopIfTrue="1">
      <formula>$IW27&lt;$IV$2</formula>
    </cfRule>
  </conditionalFormatting>
  <conditionalFormatting sqref="A26:H30">
    <cfRule type="cellIs" dxfId="3976" priority="3079" stopIfTrue="1" operator="equal">
      <formula>0</formula>
    </cfRule>
  </conditionalFormatting>
  <conditionalFormatting sqref="A26:H30">
    <cfRule type="expression" dxfId="3975" priority="3078" stopIfTrue="1">
      <formula>$IT27&lt;$IS$2</formula>
    </cfRule>
  </conditionalFormatting>
  <conditionalFormatting sqref="A26:H30">
    <cfRule type="cellIs" dxfId="3974" priority="3077" stopIfTrue="1" operator="equal">
      <formula>0</formula>
    </cfRule>
  </conditionalFormatting>
  <conditionalFormatting sqref="A26:H30">
    <cfRule type="expression" dxfId="3973" priority="3076" stopIfTrue="1">
      <formula>$IT27&lt;$IS$2</formula>
    </cfRule>
  </conditionalFormatting>
  <conditionalFormatting sqref="D30">
    <cfRule type="cellIs" dxfId="3972" priority="3075" operator="equal">
      <formula>0</formula>
    </cfRule>
  </conditionalFormatting>
  <conditionalFormatting sqref="D30">
    <cfRule type="cellIs" dxfId="3971" priority="3074" operator="equal">
      <formula>0</formula>
    </cfRule>
  </conditionalFormatting>
  <conditionalFormatting sqref="D30">
    <cfRule type="cellIs" dxfId="3970" priority="3073" stopIfTrue="1" operator="equal">
      <formula>0</formula>
    </cfRule>
  </conditionalFormatting>
  <conditionalFormatting sqref="D30">
    <cfRule type="expression" dxfId="3969" priority="3072" stopIfTrue="1">
      <formula>$IT31&lt;$IS$2</formula>
    </cfRule>
  </conditionalFormatting>
  <conditionalFormatting sqref="D30">
    <cfRule type="cellIs" dxfId="3968" priority="3071" stopIfTrue="1" operator="equal">
      <formula>0</formula>
    </cfRule>
  </conditionalFormatting>
  <conditionalFormatting sqref="D30">
    <cfRule type="expression" dxfId="3967" priority="3070" stopIfTrue="1">
      <formula>$IT31&lt;$IS$2</formula>
    </cfRule>
  </conditionalFormatting>
  <conditionalFormatting sqref="D30">
    <cfRule type="cellIs" dxfId="3966" priority="3069" stopIfTrue="1" operator="equal">
      <formula>0</formula>
    </cfRule>
  </conditionalFormatting>
  <conditionalFormatting sqref="D30">
    <cfRule type="expression" dxfId="3965" priority="3068" stopIfTrue="1">
      <formula>$IT31&lt;$IS$2</formula>
    </cfRule>
  </conditionalFormatting>
  <conditionalFormatting sqref="D30">
    <cfRule type="cellIs" dxfId="3964" priority="3067" stopIfTrue="1" operator="equal">
      <formula>0</formula>
    </cfRule>
  </conditionalFormatting>
  <conditionalFormatting sqref="D30">
    <cfRule type="expression" dxfId="3963" priority="3066" stopIfTrue="1">
      <formula>$IT31&lt;$IS$2</formula>
    </cfRule>
  </conditionalFormatting>
  <conditionalFormatting sqref="D30">
    <cfRule type="cellIs" dxfId="3962" priority="3065" operator="equal">
      <formula>0</formula>
    </cfRule>
  </conditionalFormatting>
  <conditionalFormatting sqref="D30">
    <cfRule type="cellIs" dxfId="3961" priority="3064" stopIfTrue="1" operator="equal">
      <formula>0</formula>
    </cfRule>
  </conditionalFormatting>
  <conditionalFormatting sqref="D30">
    <cfRule type="expression" dxfId="3960" priority="3063" stopIfTrue="1">
      <formula>$IT31&lt;$IS$2</formula>
    </cfRule>
  </conditionalFormatting>
  <conditionalFormatting sqref="D30">
    <cfRule type="cellIs" dxfId="3959" priority="3062" stopIfTrue="1" operator="equal">
      <formula>0</formula>
    </cfRule>
  </conditionalFormatting>
  <conditionalFormatting sqref="D30">
    <cfRule type="expression" dxfId="3958" priority="3061" stopIfTrue="1">
      <formula>$IT31&lt;$IS$2</formula>
    </cfRule>
  </conditionalFormatting>
  <conditionalFormatting sqref="D30">
    <cfRule type="cellIs" dxfId="3957" priority="3060" stopIfTrue="1" operator="equal">
      <formula>0</formula>
    </cfRule>
  </conditionalFormatting>
  <conditionalFormatting sqref="D30">
    <cfRule type="expression" dxfId="3956" priority="3059" stopIfTrue="1">
      <formula>$IT31&lt;$IS$2</formula>
    </cfRule>
  </conditionalFormatting>
  <conditionalFormatting sqref="A30:H30">
    <cfRule type="cellIs" dxfId="3955" priority="3058" stopIfTrue="1" operator="equal">
      <formula>0</formula>
    </cfRule>
  </conditionalFormatting>
  <conditionalFormatting sqref="A30:H30">
    <cfRule type="expression" dxfId="3954" priority="3057" stopIfTrue="1">
      <formula>$IW31&lt;$IV$2</formula>
    </cfRule>
  </conditionalFormatting>
  <conditionalFormatting sqref="A27:H27">
    <cfRule type="cellIs" dxfId="3953" priority="3056" stopIfTrue="1" operator="equal">
      <formula>0</formula>
    </cfRule>
  </conditionalFormatting>
  <conditionalFormatting sqref="A27:H27">
    <cfRule type="expression" dxfId="3952" priority="3055" stopIfTrue="1">
      <formula>$IW28&lt;$IV$2</formula>
    </cfRule>
  </conditionalFormatting>
  <conditionalFormatting sqref="A29:H29">
    <cfRule type="cellIs" dxfId="3951" priority="3054" stopIfTrue="1" operator="equal">
      <formula>0</formula>
    </cfRule>
  </conditionalFormatting>
  <conditionalFormatting sqref="A29:H29">
    <cfRule type="expression" dxfId="3950" priority="3053" stopIfTrue="1">
      <formula>$IW30&lt;$IV$2</formula>
    </cfRule>
  </conditionalFormatting>
  <conditionalFormatting sqref="A29:H29">
    <cfRule type="cellIs" dxfId="3949" priority="3052" operator="equal">
      <formula>0</formula>
    </cfRule>
  </conditionalFormatting>
  <conditionalFormatting sqref="A29:H29">
    <cfRule type="cellIs" dxfId="3948" priority="3051" stopIfTrue="1" operator="equal">
      <formula>0</formula>
    </cfRule>
  </conditionalFormatting>
  <conditionalFormatting sqref="A29:H29">
    <cfRule type="expression" dxfId="3947" priority="3050" stopIfTrue="1">
      <formula>$IT30&lt;$IS$2</formula>
    </cfRule>
  </conditionalFormatting>
  <conditionalFormatting sqref="A29:H29">
    <cfRule type="cellIs" dxfId="3946" priority="3049" stopIfTrue="1" operator="equal">
      <formula>0</formula>
    </cfRule>
  </conditionalFormatting>
  <conditionalFormatting sqref="A29:H29">
    <cfRule type="expression" dxfId="3945" priority="3048" stopIfTrue="1">
      <formula>$IT30&lt;$IS$2</formula>
    </cfRule>
  </conditionalFormatting>
  <conditionalFormatting sqref="A29:G29">
    <cfRule type="cellIs" dxfId="3944" priority="3047" stopIfTrue="1" operator="equal">
      <formula>0</formula>
    </cfRule>
  </conditionalFormatting>
  <conditionalFormatting sqref="A29:G29">
    <cfRule type="expression" dxfId="3943" priority="3046" stopIfTrue="1">
      <formula>$IT30&lt;$IS$2</formula>
    </cfRule>
  </conditionalFormatting>
  <conditionalFormatting sqref="H29">
    <cfRule type="cellIs" dxfId="3942" priority="3045" stopIfTrue="1" operator="equal">
      <formula>0</formula>
    </cfRule>
  </conditionalFormatting>
  <conditionalFormatting sqref="H29">
    <cfRule type="expression" dxfId="3941" priority="3044" stopIfTrue="1">
      <formula>$IT30&lt;$IS$2</formula>
    </cfRule>
  </conditionalFormatting>
  <conditionalFormatting sqref="A29:G29">
    <cfRule type="cellIs" dxfId="3940" priority="3043" stopIfTrue="1" operator="equal">
      <formula>0</formula>
    </cfRule>
  </conditionalFormatting>
  <conditionalFormatting sqref="A29:G29">
    <cfRule type="expression" dxfId="3939" priority="3042" stopIfTrue="1">
      <formula>$IT30&lt;$IS$2</formula>
    </cfRule>
  </conditionalFormatting>
  <conditionalFormatting sqref="A29:H29">
    <cfRule type="cellIs" dxfId="3938" priority="3041" operator="equal">
      <formula>0</formula>
    </cfRule>
  </conditionalFormatting>
  <conditionalFormatting sqref="A29:H29">
    <cfRule type="cellIs" dxfId="3937" priority="3040" operator="equal">
      <formula>0</formula>
    </cfRule>
  </conditionalFormatting>
  <conditionalFormatting sqref="A29:H29">
    <cfRule type="cellIs" dxfId="3936" priority="3039" stopIfTrue="1" operator="equal">
      <formula>0</formula>
    </cfRule>
  </conditionalFormatting>
  <conditionalFormatting sqref="A29:H29">
    <cfRule type="expression" dxfId="3935" priority="3038" stopIfTrue="1">
      <formula>$IT30&lt;$IS$2</formula>
    </cfRule>
  </conditionalFormatting>
  <conditionalFormatting sqref="A29:H29">
    <cfRule type="cellIs" dxfId="3934" priority="3037" stopIfTrue="1" operator="equal">
      <formula>0</formula>
    </cfRule>
  </conditionalFormatting>
  <conditionalFormatting sqref="A29:H29">
    <cfRule type="expression" dxfId="3933" priority="3036" stopIfTrue="1">
      <formula>$IT30&lt;$IS$2</formula>
    </cfRule>
  </conditionalFormatting>
  <conditionalFormatting sqref="A29:G29">
    <cfRule type="cellIs" dxfId="3932" priority="3035" stopIfTrue="1" operator="equal">
      <formula>0</formula>
    </cfRule>
  </conditionalFormatting>
  <conditionalFormatting sqref="A29:G29">
    <cfRule type="expression" dxfId="3931" priority="3034" stopIfTrue="1">
      <formula>$IT30&lt;$IS$2</formula>
    </cfRule>
  </conditionalFormatting>
  <conditionalFormatting sqref="H29">
    <cfRule type="cellIs" dxfId="3930" priority="3033" stopIfTrue="1" operator="equal">
      <formula>0</formula>
    </cfRule>
  </conditionalFormatting>
  <conditionalFormatting sqref="H29">
    <cfRule type="expression" dxfId="3929" priority="3032" stopIfTrue="1">
      <formula>$IT30&lt;$IS$2</formula>
    </cfRule>
  </conditionalFormatting>
  <conditionalFormatting sqref="H29">
    <cfRule type="cellIs" dxfId="3928" priority="3031" stopIfTrue="1" operator="equal">
      <formula>0</formula>
    </cfRule>
  </conditionalFormatting>
  <conditionalFormatting sqref="H29">
    <cfRule type="expression" dxfId="3927" priority="3030" stopIfTrue="1">
      <formula>$IT30&lt;$IS$2</formula>
    </cfRule>
  </conditionalFormatting>
  <conditionalFormatting sqref="A29:G29">
    <cfRule type="cellIs" dxfId="3926" priority="3029" stopIfTrue="1" operator="equal">
      <formula>0</formula>
    </cfRule>
  </conditionalFormatting>
  <conditionalFormatting sqref="A29:G29">
    <cfRule type="expression" dxfId="3925" priority="3028" stopIfTrue="1">
      <formula>$IT30&lt;$IS$2</formula>
    </cfRule>
  </conditionalFormatting>
  <conditionalFormatting sqref="A29:H29">
    <cfRule type="cellIs" dxfId="3924" priority="3027" operator="equal">
      <formula>0</formula>
    </cfRule>
  </conditionalFormatting>
  <conditionalFormatting sqref="A29:H29">
    <cfRule type="cellIs" dxfId="3923" priority="3026" stopIfTrue="1" operator="equal">
      <formula>0</formula>
    </cfRule>
  </conditionalFormatting>
  <conditionalFormatting sqref="A29:H29">
    <cfRule type="expression" dxfId="3922" priority="3025" stopIfTrue="1">
      <formula>$IT30&lt;$IS$2</formula>
    </cfRule>
  </conditionalFormatting>
  <conditionalFormatting sqref="A29:H29">
    <cfRule type="cellIs" dxfId="3921" priority="3024" stopIfTrue="1" operator="equal">
      <formula>0</formula>
    </cfRule>
  </conditionalFormatting>
  <conditionalFormatting sqref="A29:H29">
    <cfRule type="expression" dxfId="3920" priority="3023" stopIfTrue="1">
      <formula>$IT30&lt;$IS$2</formula>
    </cfRule>
  </conditionalFormatting>
  <conditionalFormatting sqref="A29:H29">
    <cfRule type="cellIs" dxfId="3919" priority="3022" stopIfTrue="1" operator="equal">
      <formula>0</formula>
    </cfRule>
  </conditionalFormatting>
  <conditionalFormatting sqref="A29:H29">
    <cfRule type="expression" dxfId="3918" priority="3021" stopIfTrue="1">
      <formula>$IT30&lt;$IS$2</formula>
    </cfRule>
  </conditionalFormatting>
  <conditionalFormatting sqref="A29:H29">
    <cfRule type="cellIs" dxfId="3917" priority="3020" stopIfTrue="1" operator="equal">
      <formula>0</formula>
    </cfRule>
  </conditionalFormatting>
  <conditionalFormatting sqref="A29:H29">
    <cfRule type="expression" dxfId="3916" priority="3019" stopIfTrue="1">
      <formula>$IT30&lt;$IS$2</formula>
    </cfRule>
  </conditionalFormatting>
  <conditionalFormatting sqref="A29:H29">
    <cfRule type="cellIs" dxfId="3915" priority="3018" stopIfTrue="1" operator="equal">
      <formula>0</formula>
    </cfRule>
  </conditionalFormatting>
  <conditionalFormatting sqref="A29:H29">
    <cfRule type="expression" dxfId="3914" priority="3017" stopIfTrue="1">
      <formula>$IT30&lt;$IS$2</formula>
    </cfRule>
  </conditionalFormatting>
  <conditionalFormatting sqref="A29:H29">
    <cfRule type="cellIs" dxfId="3913" priority="3016" stopIfTrue="1" operator="equal">
      <formula>0</formula>
    </cfRule>
  </conditionalFormatting>
  <conditionalFormatting sqref="A29:H29">
    <cfRule type="expression" dxfId="3912" priority="3015" stopIfTrue="1">
      <formula>$IT30&lt;$IS$2</formula>
    </cfRule>
  </conditionalFormatting>
  <conditionalFormatting sqref="A29:H29">
    <cfRule type="cellIs" dxfId="3911" priority="3014" stopIfTrue="1" operator="equal">
      <formula>0</formula>
    </cfRule>
  </conditionalFormatting>
  <conditionalFormatting sqref="A29:H29">
    <cfRule type="expression" dxfId="3910" priority="3013" stopIfTrue="1">
      <formula>$IT30&lt;$IS$2</formula>
    </cfRule>
  </conditionalFormatting>
  <conditionalFormatting sqref="A29:H29">
    <cfRule type="cellIs" dxfId="3909" priority="3012" stopIfTrue="1" operator="equal">
      <formula>0</formula>
    </cfRule>
  </conditionalFormatting>
  <conditionalFormatting sqref="A29:H29">
    <cfRule type="expression" dxfId="3908" priority="3011" stopIfTrue="1">
      <formula>$IT30&lt;$IS$2</formula>
    </cfRule>
  </conditionalFormatting>
  <conditionalFormatting sqref="A29:H29">
    <cfRule type="cellIs" dxfId="3907" priority="3010" stopIfTrue="1" operator="equal">
      <formula>0</formula>
    </cfRule>
  </conditionalFormatting>
  <conditionalFormatting sqref="A29:H29">
    <cfRule type="expression" dxfId="3906" priority="3009" stopIfTrue="1">
      <formula>$IW30&lt;$IV$2</formula>
    </cfRule>
  </conditionalFormatting>
  <conditionalFormatting sqref="I30">
    <cfRule type="cellIs" dxfId="3905" priority="3008" operator="equal">
      <formula>0</formula>
    </cfRule>
  </conditionalFormatting>
  <conditionalFormatting sqref="A31:I33">
    <cfRule type="cellIs" dxfId="3904" priority="3007" operator="equal">
      <formula>0</formula>
    </cfRule>
  </conditionalFormatting>
  <conditionalFormatting sqref="A31:H33">
    <cfRule type="cellIs" dxfId="3903" priority="3006" stopIfTrue="1" operator="equal">
      <formula>0</formula>
    </cfRule>
  </conditionalFormatting>
  <conditionalFormatting sqref="A31:H33">
    <cfRule type="expression" dxfId="3902" priority="3005" stopIfTrue="1">
      <formula>$IT32&lt;$IS$2</formula>
    </cfRule>
  </conditionalFormatting>
  <conditionalFormatting sqref="A31:H33">
    <cfRule type="cellIs" dxfId="3901" priority="3004" stopIfTrue="1" operator="equal">
      <formula>0</formula>
    </cfRule>
  </conditionalFormatting>
  <conditionalFormatting sqref="A31:H33">
    <cfRule type="expression" dxfId="3900" priority="3003" stopIfTrue="1">
      <formula>$IT32&lt;$IS$2</formula>
    </cfRule>
  </conditionalFormatting>
  <conditionalFormatting sqref="A31:G33">
    <cfRule type="cellIs" dxfId="3899" priority="3002" stopIfTrue="1" operator="equal">
      <formula>0</formula>
    </cfRule>
  </conditionalFormatting>
  <conditionalFormatting sqref="A31:G33">
    <cfRule type="expression" dxfId="3898" priority="3001" stopIfTrue="1">
      <formula>$IT32&lt;$IS$2</formula>
    </cfRule>
  </conditionalFormatting>
  <conditionalFormatting sqref="H31:H33">
    <cfRule type="cellIs" dxfId="3897" priority="3000" stopIfTrue="1" operator="equal">
      <formula>0</formula>
    </cfRule>
  </conditionalFormatting>
  <conditionalFormatting sqref="H31:H33">
    <cfRule type="expression" dxfId="3896" priority="2999" stopIfTrue="1">
      <formula>$IT32&lt;$IS$2</formula>
    </cfRule>
  </conditionalFormatting>
  <conditionalFormatting sqref="A31:G33">
    <cfRule type="cellIs" dxfId="3895" priority="2998" stopIfTrue="1" operator="equal">
      <formula>0</formula>
    </cfRule>
  </conditionalFormatting>
  <conditionalFormatting sqref="A31:G33">
    <cfRule type="expression" dxfId="3894" priority="2997" stopIfTrue="1">
      <formula>$IT32&lt;$IS$2</formula>
    </cfRule>
  </conditionalFormatting>
  <conditionalFormatting sqref="A31:H33">
    <cfRule type="cellIs" dxfId="3893" priority="2996" operator="equal">
      <formula>0</formula>
    </cfRule>
  </conditionalFormatting>
  <conditionalFormatting sqref="A31:H33">
    <cfRule type="cellIs" dxfId="3892" priority="2995" operator="equal">
      <formula>0</formula>
    </cfRule>
  </conditionalFormatting>
  <conditionalFormatting sqref="A31:H33">
    <cfRule type="cellIs" dxfId="3891" priority="2994" stopIfTrue="1" operator="equal">
      <formula>0</formula>
    </cfRule>
  </conditionalFormatting>
  <conditionalFormatting sqref="A31:H33">
    <cfRule type="expression" dxfId="3890" priority="2993" stopIfTrue="1">
      <formula>$IT32&lt;$IS$2</formula>
    </cfRule>
  </conditionalFormatting>
  <conditionalFormatting sqref="A31:H33">
    <cfRule type="cellIs" dxfId="3889" priority="2992" stopIfTrue="1" operator="equal">
      <formula>0</formula>
    </cfRule>
  </conditionalFormatting>
  <conditionalFormatting sqref="A31:H33">
    <cfRule type="expression" dxfId="3888" priority="2991" stopIfTrue="1">
      <formula>$IT32&lt;$IS$2</formula>
    </cfRule>
  </conditionalFormatting>
  <conditionalFormatting sqref="A31:G33">
    <cfRule type="cellIs" dxfId="3887" priority="2990" stopIfTrue="1" operator="equal">
      <formula>0</formula>
    </cfRule>
  </conditionalFormatting>
  <conditionalFormatting sqref="A31:G33">
    <cfRule type="expression" dxfId="3886" priority="2989" stopIfTrue="1">
      <formula>$IT32&lt;$IS$2</formula>
    </cfRule>
  </conditionalFormatting>
  <conditionalFormatting sqref="A31:G33">
    <cfRule type="cellIs" dxfId="3885" priority="2988" stopIfTrue="1" operator="equal">
      <formula>0</formula>
    </cfRule>
  </conditionalFormatting>
  <conditionalFormatting sqref="A31:G33">
    <cfRule type="expression" dxfId="3884" priority="2987" stopIfTrue="1">
      <formula>$IT32&lt;$IS$2</formula>
    </cfRule>
  </conditionalFormatting>
  <conditionalFormatting sqref="H31:H33">
    <cfRule type="cellIs" dxfId="3883" priority="2986" stopIfTrue="1" operator="equal">
      <formula>0</formula>
    </cfRule>
  </conditionalFormatting>
  <conditionalFormatting sqref="H31:H33">
    <cfRule type="expression" dxfId="3882" priority="2985" stopIfTrue="1">
      <formula>$IT32&lt;$IS$2</formula>
    </cfRule>
  </conditionalFormatting>
  <conditionalFormatting sqref="H31:H33">
    <cfRule type="cellIs" dxfId="3881" priority="2984" stopIfTrue="1" operator="equal">
      <formula>0</formula>
    </cfRule>
  </conditionalFormatting>
  <conditionalFormatting sqref="H31:H33">
    <cfRule type="expression" dxfId="3880" priority="2983" stopIfTrue="1">
      <formula>$IT32&lt;$IS$2</formula>
    </cfRule>
  </conditionalFormatting>
  <conditionalFormatting sqref="A31:G33">
    <cfRule type="cellIs" dxfId="3879" priority="2982" stopIfTrue="1" operator="equal">
      <formula>0</formula>
    </cfRule>
  </conditionalFormatting>
  <conditionalFormatting sqref="A31:G33">
    <cfRule type="expression" dxfId="3878" priority="2981" stopIfTrue="1">
      <formula>$IT32&lt;$IS$2</formula>
    </cfRule>
  </conditionalFormatting>
  <conditionalFormatting sqref="A31:H33">
    <cfRule type="cellIs" dxfId="3877" priority="2980" operator="equal">
      <formula>0</formula>
    </cfRule>
  </conditionalFormatting>
  <conditionalFormatting sqref="A31:H33">
    <cfRule type="cellIs" dxfId="3876" priority="2979" stopIfTrue="1" operator="equal">
      <formula>0</formula>
    </cfRule>
  </conditionalFormatting>
  <conditionalFormatting sqref="A31:H33">
    <cfRule type="expression" dxfId="3875" priority="2978" stopIfTrue="1">
      <formula>$IT32&lt;$IS$2</formula>
    </cfRule>
  </conditionalFormatting>
  <conditionalFormatting sqref="A31:H33">
    <cfRule type="cellIs" dxfId="3874" priority="2977" stopIfTrue="1" operator="equal">
      <formula>0</formula>
    </cfRule>
  </conditionalFormatting>
  <conditionalFormatting sqref="A31:H33">
    <cfRule type="expression" dxfId="3873" priority="2976" stopIfTrue="1">
      <formula>$IT32&lt;$IS$2</formula>
    </cfRule>
  </conditionalFormatting>
  <conditionalFormatting sqref="A31:H33">
    <cfRule type="cellIs" dxfId="3872" priority="2975" stopIfTrue="1" operator="equal">
      <formula>0</formula>
    </cfRule>
  </conditionalFormatting>
  <conditionalFormatting sqref="A31:H33">
    <cfRule type="expression" dxfId="3871" priority="2974" stopIfTrue="1">
      <formula>$IT32&lt;$IS$2</formula>
    </cfRule>
  </conditionalFormatting>
  <conditionalFormatting sqref="A31:H33">
    <cfRule type="cellIs" dxfId="3870" priority="2973" stopIfTrue="1" operator="equal">
      <formula>0</formula>
    </cfRule>
  </conditionalFormatting>
  <conditionalFormatting sqref="A31:H33">
    <cfRule type="expression" dxfId="3869" priority="2972" stopIfTrue="1">
      <formula>$IT32&lt;$IS$2</formula>
    </cfRule>
  </conditionalFormatting>
  <conditionalFormatting sqref="A31:H33">
    <cfRule type="cellIs" dxfId="3868" priority="2971" stopIfTrue="1" operator="equal">
      <formula>0</formula>
    </cfRule>
  </conditionalFormatting>
  <conditionalFormatting sqref="A31:H33">
    <cfRule type="expression" dxfId="3867" priority="2970" stopIfTrue="1">
      <formula>$IT32&lt;$IS$2</formula>
    </cfRule>
  </conditionalFormatting>
  <conditionalFormatting sqref="D33">
    <cfRule type="cellIs" dxfId="3866" priority="2969" operator="equal">
      <formula>0</formula>
    </cfRule>
  </conditionalFormatting>
  <conditionalFormatting sqref="D33">
    <cfRule type="cellIs" dxfId="3865" priority="2968" stopIfTrue="1" operator="equal">
      <formula>0</formula>
    </cfRule>
  </conditionalFormatting>
  <conditionalFormatting sqref="D33">
    <cfRule type="expression" dxfId="3864" priority="2967" stopIfTrue="1">
      <formula>$IT34&lt;$IS$2</formula>
    </cfRule>
  </conditionalFormatting>
  <conditionalFormatting sqref="D33">
    <cfRule type="cellIs" dxfId="3863" priority="2966" stopIfTrue="1" operator="equal">
      <formula>0</formula>
    </cfRule>
  </conditionalFormatting>
  <conditionalFormatting sqref="D33">
    <cfRule type="expression" dxfId="3862" priority="2965" stopIfTrue="1">
      <formula>$IT34&lt;$IS$2</formula>
    </cfRule>
  </conditionalFormatting>
  <conditionalFormatting sqref="D33">
    <cfRule type="cellIs" dxfId="3861" priority="2964" stopIfTrue="1" operator="equal">
      <formula>0</formula>
    </cfRule>
  </conditionalFormatting>
  <conditionalFormatting sqref="D33">
    <cfRule type="expression" dxfId="3860" priority="2963" stopIfTrue="1">
      <formula>$IT34&lt;$IS$2</formula>
    </cfRule>
  </conditionalFormatting>
  <conditionalFormatting sqref="D33">
    <cfRule type="cellIs" dxfId="3859" priority="2962" stopIfTrue="1" operator="equal">
      <formula>0</formula>
    </cfRule>
  </conditionalFormatting>
  <conditionalFormatting sqref="D33">
    <cfRule type="expression" dxfId="3858" priority="2961" stopIfTrue="1">
      <formula>$IT34&lt;$IS$2</formula>
    </cfRule>
  </conditionalFormatting>
  <conditionalFormatting sqref="D33">
    <cfRule type="cellIs" dxfId="3857" priority="2960" stopIfTrue="1" operator="equal">
      <formula>0</formula>
    </cfRule>
  </conditionalFormatting>
  <conditionalFormatting sqref="D33">
    <cfRule type="expression" dxfId="3856" priority="2959" stopIfTrue="1">
      <formula>$IT34&lt;$IS$2</formula>
    </cfRule>
  </conditionalFormatting>
  <conditionalFormatting sqref="D33">
    <cfRule type="cellIs" dxfId="3855" priority="2958" operator="equal">
      <formula>0</formula>
    </cfRule>
  </conditionalFormatting>
  <conditionalFormatting sqref="D33">
    <cfRule type="cellIs" dxfId="3854" priority="2957" stopIfTrue="1" operator="equal">
      <formula>0</formula>
    </cfRule>
  </conditionalFormatting>
  <conditionalFormatting sqref="D33">
    <cfRule type="expression" dxfId="3853" priority="2956" stopIfTrue="1">
      <formula>$IT34&lt;$IS$2</formula>
    </cfRule>
  </conditionalFormatting>
  <conditionalFormatting sqref="D33">
    <cfRule type="cellIs" dxfId="3852" priority="2955" stopIfTrue="1" operator="equal">
      <formula>0</formula>
    </cfRule>
  </conditionalFormatting>
  <conditionalFormatting sqref="D33">
    <cfRule type="expression" dxfId="3851" priority="2954" stopIfTrue="1">
      <formula>$IT34&lt;$IS$2</formula>
    </cfRule>
  </conditionalFormatting>
  <conditionalFormatting sqref="D33">
    <cfRule type="cellIs" dxfId="3850" priority="2953" stopIfTrue="1" operator="equal">
      <formula>0</formula>
    </cfRule>
  </conditionalFormatting>
  <conditionalFormatting sqref="D33">
    <cfRule type="expression" dxfId="3849" priority="2952" stopIfTrue="1">
      <formula>$IT34&lt;$IS$2</formula>
    </cfRule>
  </conditionalFormatting>
  <conditionalFormatting sqref="D33">
    <cfRule type="cellIs" dxfId="3848" priority="2951" stopIfTrue="1" operator="equal">
      <formula>0</formula>
    </cfRule>
  </conditionalFormatting>
  <conditionalFormatting sqref="D33">
    <cfRule type="expression" dxfId="3847" priority="2950" stopIfTrue="1">
      <formula>$IT34&lt;$IS$2</formula>
    </cfRule>
  </conditionalFormatting>
  <conditionalFormatting sqref="D33">
    <cfRule type="cellIs" dxfId="3846" priority="2949" stopIfTrue="1" operator="equal">
      <formula>0</formula>
    </cfRule>
  </conditionalFormatting>
  <conditionalFormatting sqref="D33">
    <cfRule type="expression" dxfId="3845" priority="2948" stopIfTrue="1">
      <formula>$IT34&lt;$IS$2</formula>
    </cfRule>
  </conditionalFormatting>
  <conditionalFormatting sqref="D33">
    <cfRule type="cellIs" dxfId="3844" priority="2947" stopIfTrue="1" operator="equal">
      <formula>0</formula>
    </cfRule>
  </conditionalFormatting>
  <conditionalFormatting sqref="D33">
    <cfRule type="expression" dxfId="3843" priority="2946" stopIfTrue="1">
      <formula>$IT34&lt;$IS$2</formula>
    </cfRule>
  </conditionalFormatting>
  <conditionalFormatting sqref="D33">
    <cfRule type="cellIs" dxfId="3842" priority="2945" stopIfTrue="1" operator="equal">
      <formula>0</formula>
    </cfRule>
  </conditionalFormatting>
  <conditionalFormatting sqref="D33">
    <cfRule type="expression" dxfId="3841" priority="2944" stopIfTrue="1">
      <formula>$IT34&lt;$IS$2</formula>
    </cfRule>
  </conditionalFormatting>
  <conditionalFormatting sqref="A31:H33">
    <cfRule type="cellIs" dxfId="3840" priority="2943" stopIfTrue="1" operator="equal">
      <formula>0</formula>
    </cfRule>
  </conditionalFormatting>
  <conditionalFormatting sqref="A31:H33">
    <cfRule type="expression" dxfId="3839" priority="2942" stopIfTrue="1">
      <formula>$IT32&lt;$IS$2</formula>
    </cfRule>
  </conditionalFormatting>
  <conditionalFormatting sqref="A31:H33">
    <cfRule type="cellIs" dxfId="3838" priority="2941" stopIfTrue="1" operator="equal">
      <formula>0</formula>
    </cfRule>
  </conditionalFormatting>
  <conditionalFormatting sqref="A31:H33">
    <cfRule type="expression" dxfId="3837" priority="2940" stopIfTrue="1">
      <formula>$IT32&lt;$IS$2</formula>
    </cfRule>
  </conditionalFormatting>
  <conditionalFormatting sqref="A31:H33">
    <cfRule type="cellIs" dxfId="3836" priority="2939" stopIfTrue="1" operator="equal">
      <formula>0</formula>
    </cfRule>
  </conditionalFormatting>
  <conditionalFormatting sqref="A31:H33">
    <cfRule type="expression" dxfId="3835" priority="2938" stopIfTrue="1">
      <formula>$IT32&lt;$IS$2</formula>
    </cfRule>
  </conditionalFormatting>
  <conditionalFormatting sqref="A31:H31">
    <cfRule type="cellIs" dxfId="3834" priority="2937" stopIfTrue="1" operator="equal">
      <formula>0</formula>
    </cfRule>
  </conditionalFormatting>
  <conditionalFormatting sqref="A31:H31">
    <cfRule type="expression" dxfId="3833" priority="2936" stopIfTrue="1">
      <formula>$IW32&lt;$IV$2</formula>
    </cfRule>
  </conditionalFormatting>
  <conditionalFormatting sqref="A33:H33">
    <cfRule type="cellIs" dxfId="3832" priority="2935" stopIfTrue="1" operator="equal">
      <formula>0</formula>
    </cfRule>
  </conditionalFormatting>
  <conditionalFormatting sqref="A33:H33">
    <cfRule type="expression" dxfId="3831" priority="2934" stopIfTrue="1">
      <formula>$IW34&lt;$IV$2</formula>
    </cfRule>
  </conditionalFormatting>
  <conditionalFormatting sqref="A32:H32">
    <cfRule type="cellIs" dxfId="3830" priority="2933" stopIfTrue="1" operator="equal">
      <formula>0</formula>
    </cfRule>
  </conditionalFormatting>
  <conditionalFormatting sqref="A32:H32">
    <cfRule type="expression" dxfId="3829" priority="2932" stopIfTrue="1">
      <formula>$IW33&lt;$IV$2</formula>
    </cfRule>
  </conditionalFormatting>
  <conditionalFormatting sqref="A32:H32">
    <cfRule type="cellIs" dxfId="3828" priority="2931" stopIfTrue="1" operator="equal">
      <formula>0</formula>
    </cfRule>
  </conditionalFormatting>
  <conditionalFormatting sqref="A32:H32">
    <cfRule type="expression" dxfId="3827" priority="2930" stopIfTrue="1">
      <formula>$IW33&lt;$IV$2</formula>
    </cfRule>
  </conditionalFormatting>
  <conditionalFormatting sqref="A31:H33">
    <cfRule type="cellIs" dxfId="3826" priority="2929" stopIfTrue="1" operator="equal">
      <formula>0</formula>
    </cfRule>
  </conditionalFormatting>
  <conditionalFormatting sqref="A31:H33">
    <cfRule type="expression" dxfId="3825" priority="2928" stopIfTrue="1">
      <formula>$IT32&lt;$IS$2</formula>
    </cfRule>
  </conditionalFormatting>
  <conditionalFormatting sqref="A31:H33">
    <cfRule type="cellIs" dxfId="3824" priority="2927" stopIfTrue="1" operator="equal">
      <formula>0</formula>
    </cfRule>
  </conditionalFormatting>
  <conditionalFormatting sqref="A31:H33">
    <cfRule type="expression" dxfId="3823" priority="2926" stopIfTrue="1">
      <formula>$IT32&lt;$IS$2</formula>
    </cfRule>
  </conditionalFormatting>
  <conditionalFormatting sqref="I33">
    <cfRule type="cellIs" dxfId="3822" priority="2925" operator="equal">
      <formula>0</formula>
    </cfRule>
  </conditionalFormatting>
  <conditionalFormatting sqref="I31:I32">
    <cfRule type="cellIs" dxfId="3821" priority="2924" operator="equal">
      <formula>0</formula>
    </cfRule>
  </conditionalFormatting>
  <conditionalFormatting sqref="A34:I36">
    <cfRule type="cellIs" dxfId="3820" priority="2923" operator="equal">
      <formula>0</formula>
    </cfRule>
  </conditionalFormatting>
  <conditionalFormatting sqref="A34:H36">
    <cfRule type="cellIs" dxfId="3819" priority="2922" stopIfTrue="1" operator="equal">
      <formula>0</formula>
    </cfRule>
  </conditionalFormatting>
  <conditionalFormatting sqref="A34:H36">
    <cfRule type="expression" dxfId="3818" priority="2921" stopIfTrue="1">
      <formula>$IT35&lt;$IS$2</formula>
    </cfRule>
  </conditionalFormatting>
  <conditionalFormatting sqref="A34:H36">
    <cfRule type="cellIs" dxfId="3817" priority="2920" stopIfTrue="1" operator="equal">
      <formula>0</formula>
    </cfRule>
  </conditionalFormatting>
  <conditionalFormatting sqref="A34:H36">
    <cfRule type="expression" dxfId="3816" priority="2919" stopIfTrue="1">
      <formula>$IT35&lt;$IS$2</formula>
    </cfRule>
  </conditionalFormatting>
  <conditionalFormatting sqref="A34:G36">
    <cfRule type="cellIs" dxfId="3815" priority="2918" stopIfTrue="1" operator="equal">
      <formula>0</formula>
    </cfRule>
  </conditionalFormatting>
  <conditionalFormatting sqref="A34:G36">
    <cfRule type="expression" dxfId="3814" priority="2917" stopIfTrue="1">
      <formula>$IT35&lt;$IS$2</formula>
    </cfRule>
  </conditionalFormatting>
  <conditionalFormatting sqref="H34:H36">
    <cfRule type="cellIs" dxfId="3813" priority="2916" stopIfTrue="1" operator="equal">
      <formula>0</formula>
    </cfRule>
  </conditionalFormatting>
  <conditionalFormatting sqref="H34:H36">
    <cfRule type="expression" dxfId="3812" priority="2915" stopIfTrue="1">
      <formula>$IT35&lt;$IS$2</formula>
    </cfRule>
  </conditionalFormatting>
  <conditionalFormatting sqref="A34:G36">
    <cfRule type="cellIs" dxfId="3811" priority="2914" stopIfTrue="1" operator="equal">
      <formula>0</formula>
    </cfRule>
  </conditionalFormatting>
  <conditionalFormatting sqref="A34:G36">
    <cfRule type="expression" dxfId="3810" priority="2913" stopIfTrue="1">
      <formula>$IT35&lt;$IS$2</formula>
    </cfRule>
  </conditionalFormatting>
  <conditionalFormatting sqref="A34:H36">
    <cfRule type="cellIs" dxfId="3809" priority="2912" operator="equal">
      <formula>0</formula>
    </cfRule>
  </conditionalFormatting>
  <conditionalFormatting sqref="A34:H36">
    <cfRule type="cellIs" dxfId="3808" priority="2911" operator="equal">
      <formula>0</formula>
    </cfRule>
  </conditionalFormatting>
  <conditionalFormatting sqref="A34:H36">
    <cfRule type="cellIs" dxfId="3807" priority="2910" stopIfTrue="1" operator="equal">
      <formula>0</formula>
    </cfRule>
  </conditionalFormatting>
  <conditionalFormatting sqref="A34:H36">
    <cfRule type="expression" dxfId="3806" priority="2909" stopIfTrue="1">
      <formula>$IT35&lt;$IS$2</formula>
    </cfRule>
  </conditionalFormatting>
  <conditionalFormatting sqref="A34:H36">
    <cfRule type="cellIs" dxfId="3805" priority="2908" stopIfTrue="1" operator="equal">
      <formula>0</formula>
    </cfRule>
  </conditionalFormatting>
  <conditionalFormatting sqref="A34:H36">
    <cfRule type="expression" dxfId="3804" priority="2907" stopIfTrue="1">
      <formula>$IT35&lt;$IS$2</formula>
    </cfRule>
  </conditionalFormatting>
  <conditionalFormatting sqref="A34:G34">
    <cfRule type="expression" dxfId="3803" priority="2906" stopIfTrue="1">
      <formula>$IT35&lt;$IS$2</formula>
    </cfRule>
  </conditionalFormatting>
  <conditionalFormatting sqref="A34:G36">
    <cfRule type="cellIs" dxfId="3802" priority="2905" stopIfTrue="1" operator="equal">
      <formula>0</formula>
    </cfRule>
  </conditionalFormatting>
  <conditionalFormatting sqref="A34:G36">
    <cfRule type="expression" dxfId="3801" priority="2904" stopIfTrue="1">
      <formula>$IT35&lt;$IS$2</formula>
    </cfRule>
  </conditionalFormatting>
  <conditionalFormatting sqref="H34:H36">
    <cfRule type="cellIs" dxfId="3800" priority="2903" stopIfTrue="1" operator="equal">
      <formula>0</formula>
    </cfRule>
  </conditionalFormatting>
  <conditionalFormatting sqref="H34:H36">
    <cfRule type="expression" dxfId="3799" priority="2902" stopIfTrue="1">
      <formula>$IT35&lt;$IS$2</formula>
    </cfRule>
  </conditionalFormatting>
  <conditionalFormatting sqref="H34:H36">
    <cfRule type="cellIs" dxfId="3798" priority="2901" stopIfTrue="1" operator="equal">
      <formula>0</formula>
    </cfRule>
  </conditionalFormatting>
  <conditionalFormatting sqref="H34:H36">
    <cfRule type="expression" dxfId="3797" priority="2900" stopIfTrue="1">
      <formula>$IT35&lt;$IS$2</formula>
    </cfRule>
  </conditionalFormatting>
  <conditionalFormatting sqref="A34:G36">
    <cfRule type="cellIs" dxfId="3796" priority="2899" stopIfTrue="1" operator="equal">
      <formula>0</formula>
    </cfRule>
  </conditionalFormatting>
  <conditionalFormatting sqref="A34:G36">
    <cfRule type="expression" dxfId="3795" priority="2898" stopIfTrue="1">
      <formula>$IT35&lt;$IS$2</formula>
    </cfRule>
  </conditionalFormatting>
  <conditionalFormatting sqref="A34:H36">
    <cfRule type="cellIs" dxfId="3794" priority="2897" operator="equal">
      <formula>0</formula>
    </cfRule>
  </conditionalFormatting>
  <conditionalFormatting sqref="A34:H36">
    <cfRule type="cellIs" dxfId="3793" priority="2896" stopIfTrue="1" operator="equal">
      <formula>0</formula>
    </cfRule>
  </conditionalFormatting>
  <conditionalFormatting sqref="A34:H36">
    <cfRule type="expression" dxfId="3792" priority="2895" stopIfTrue="1">
      <formula>$IT35&lt;$IS$2</formula>
    </cfRule>
  </conditionalFormatting>
  <conditionalFormatting sqref="A34:H36">
    <cfRule type="cellIs" dxfId="3791" priority="2894" stopIfTrue="1" operator="equal">
      <formula>0</formula>
    </cfRule>
  </conditionalFormatting>
  <conditionalFormatting sqref="A34:H36">
    <cfRule type="expression" dxfId="3790" priority="2893" stopIfTrue="1">
      <formula>$IT35&lt;$IS$2</formula>
    </cfRule>
  </conditionalFormatting>
  <conditionalFormatting sqref="A34:H36">
    <cfRule type="cellIs" dxfId="3789" priority="2892" stopIfTrue="1" operator="equal">
      <formula>0</formula>
    </cfRule>
  </conditionalFormatting>
  <conditionalFormatting sqref="A34:H36">
    <cfRule type="expression" dxfId="3788" priority="2891" stopIfTrue="1">
      <formula>$IT35&lt;$IS$2</formula>
    </cfRule>
  </conditionalFormatting>
  <conditionalFormatting sqref="A34:H36">
    <cfRule type="cellIs" dxfId="3787" priority="2890" stopIfTrue="1" operator="equal">
      <formula>0</formula>
    </cfRule>
  </conditionalFormatting>
  <conditionalFormatting sqref="A34:H36">
    <cfRule type="expression" dxfId="3786" priority="2889" stopIfTrue="1">
      <formula>$IT35&lt;$IS$2</formula>
    </cfRule>
  </conditionalFormatting>
  <conditionalFormatting sqref="A34:H36">
    <cfRule type="cellIs" dxfId="3785" priority="2888" stopIfTrue="1" operator="equal">
      <formula>0</formula>
    </cfRule>
  </conditionalFormatting>
  <conditionalFormatting sqref="A34:H36">
    <cfRule type="expression" dxfId="3784" priority="2887" stopIfTrue="1">
      <formula>$IT35&lt;$IS$2</formula>
    </cfRule>
  </conditionalFormatting>
  <conditionalFormatting sqref="A34:H36">
    <cfRule type="cellIs" dxfId="3783" priority="2886" stopIfTrue="1" operator="equal">
      <formula>0</formula>
    </cfRule>
  </conditionalFormatting>
  <conditionalFormatting sqref="A34:H36">
    <cfRule type="expression" dxfId="3782" priority="2885" stopIfTrue="1">
      <formula>$IT35&lt;$IS$2</formula>
    </cfRule>
  </conditionalFormatting>
  <conditionalFormatting sqref="A34:H36">
    <cfRule type="cellIs" dxfId="3781" priority="2884" stopIfTrue="1" operator="equal">
      <formula>0</formula>
    </cfRule>
  </conditionalFormatting>
  <conditionalFormatting sqref="A34:H36">
    <cfRule type="expression" dxfId="3780" priority="2883" stopIfTrue="1">
      <formula>$IT35&lt;$IS$2</formula>
    </cfRule>
  </conditionalFormatting>
  <conditionalFormatting sqref="A34:H36">
    <cfRule type="cellIs" dxfId="3779" priority="2882" stopIfTrue="1" operator="equal">
      <formula>0</formula>
    </cfRule>
  </conditionalFormatting>
  <conditionalFormatting sqref="A34:H36">
    <cfRule type="expression" dxfId="3778" priority="2881" stopIfTrue="1">
      <formula>$IT35&lt;$IS$2</formula>
    </cfRule>
  </conditionalFormatting>
  <conditionalFormatting sqref="A34:H34">
    <cfRule type="cellIs" dxfId="3777" priority="2880" stopIfTrue="1" operator="equal">
      <formula>0</formula>
    </cfRule>
  </conditionalFormatting>
  <conditionalFormatting sqref="A34:H34">
    <cfRule type="expression" dxfId="3776" priority="2879" stopIfTrue="1">
      <formula>$IW35&lt;$IV$2</formula>
    </cfRule>
  </conditionalFormatting>
  <conditionalFormatting sqref="A34:H36">
    <cfRule type="cellIs" dxfId="3775" priority="2878" stopIfTrue="1" operator="equal">
      <formula>0</formula>
    </cfRule>
  </conditionalFormatting>
  <conditionalFormatting sqref="A34:H36">
    <cfRule type="expression" dxfId="3774" priority="2877" stopIfTrue="1">
      <formula>$IT35&lt;$IS$2</formula>
    </cfRule>
  </conditionalFormatting>
  <conditionalFormatting sqref="A34:H36">
    <cfRule type="cellIs" dxfId="3773" priority="2876" stopIfTrue="1" operator="equal">
      <formula>0</formula>
    </cfRule>
  </conditionalFormatting>
  <conditionalFormatting sqref="A34:H36">
    <cfRule type="expression" dxfId="3772" priority="2875" stopIfTrue="1">
      <formula>$IT35&lt;$IS$2</formula>
    </cfRule>
  </conditionalFormatting>
  <conditionalFormatting sqref="D36">
    <cfRule type="cellIs" dxfId="3771" priority="2874" operator="equal">
      <formula>0</formula>
    </cfRule>
  </conditionalFormatting>
  <conditionalFormatting sqref="D36">
    <cfRule type="cellIs" dxfId="3770" priority="2873" operator="equal">
      <formula>0</formula>
    </cfRule>
  </conditionalFormatting>
  <conditionalFormatting sqref="D36">
    <cfRule type="cellIs" dxfId="3769" priority="2872" stopIfTrue="1" operator="equal">
      <formula>0</formula>
    </cfRule>
  </conditionalFormatting>
  <conditionalFormatting sqref="D36">
    <cfRule type="expression" dxfId="3768" priority="2871" stopIfTrue="1">
      <formula>$IT37&lt;$IS$2</formula>
    </cfRule>
  </conditionalFormatting>
  <conditionalFormatting sqref="D36">
    <cfRule type="cellIs" dxfId="3767" priority="2870" stopIfTrue="1" operator="equal">
      <formula>0</formula>
    </cfRule>
  </conditionalFormatting>
  <conditionalFormatting sqref="D36">
    <cfRule type="expression" dxfId="3766" priority="2869" stopIfTrue="1">
      <formula>$IT37&lt;$IS$2</formula>
    </cfRule>
  </conditionalFormatting>
  <conditionalFormatting sqref="D36">
    <cfRule type="cellIs" dxfId="3765" priority="2868" stopIfTrue="1" operator="equal">
      <formula>0</formula>
    </cfRule>
  </conditionalFormatting>
  <conditionalFormatting sqref="D36">
    <cfRule type="expression" dxfId="3764" priority="2867" stopIfTrue="1">
      <formula>$IT37&lt;$IS$2</formula>
    </cfRule>
  </conditionalFormatting>
  <conditionalFormatting sqref="D36">
    <cfRule type="cellIs" dxfId="3763" priority="2866" stopIfTrue="1" operator="equal">
      <formula>0</formula>
    </cfRule>
  </conditionalFormatting>
  <conditionalFormatting sqref="D36">
    <cfRule type="expression" dxfId="3762" priority="2865" stopIfTrue="1">
      <formula>$IT37&lt;$IS$2</formula>
    </cfRule>
  </conditionalFormatting>
  <conditionalFormatting sqref="D36">
    <cfRule type="cellIs" dxfId="3761" priority="2864" operator="equal">
      <formula>0</formula>
    </cfRule>
  </conditionalFormatting>
  <conditionalFormatting sqref="D36">
    <cfRule type="cellIs" dxfId="3760" priority="2863" stopIfTrue="1" operator="equal">
      <formula>0</formula>
    </cfRule>
  </conditionalFormatting>
  <conditionalFormatting sqref="D36">
    <cfRule type="expression" dxfId="3759" priority="2862" stopIfTrue="1">
      <formula>$IT37&lt;$IS$2</formula>
    </cfRule>
  </conditionalFormatting>
  <conditionalFormatting sqref="D36">
    <cfRule type="cellIs" dxfId="3758" priority="2861" stopIfTrue="1" operator="equal">
      <formula>0</formula>
    </cfRule>
  </conditionalFormatting>
  <conditionalFormatting sqref="D36">
    <cfRule type="expression" dxfId="3757" priority="2860" stopIfTrue="1">
      <formula>$IT37&lt;$IS$2</formula>
    </cfRule>
  </conditionalFormatting>
  <conditionalFormatting sqref="D36">
    <cfRule type="cellIs" dxfId="3756" priority="2859" stopIfTrue="1" operator="equal">
      <formula>0</formula>
    </cfRule>
  </conditionalFormatting>
  <conditionalFormatting sqref="D36">
    <cfRule type="expression" dxfId="3755" priority="2858" stopIfTrue="1">
      <formula>$IT37&lt;$IS$2</formula>
    </cfRule>
  </conditionalFormatting>
  <conditionalFormatting sqref="A36:H36">
    <cfRule type="cellIs" dxfId="3754" priority="2857" stopIfTrue="1" operator="equal">
      <formula>0</formula>
    </cfRule>
  </conditionalFormatting>
  <conditionalFormatting sqref="A36:H36">
    <cfRule type="expression" dxfId="3753" priority="2856" stopIfTrue="1">
      <formula>$IW37&lt;$IV$2</formula>
    </cfRule>
  </conditionalFormatting>
  <conditionalFormatting sqref="A35:H35">
    <cfRule type="cellIs" dxfId="3752" priority="2855" stopIfTrue="1" operator="equal">
      <formula>0</formula>
    </cfRule>
  </conditionalFormatting>
  <conditionalFormatting sqref="A35:H35">
    <cfRule type="expression" dxfId="3751" priority="2854" stopIfTrue="1">
      <formula>$IW36&lt;$IV$2</formula>
    </cfRule>
  </conditionalFormatting>
  <conditionalFormatting sqref="A35:H35">
    <cfRule type="cellIs" dxfId="3750" priority="2853" stopIfTrue="1" operator="equal">
      <formula>0</formula>
    </cfRule>
  </conditionalFormatting>
  <conditionalFormatting sqref="A35:H35">
    <cfRule type="expression" dxfId="3749" priority="2852" stopIfTrue="1">
      <formula>$IW36&lt;$IV$2</formula>
    </cfRule>
  </conditionalFormatting>
  <conditionalFormatting sqref="I36">
    <cfRule type="cellIs" dxfId="3748" priority="2851" operator="equal">
      <formula>0</formula>
    </cfRule>
  </conditionalFormatting>
  <conditionalFormatting sqref="A37:I39">
    <cfRule type="cellIs" dxfId="3747" priority="2850" operator="equal">
      <formula>0</formula>
    </cfRule>
  </conditionalFormatting>
  <conditionalFormatting sqref="A37:H39">
    <cfRule type="cellIs" dxfId="3746" priority="2849" stopIfTrue="1" operator="equal">
      <formula>0</formula>
    </cfRule>
  </conditionalFormatting>
  <conditionalFormatting sqref="A37:H39">
    <cfRule type="expression" dxfId="3745" priority="2848" stopIfTrue="1">
      <formula>$IT38&lt;$IS$2</formula>
    </cfRule>
  </conditionalFormatting>
  <conditionalFormatting sqref="A37:H39">
    <cfRule type="cellIs" dxfId="3744" priority="2847" stopIfTrue="1" operator="equal">
      <formula>0</formula>
    </cfRule>
  </conditionalFormatting>
  <conditionalFormatting sqref="A37:H39">
    <cfRule type="expression" dxfId="3743" priority="2846" stopIfTrue="1">
      <formula>$IT38&lt;$IS$2</formula>
    </cfRule>
  </conditionalFormatting>
  <conditionalFormatting sqref="A37:G39">
    <cfRule type="cellIs" dxfId="3742" priority="2845" stopIfTrue="1" operator="equal">
      <formula>0</formula>
    </cfRule>
  </conditionalFormatting>
  <conditionalFormatting sqref="A37:G39">
    <cfRule type="expression" dxfId="3741" priority="2844" stopIfTrue="1">
      <formula>$IT38&lt;$IS$2</formula>
    </cfRule>
  </conditionalFormatting>
  <conditionalFormatting sqref="H37:H39">
    <cfRule type="cellIs" dxfId="3740" priority="2843" stopIfTrue="1" operator="equal">
      <formula>0</formula>
    </cfRule>
  </conditionalFormatting>
  <conditionalFormatting sqref="H37:H39">
    <cfRule type="expression" dxfId="3739" priority="2842" stopIfTrue="1">
      <formula>$IT38&lt;$IS$2</formula>
    </cfRule>
  </conditionalFormatting>
  <conditionalFormatting sqref="A37:G39">
    <cfRule type="cellIs" dxfId="3738" priority="2841" stopIfTrue="1" operator="equal">
      <formula>0</formula>
    </cfRule>
  </conditionalFormatting>
  <conditionalFormatting sqref="A37:G39">
    <cfRule type="expression" dxfId="3737" priority="2840" stopIfTrue="1">
      <formula>$IT38&lt;$IS$2</formula>
    </cfRule>
  </conditionalFormatting>
  <conditionalFormatting sqref="A37:H39">
    <cfRule type="cellIs" dxfId="3736" priority="2839" operator="equal">
      <formula>0</formula>
    </cfRule>
  </conditionalFormatting>
  <conditionalFormatting sqref="A37:H39">
    <cfRule type="cellIs" dxfId="3735" priority="2838" operator="equal">
      <formula>0</formula>
    </cfRule>
  </conditionalFormatting>
  <conditionalFormatting sqref="A37:H39">
    <cfRule type="cellIs" dxfId="3734" priority="2837" stopIfTrue="1" operator="equal">
      <formula>0</formula>
    </cfRule>
  </conditionalFormatting>
  <conditionalFormatting sqref="A37:H39">
    <cfRule type="expression" dxfId="3733" priority="2836" stopIfTrue="1">
      <formula>$IT38&lt;$IS$2</formula>
    </cfRule>
  </conditionalFormatting>
  <conditionalFormatting sqref="A37:H39">
    <cfRule type="cellIs" dxfId="3732" priority="2835" stopIfTrue="1" operator="equal">
      <formula>0</formula>
    </cfRule>
  </conditionalFormatting>
  <conditionalFormatting sqref="A37:H39">
    <cfRule type="expression" dxfId="3731" priority="2834" stopIfTrue="1">
      <formula>$IT38&lt;$IS$2</formula>
    </cfRule>
  </conditionalFormatting>
  <conditionalFormatting sqref="A37:G39">
    <cfRule type="cellIs" dxfId="3730" priority="2833" stopIfTrue="1" operator="equal">
      <formula>0</formula>
    </cfRule>
  </conditionalFormatting>
  <conditionalFormatting sqref="A37:G39">
    <cfRule type="expression" dxfId="3729" priority="2832" stopIfTrue="1">
      <formula>$IT38&lt;$IS$2</formula>
    </cfRule>
  </conditionalFormatting>
  <conditionalFormatting sqref="A37:G39">
    <cfRule type="cellIs" dxfId="3728" priority="2831" stopIfTrue="1" operator="equal">
      <formula>0</formula>
    </cfRule>
  </conditionalFormatting>
  <conditionalFormatting sqref="A37:G39">
    <cfRule type="expression" dxfId="3727" priority="2830" stopIfTrue="1">
      <formula>$IT38&lt;$IS$2</formula>
    </cfRule>
  </conditionalFormatting>
  <conditionalFormatting sqref="H37:H39">
    <cfRule type="cellIs" dxfId="3726" priority="2829" stopIfTrue="1" operator="equal">
      <formula>0</formula>
    </cfRule>
  </conditionalFormatting>
  <conditionalFormatting sqref="H37:H39">
    <cfRule type="expression" dxfId="3725" priority="2828" stopIfTrue="1">
      <formula>$IT38&lt;$IS$2</formula>
    </cfRule>
  </conditionalFormatting>
  <conditionalFormatting sqref="H37:H39">
    <cfRule type="cellIs" dxfId="3724" priority="2827" stopIfTrue="1" operator="equal">
      <formula>0</formula>
    </cfRule>
  </conditionalFormatting>
  <conditionalFormatting sqref="H37:H39">
    <cfRule type="expression" dxfId="3723" priority="2826" stopIfTrue="1">
      <formula>$IT38&lt;$IS$2</formula>
    </cfRule>
  </conditionalFormatting>
  <conditionalFormatting sqref="A37:G39">
    <cfRule type="cellIs" dxfId="3722" priority="2825" stopIfTrue="1" operator="equal">
      <formula>0</formula>
    </cfRule>
  </conditionalFormatting>
  <conditionalFormatting sqref="A37:G39">
    <cfRule type="expression" dxfId="3721" priority="2824" stopIfTrue="1">
      <formula>$IT38&lt;$IS$2</formula>
    </cfRule>
  </conditionalFormatting>
  <conditionalFormatting sqref="A37:H39">
    <cfRule type="cellIs" dxfId="3720" priority="2823" operator="equal">
      <formula>0</formula>
    </cfRule>
  </conditionalFormatting>
  <conditionalFormatting sqref="A37:H39">
    <cfRule type="cellIs" dxfId="3719" priority="2822" stopIfTrue="1" operator="equal">
      <formula>0</formula>
    </cfRule>
  </conditionalFormatting>
  <conditionalFormatting sqref="A37:H39">
    <cfRule type="expression" dxfId="3718" priority="2821" stopIfTrue="1">
      <formula>$IT38&lt;$IS$2</formula>
    </cfRule>
  </conditionalFormatting>
  <conditionalFormatting sqref="A37:H39">
    <cfRule type="cellIs" dxfId="3717" priority="2820" stopIfTrue="1" operator="equal">
      <formula>0</formula>
    </cfRule>
  </conditionalFormatting>
  <conditionalFormatting sqref="A37:H39">
    <cfRule type="expression" dxfId="3716" priority="2819" stopIfTrue="1">
      <formula>$IT38&lt;$IS$2</formula>
    </cfRule>
  </conditionalFormatting>
  <conditionalFormatting sqref="A37:H39">
    <cfRule type="cellIs" dxfId="3715" priority="2818" stopIfTrue="1" operator="equal">
      <formula>0</formula>
    </cfRule>
  </conditionalFormatting>
  <conditionalFormatting sqref="A37:H39">
    <cfRule type="expression" dxfId="3714" priority="2817" stopIfTrue="1">
      <formula>$IT38&lt;$IS$2</formula>
    </cfRule>
  </conditionalFormatting>
  <conditionalFormatting sqref="A37:H39">
    <cfRule type="cellIs" dxfId="3713" priority="2816" stopIfTrue="1" operator="equal">
      <formula>0</formula>
    </cfRule>
  </conditionalFormatting>
  <conditionalFormatting sqref="A37:H39">
    <cfRule type="expression" dxfId="3712" priority="2815" stopIfTrue="1">
      <formula>$IT38&lt;$IS$2</formula>
    </cfRule>
  </conditionalFormatting>
  <conditionalFormatting sqref="A37:H39">
    <cfRule type="cellIs" dxfId="3711" priority="2814" stopIfTrue="1" operator="equal">
      <formula>0</formula>
    </cfRule>
  </conditionalFormatting>
  <conditionalFormatting sqref="A37:H39">
    <cfRule type="expression" dxfId="3710" priority="2813" stopIfTrue="1">
      <formula>$IT38&lt;$IS$2</formula>
    </cfRule>
  </conditionalFormatting>
  <conditionalFormatting sqref="D39">
    <cfRule type="cellIs" dxfId="3709" priority="2812" operator="equal">
      <formula>0</formula>
    </cfRule>
  </conditionalFormatting>
  <conditionalFormatting sqref="D39">
    <cfRule type="cellIs" dxfId="3708" priority="2811" stopIfTrue="1" operator="equal">
      <formula>0</formula>
    </cfRule>
  </conditionalFormatting>
  <conditionalFormatting sqref="D39">
    <cfRule type="expression" dxfId="3707" priority="2810" stopIfTrue="1">
      <formula>$IT40&lt;$IS$2</formula>
    </cfRule>
  </conditionalFormatting>
  <conditionalFormatting sqref="D39">
    <cfRule type="cellIs" dxfId="3706" priority="2809" stopIfTrue="1" operator="equal">
      <formula>0</formula>
    </cfRule>
  </conditionalFormatting>
  <conditionalFormatting sqref="D39">
    <cfRule type="expression" dxfId="3705" priority="2808" stopIfTrue="1">
      <formula>$IT40&lt;$IS$2</formula>
    </cfRule>
  </conditionalFormatting>
  <conditionalFormatting sqref="D39">
    <cfRule type="cellIs" dxfId="3704" priority="2807" stopIfTrue="1" operator="equal">
      <formula>0</formula>
    </cfRule>
  </conditionalFormatting>
  <conditionalFormatting sqref="D39">
    <cfRule type="expression" dxfId="3703" priority="2806" stopIfTrue="1">
      <formula>$IT40&lt;$IS$2</formula>
    </cfRule>
  </conditionalFormatting>
  <conditionalFormatting sqref="D39">
    <cfRule type="cellIs" dxfId="3702" priority="2805" stopIfTrue="1" operator="equal">
      <formula>0</formula>
    </cfRule>
  </conditionalFormatting>
  <conditionalFormatting sqref="D39">
    <cfRule type="expression" dxfId="3701" priority="2804" stopIfTrue="1">
      <formula>$IT40&lt;$IS$2</formula>
    </cfRule>
  </conditionalFormatting>
  <conditionalFormatting sqref="D39">
    <cfRule type="cellIs" dxfId="3700" priority="2803" stopIfTrue="1" operator="equal">
      <formula>0</formula>
    </cfRule>
  </conditionalFormatting>
  <conditionalFormatting sqref="D39">
    <cfRule type="expression" dxfId="3699" priority="2802" stopIfTrue="1">
      <formula>$IT40&lt;$IS$2</formula>
    </cfRule>
  </conditionalFormatting>
  <conditionalFormatting sqref="D39">
    <cfRule type="cellIs" dxfId="3698" priority="2801" operator="equal">
      <formula>0</formula>
    </cfRule>
  </conditionalFormatting>
  <conditionalFormatting sqref="D39">
    <cfRule type="cellIs" dxfId="3697" priority="2800" stopIfTrue="1" operator="equal">
      <formula>0</formula>
    </cfRule>
  </conditionalFormatting>
  <conditionalFormatting sqref="D39">
    <cfRule type="expression" dxfId="3696" priority="2799" stopIfTrue="1">
      <formula>$IT40&lt;$IS$2</formula>
    </cfRule>
  </conditionalFormatting>
  <conditionalFormatting sqref="D39">
    <cfRule type="cellIs" dxfId="3695" priority="2798" stopIfTrue="1" operator="equal">
      <formula>0</formula>
    </cfRule>
  </conditionalFormatting>
  <conditionalFormatting sqref="D39">
    <cfRule type="expression" dxfId="3694" priority="2797" stopIfTrue="1">
      <formula>$IT40&lt;$IS$2</formula>
    </cfRule>
  </conditionalFormatting>
  <conditionalFormatting sqref="D39">
    <cfRule type="cellIs" dxfId="3693" priority="2796" stopIfTrue="1" operator="equal">
      <formula>0</formula>
    </cfRule>
  </conditionalFormatting>
  <conditionalFormatting sqref="D39">
    <cfRule type="expression" dxfId="3692" priority="2795" stopIfTrue="1">
      <formula>$IT40&lt;$IS$2</formula>
    </cfRule>
  </conditionalFormatting>
  <conditionalFormatting sqref="D39">
    <cfRule type="cellIs" dxfId="3691" priority="2794" stopIfTrue="1" operator="equal">
      <formula>0</formula>
    </cfRule>
  </conditionalFormatting>
  <conditionalFormatting sqref="D39">
    <cfRule type="expression" dxfId="3690" priority="2793" stopIfTrue="1">
      <formula>$IT40&lt;$IS$2</formula>
    </cfRule>
  </conditionalFormatting>
  <conditionalFormatting sqref="D39">
    <cfRule type="cellIs" dxfId="3689" priority="2792" stopIfTrue="1" operator="equal">
      <formula>0</formula>
    </cfRule>
  </conditionalFormatting>
  <conditionalFormatting sqref="D39">
    <cfRule type="expression" dxfId="3688" priority="2791" stopIfTrue="1">
      <formula>$IT40&lt;$IS$2</formula>
    </cfRule>
  </conditionalFormatting>
  <conditionalFormatting sqref="D39">
    <cfRule type="cellIs" dxfId="3687" priority="2790" stopIfTrue="1" operator="equal">
      <formula>0</formula>
    </cfRule>
  </conditionalFormatting>
  <conditionalFormatting sqref="D39">
    <cfRule type="expression" dxfId="3686" priority="2789" stopIfTrue="1">
      <formula>$IT40&lt;$IS$2</formula>
    </cfRule>
  </conditionalFormatting>
  <conditionalFormatting sqref="D39">
    <cfRule type="cellIs" dxfId="3685" priority="2788" stopIfTrue="1" operator="equal">
      <formula>0</formula>
    </cfRule>
  </conditionalFormatting>
  <conditionalFormatting sqref="D39">
    <cfRule type="expression" dxfId="3684" priority="2787" stopIfTrue="1">
      <formula>$IT40&lt;$IS$2</formula>
    </cfRule>
  </conditionalFormatting>
  <conditionalFormatting sqref="A37:H39">
    <cfRule type="cellIs" dxfId="3683" priority="2786" stopIfTrue="1" operator="equal">
      <formula>0</formula>
    </cfRule>
  </conditionalFormatting>
  <conditionalFormatting sqref="A37:H39">
    <cfRule type="expression" dxfId="3682" priority="2785" stopIfTrue="1">
      <formula>$IT38&lt;$IS$2</formula>
    </cfRule>
  </conditionalFormatting>
  <conditionalFormatting sqref="A37:H39">
    <cfRule type="cellIs" dxfId="3681" priority="2784" stopIfTrue="1" operator="equal">
      <formula>0</formula>
    </cfRule>
  </conditionalFormatting>
  <conditionalFormatting sqref="A37:H39">
    <cfRule type="expression" dxfId="3680" priority="2783" stopIfTrue="1">
      <formula>$IT38&lt;$IS$2</formula>
    </cfRule>
  </conditionalFormatting>
  <conditionalFormatting sqref="A37:H39">
    <cfRule type="cellIs" dxfId="3679" priority="2782" stopIfTrue="1" operator="equal">
      <formula>0</formula>
    </cfRule>
  </conditionalFormatting>
  <conditionalFormatting sqref="A37:H39">
    <cfRule type="expression" dxfId="3678" priority="2781" stopIfTrue="1">
      <formula>$IT38&lt;$IS$2</formula>
    </cfRule>
  </conditionalFormatting>
  <conditionalFormatting sqref="A39:H39">
    <cfRule type="cellIs" dxfId="3677" priority="2780" stopIfTrue="1" operator="equal">
      <formula>0</formula>
    </cfRule>
  </conditionalFormatting>
  <conditionalFormatting sqref="A39:H39">
    <cfRule type="expression" dxfId="3676" priority="2779" stopIfTrue="1">
      <formula>$IW40&lt;$IV$2</formula>
    </cfRule>
  </conditionalFormatting>
  <conditionalFormatting sqref="A38:H38">
    <cfRule type="cellIs" dxfId="3675" priority="2778" stopIfTrue="1" operator="equal">
      <formula>0</formula>
    </cfRule>
  </conditionalFormatting>
  <conditionalFormatting sqref="A38:H38">
    <cfRule type="expression" dxfId="3674" priority="2777" stopIfTrue="1">
      <formula>$IW39&lt;$IV$2</formula>
    </cfRule>
  </conditionalFormatting>
  <conditionalFormatting sqref="A37:H37">
    <cfRule type="cellIs" dxfId="3673" priority="2776" stopIfTrue="1" operator="equal">
      <formula>0</formula>
    </cfRule>
  </conditionalFormatting>
  <conditionalFormatting sqref="A37:H37">
    <cfRule type="expression" dxfId="3672" priority="2775" stopIfTrue="1">
      <formula>$IW38&lt;$IV$2</formula>
    </cfRule>
  </conditionalFormatting>
  <conditionalFormatting sqref="A38:H38">
    <cfRule type="cellIs" dxfId="3671" priority="2774" operator="equal">
      <formula>0</formula>
    </cfRule>
  </conditionalFormatting>
  <conditionalFormatting sqref="A38:H38">
    <cfRule type="cellIs" dxfId="3670" priority="2773" stopIfTrue="1" operator="equal">
      <formula>0</formula>
    </cfRule>
  </conditionalFormatting>
  <conditionalFormatting sqref="A38:H38">
    <cfRule type="expression" dxfId="3669" priority="2772" stopIfTrue="1">
      <formula>$IT39&lt;$IS$2</formula>
    </cfRule>
  </conditionalFormatting>
  <conditionalFormatting sqref="A38:H38">
    <cfRule type="cellIs" dxfId="3668" priority="2771" stopIfTrue="1" operator="equal">
      <formula>0</formula>
    </cfRule>
  </conditionalFormatting>
  <conditionalFormatting sqref="A38:H38">
    <cfRule type="expression" dxfId="3667" priority="2770" stopIfTrue="1">
      <formula>$IT39&lt;$IS$2</formula>
    </cfRule>
  </conditionalFormatting>
  <conditionalFormatting sqref="A38:G38">
    <cfRule type="cellIs" dxfId="3666" priority="2769" stopIfTrue="1" operator="equal">
      <formula>0</formula>
    </cfRule>
  </conditionalFormatting>
  <conditionalFormatting sqref="A38:G38">
    <cfRule type="expression" dxfId="3665" priority="2768" stopIfTrue="1">
      <formula>$IT39&lt;$IS$2</formula>
    </cfRule>
  </conditionalFormatting>
  <conditionalFormatting sqref="H38">
    <cfRule type="cellIs" dxfId="3664" priority="2767" stopIfTrue="1" operator="equal">
      <formula>0</formula>
    </cfRule>
  </conditionalFormatting>
  <conditionalFormatting sqref="H38">
    <cfRule type="expression" dxfId="3663" priority="2766" stopIfTrue="1">
      <formula>$IT39&lt;$IS$2</formula>
    </cfRule>
  </conditionalFormatting>
  <conditionalFormatting sqref="A38:G38">
    <cfRule type="cellIs" dxfId="3662" priority="2765" stopIfTrue="1" operator="equal">
      <formula>0</formula>
    </cfRule>
  </conditionalFormatting>
  <conditionalFormatting sqref="A38:G38">
    <cfRule type="expression" dxfId="3661" priority="2764" stopIfTrue="1">
      <formula>$IT39&lt;$IS$2</formula>
    </cfRule>
  </conditionalFormatting>
  <conditionalFormatting sqref="A38:H38">
    <cfRule type="cellIs" dxfId="3660" priority="2763" operator="equal">
      <formula>0</formula>
    </cfRule>
  </conditionalFormatting>
  <conditionalFormatting sqref="A38:H38">
    <cfRule type="cellIs" dxfId="3659" priority="2762" operator="equal">
      <formula>0</formula>
    </cfRule>
  </conditionalFormatting>
  <conditionalFormatting sqref="A38:H38">
    <cfRule type="cellIs" dxfId="3658" priority="2761" stopIfTrue="1" operator="equal">
      <formula>0</formula>
    </cfRule>
  </conditionalFormatting>
  <conditionalFormatting sqref="A38:H38">
    <cfRule type="expression" dxfId="3657" priority="2760" stopIfTrue="1">
      <formula>$IT39&lt;$IS$2</formula>
    </cfRule>
  </conditionalFormatting>
  <conditionalFormatting sqref="A38:H38">
    <cfRule type="cellIs" dxfId="3656" priority="2759" stopIfTrue="1" operator="equal">
      <formula>0</formula>
    </cfRule>
  </conditionalFormatting>
  <conditionalFormatting sqref="A38:H38">
    <cfRule type="expression" dxfId="3655" priority="2758" stopIfTrue="1">
      <formula>$IT39&lt;$IS$2</formula>
    </cfRule>
  </conditionalFormatting>
  <conditionalFormatting sqref="A38:G38">
    <cfRule type="cellIs" dxfId="3654" priority="2757" stopIfTrue="1" operator="equal">
      <formula>0</formula>
    </cfRule>
  </conditionalFormatting>
  <conditionalFormatting sqref="A38:G38">
    <cfRule type="expression" dxfId="3653" priority="2756" stopIfTrue="1">
      <formula>$IT39&lt;$IS$2</formula>
    </cfRule>
  </conditionalFormatting>
  <conditionalFormatting sqref="A38:G38">
    <cfRule type="cellIs" dxfId="3652" priority="2755" stopIfTrue="1" operator="equal">
      <formula>0</formula>
    </cfRule>
  </conditionalFormatting>
  <conditionalFormatting sqref="A38:G38">
    <cfRule type="expression" dxfId="3651" priority="2754" stopIfTrue="1">
      <formula>$IT39&lt;$IS$2</formula>
    </cfRule>
  </conditionalFormatting>
  <conditionalFormatting sqref="H38">
    <cfRule type="cellIs" dxfId="3650" priority="2753" stopIfTrue="1" operator="equal">
      <formula>0</formula>
    </cfRule>
  </conditionalFormatting>
  <conditionalFormatting sqref="H38">
    <cfRule type="expression" dxfId="3649" priority="2752" stopIfTrue="1">
      <formula>$IT39&lt;$IS$2</formula>
    </cfRule>
  </conditionalFormatting>
  <conditionalFormatting sqref="H38">
    <cfRule type="cellIs" dxfId="3648" priority="2751" stopIfTrue="1" operator="equal">
      <formula>0</formula>
    </cfRule>
  </conditionalFormatting>
  <conditionalFormatting sqref="H38">
    <cfRule type="expression" dxfId="3647" priority="2750" stopIfTrue="1">
      <formula>$IT39&lt;$IS$2</formula>
    </cfRule>
  </conditionalFormatting>
  <conditionalFormatting sqref="A38:G38">
    <cfRule type="cellIs" dxfId="3646" priority="2749" stopIfTrue="1" operator="equal">
      <formula>0</formula>
    </cfRule>
  </conditionalFormatting>
  <conditionalFormatting sqref="A38:G38">
    <cfRule type="expression" dxfId="3645" priority="2748" stopIfTrue="1">
      <formula>$IT39&lt;$IS$2</formula>
    </cfRule>
  </conditionalFormatting>
  <conditionalFormatting sqref="A38:H38">
    <cfRule type="cellIs" dxfId="3644" priority="2747" operator="equal">
      <formula>0</formula>
    </cfRule>
  </conditionalFormatting>
  <conditionalFormatting sqref="A38:H38">
    <cfRule type="cellIs" dxfId="3643" priority="2746" stopIfTrue="1" operator="equal">
      <formula>0</formula>
    </cfRule>
  </conditionalFormatting>
  <conditionalFormatting sqref="A38:H38">
    <cfRule type="expression" dxfId="3642" priority="2745" stopIfTrue="1">
      <formula>$IT39&lt;$IS$2</formula>
    </cfRule>
  </conditionalFormatting>
  <conditionalFormatting sqref="A38:H38">
    <cfRule type="cellIs" dxfId="3641" priority="2744" stopIfTrue="1" operator="equal">
      <formula>0</formula>
    </cfRule>
  </conditionalFormatting>
  <conditionalFormatting sqref="A38:H38">
    <cfRule type="expression" dxfId="3640" priority="2743" stopIfTrue="1">
      <formula>$IT39&lt;$IS$2</formula>
    </cfRule>
  </conditionalFormatting>
  <conditionalFormatting sqref="A38:H38">
    <cfRule type="cellIs" dxfId="3639" priority="2742" stopIfTrue="1" operator="equal">
      <formula>0</formula>
    </cfRule>
  </conditionalFormatting>
  <conditionalFormatting sqref="A38:H38">
    <cfRule type="expression" dxfId="3638" priority="2741" stopIfTrue="1">
      <formula>$IT39&lt;$IS$2</formula>
    </cfRule>
  </conditionalFormatting>
  <conditionalFormatting sqref="A38:H38">
    <cfRule type="cellIs" dxfId="3637" priority="2740" stopIfTrue="1" operator="equal">
      <formula>0</formula>
    </cfRule>
  </conditionalFormatting>
  <conditionalFormatting sqref="A38:H38">
    <cfRule type="expression" dxfId="3636" priority="2739" stopIfTrue="1">
      <formula>$IT39&lt;$IS$2</formula>
    </cfRule>
  </conditionalFormatting>
  <conditionalFormatting sqref="A38:H38">
    <cfRule type="cellIs" dxfId="3635" priority="2738" stopIfTrue="1" operator="equal">
      <formula>0</formula>
    </cfRule>
  </conditionalFormatting>
  <conditionalFormatting sqref="A38:H38">
    <cfRule type="expression" dxfId="3634" priority="2737" stopIfTrue="1">
      <formula>$IT39&lt;$IS$2</formula>
    </cfRule>
  </conditionalFormatting>
  <conditionalFormatting sqref="A38:H38">
    <cfRule type="cellIs" dxfId="3633" priority="2736" stopIfTrue="1" operator="equal">
      <formula>0</formula>
    </cfRule>
  </conditionalFormatting>
  <conditionalFormatting sqref="A38:H38">
    <cfRule type="expression" dxfId="3632" priority="2735" stopIfTrue="1">
      <formula>$IT39&lt;$IS$2</formula>
    </cfRule>
  </conditionalFormatting>
  <conditionalFormatting sqref="A38:H38">
    <cfRule type="cellIs" dxfId="3631" priority="2734" stopIfTrue="1" operator="equal">
      <formula>0</formula>
    </cfRule>
  </conditionalFormatting>
  <conditionalFormatting sqref="A38:H38">
    <cfRule type="expression" dxfId="3630" priority="2733" stopIfTrue="1">
      <formula>$IT39&lt;$IS$2</formula>
    </cfRule>
  </conditionalFormatting>
  <conditionalFormatting sqref="A38:H38">
    <cfRule type="cellIs" dxfId="3629" priority="2732" stopIfTrue="1" operator="equal">
      <formula>0</formula>
    </cfRule>
  </conditionalFormatting>
  <conditionalFormatting sqref="A38:H38">
    <cfRule type="expression" dxfId="3628" priority="2731" stopIfTrue="1">
      <formula>$IT39&lt;$IS$2</formula>
    </cfRule>
  </conditionalFormatting>
  <conditionalFormatting sqref="A38:H38">
    <cfRule type="cellIs" dxfId="3627" priority="2730" stopIfTrue="1" operator="equal">
      <formula>0</formula>
    </cfRule>
  </conditionalFormatting>
  <conditionalFormatting sqref="A38:H38">
    <cfRule type="expression" dxfId="3626" priority="2729" stopIfTrue="1">
      <formula>$IW39&lt;$IV$2</formula>
    </cfRule>
  </conditionalFormatting>
  <conditionalFormatting sqref="A37:H39">
    <cfRule type="cellIs" dxfId="3625" priority="2728" stopIfTrue="1" operator="equal">
      <formula>0</formula>
    </cfRule>
  </conditionalFormatting>
  <conditionalFormatting sqref="A37:H39">
    <cfRule type="expression" dxfId="3624" priority="2727" stopIfTrue="1">
      <formula>$IT38&lt;$IS$2</formula>
    </cfRule>
  </conditionalFormatting>
  <conditionalFormatting sqref="A37:H39">
    <cfRule type="cellIs" dxfId="3623" priority="2726" stopIfTrue="1" operator="equal">
      <formula>0</formula>
    </cfRule>
  </conditionalFormatting>
  <conditionalFormatting sqref="A37:H39">
    <cfRule type="expression" dxfId="3622" priority="2725" stopIfTrue="1">
      <formula>$IT38&lt;$IS$2</formula>
    </cfRule>
  </conditionalFormatting>
  <conditionalFormatting sqref="I39">
    <cfRule type="cellIs" dxfId="3621" priority="2724" operator="equal">
      <formula>0</formula>
    </cfRule>
  </conditionalFormatting>
  <conditionalFormatting sqref="A40:I42">
    <cfRule type="cellIs" dxfId="3620" priority="2723" operator="equal">
      <formula>0</formula>
    </cfRule>
  </conditionalFormatting>
  <conditionalFormatting sqref="A40:H42">
    <cfRule type="cellIs" dxfId="3619" priority="2722" stopIfTrue="1" operator="equal">
      <formula>0</formula>
    </cfRule>
  </conditionalFormatting>
  <conditionalFormatting sqref="A40:H42">
    <cfRule type="expression" dxfId="3618" priority="2721" stopIfTrue="1">
      <formula>$IT41&lt;$IS$2</formula>
    </cfRule>
  </conditionalFormatting>
  <conditionalFormatting sqref="A40:H42">
    <cfRule type="cellIs" dxfId="3617" priority="2720" stopIfTrue="1" operator="equal">
      <formula>0</formula>
    </cfRule>
  </conditionalFormatting>
  <conditionalFormatting sqref="A40:H42">
    <cfRule type="expression" dxfId="3616" priority="2719" stopIfTrue="1">
      <formula>$IT41&lt;$IS$2</formula>
    </cfRule>
  </conditionalFormatting>
  <conditionalFormatting sqref="A40:G42">
    <cfRule type="cellIs" dxfId="3615" priority="2718" stopIfTrue="1" operator="equal">
      <formula>0</formula>
    </cfRule>
  </conditionalFormatting>
  <conditionalFormatting sqref="A40:G42">
    <cfRule type="expression" dxfId="3614" priority="2717" stopIfTrue="1">
      <formula>$IT41&lt;$IS$2</formula>
    </cfRule>
  </conditionalFormatting>
  <conditionalFormatting sqref="H40:H42">
    <cfRule type="cellIs" dxfId="3613" priority="2716" stopIfTrue="1" operator="equal">
      <formula>0</formula>
    </cfRule>
  </conditionalFormatting>
  <conditionalFormatting sqref="H40:H42">
    <cfRule type="expression" dxfId="3612" priority="2715" stopIfTrue="1">
      <formula>$IT41&lt;$IS$2</formula>
    </cfRule>
  </conditionalFormatting>
  <conditionalFormatting sqref="A40:G42">
    <cfRule type="cellIs" dxfId="3611" priority="2714" stopIfTrue="1" operator="equal">
      <formula>0</formula>
    </cfRule>
  </conditionalFormatting>
  <conditionalFormatting sqref="A40:G42">
    <cfRule type="expression" dxfId="3610" priority="2713" stopIfTrue="1">
      <formula>$IT41&lt;$IS$2</formula>
    </cfRule>
  </conditionalFormatting>
  <conditionalFormatting sqref="A40:H42">
    <cfRule type="cellIs" dxfId="3609" priority="2712" operator="equal">
      <formula>0</formula>
    </cfRule>
  </conditionalFormatting>
  <conditionalFormatting sqref="A40:H42">
    <cfRule type="cellIs" dxfId="3608" priority="2711" operator="equal">
      <formula>0</formula>
    </cfRule>
  </conditionalFormatting>
  <conditionalFormatting sqref="A40:H42">
    <cfRule type="cellIs" dxfId="3607" priority="2710" stopIfTrue="1" operator="equal">
      <formula>0</formula>
    </cfRule>
  </conditionalFormatting>
  <conditionalFormatting sqref="A40:H42">
    <cfRule type="expression" dxfId="3606" priority="2709" stopIfTrue="1">
      <formula>$IT41&lt;$IS$2</formula>
    </cfRule>
  </conditionalFormatting>
  <conditionalFormatting sqref="A40:H42">
    <cfRule type="cellIs" dxfId="3605" priority="2708" stopIfTrue="1" operator="equal">
      <formula>0</formula>
    </cfRule>
  </conditionalFormatting>
  <conditionalFormatting sqref="A40:H42">
    <cfRule type="expression" dxfId="3604" priority="2707" stopIfTrue="1">
      <formula>$IT41&lt;$IS$2</formula>
    </cfRule>
  </conditionalFormatting>
  <conditionalFormatting sqref="A40:G40">
    <cfRule type="expression" dxfId="3603" priority="2706" stopIfTrue="1">
      <formula>$IT41&lt;$IS$2</formula>
    </cfRule>
  </conditionalFormatting>
  <conditionalFormatting sqref="A40:G42">
    <cfRule type="cellIs" dxfId="3602" priority="2705" stopIfTrue="1" operator="equal">
      <formula>0</formula>
    </cfRule>
  </conditionalFormatting>
  <conditionalFormatting sqref="A40:G42">
    <cfRule type="expression" dxfId="3601" priority="2704" stopIfTrue="1">
      <formula>$IT41&lt;$IS$2</formula>
    </cfRule>
  </conditionalFormatting>
  <conditionalFormatting sqref="H40:H42">
    <cfRule type="cellIs" dxfId="3600" priority="2703" stopIfTrue="1" operator="equal">
      <formula>0</formula>
    </cfRule>
  </conditionalFormatting>
  <conditionalFormatting sqref="H40:H42">
    <cfRule type="expression" dxfId="3599" priority="2702" stopIfTrue="1">
      <formula>$IT41&lt;$IS$2</formula>
    </cfRule>
  </conditionalFormatting>
  <conditionalFormatting sqref="H40:H42">
    <cfRule type="cellIs" dxfId="3598" priority="2701" stopIfTrue="1" operator="equal">
      <formula>0</formula>
    </cfRule>
  </conditionalFormatting>
  <conditionalFormatting sqref="H40:H42">
    <cfRule type="expression" dxfId="3597" priority="2700" stopIfTrue="1">
      <formula>$IT41&lt;$IS$2</formula>
    </cfRule>
  </conditionalFormatting>
  <conditionalFormatting sqref="A40:G42">
    <cfRule type="cellIs" dxfId="3596" priority="2699" stopIfTrue="1" operator="equal">
      <formula>0</formula>
    </cfRule>
  </conditionalFormatting>
  <conditionalFormatting sqref="A40:G42">
    <cfRule type="expression" dxfId="3595" priority="2698" stopIfTrue="1">
      <formula>$IT41&lt;$IS$2</formula>
    </cfRule>
  </conditionalFormatting>
  <conditionalFormatting sqref="A40:H42">
    <cfRule type="cellIs" dxfId="3594" priority="2697" operator="equal">
      <formula>0</formula>
    </cfRule>
  </conditionalFormatting>
  <conditionalFormatting sqref="A40:H42">
    <cfRule type="cellIs" dxfId="3593" priority="2696" stopIfTrue="1" operator="equal">
      <formula>0</formula>
    </cfRule>
  </conditionalFormatting>
  <conditionalFormatting sqref="A40:H42">
    <cfRule type="expression" dxfId="3592" priority="2695" stopIfTrue="1">
      <formula>$IT41&lt;$IS$2</formula>
    </cfRule>
  </conditionalFormatting>
  <conditionalFormatting sqref="A40:H42">
    <cfRule type="cellIs" dxfId="3591" priority="2694" stopIfTrue="1" operator="equal">
      <formula>0</formula>
    </cfRule>
  </conditionalFormatting>
  <conditionalFormatting sqref="A40:H42">
    <cfRule type="expression" dxfId="3590" priority="2693" stopIfTrue="1">
      <formula>$IT41&lt;$IS$2</formula>
    </cfRule>
  </conditionalFormatting>
  <conditionalFormatting sqref="A40:H42">
    <cfRule type="cellIs" dxfId="3589" priority="2692" stopIfTrue="1" operator="equal">
      <formula>0</formula>
    </cfRule>
  </conditionalFormatting>
  <conditionalFormatting sqref="A40:H42">
    <cfRule type="expression" dxfId="3588" priority="2691" stopIfTrue="1">
      <formula>$IT41&lt;$IS$2</formula>
    </cfRule>
  </conditionalFormatting>
  <conditionalFormatting sqref="A40:H42">
    <cfRule type="cellIs" dxfId="3587" priority="2690" stopIfTrue="1" operator="equal">
      <formula>0</formula>
    </cfRule>
  </conditionalFormatting>
  <conditionalFormatting sqref="A40:H42">
    <cfRule type="expression" dxfId="3586" priority="2689" stopIfTrue="1">
      <formula>$IT41&lt;$IS$2</formula>
    </cfRule>
  </conditionalFormatting>
  <conditionalFormatting sqref="A40:H42">
    <cfRule type="cellIs" dxfId="3585" priority="2688" stopIfTrue="1" operator="equal">
      <formula>0</formula>
    </cfRule>
  </conditionalFormatting>
  <conditionalFormatting sqref="A40:H42">
    <cfRule type="expression" dxfId="3584" priority="2687" stopIfTrue="1">
      <formula>$IT41&lt;$IS$2</formula>
    </cfRule>
  </conditionalFormatting>
  <conditionalFormatting sqref="A40:H42">
    <cfRule type="cellIs" dxfId="3583" priority="2686" stopIfTrue="1" operator="equal">
      <formula>0</formula>
    </cfRule>
  </conditionalFormatting>
  <conditionalFormatting sqref="A40:H42">
    <cfRule type="expression" dxfId="3582" priority="2685" stopIfTrue="1">
      <formula>$IT41&lt;$IS$2</formula>
    </cfRule>
  </conditionalFormatting>
  <conditionalFormatting sqref="A40:H42">
    <cfRule type="cellIs" dxfId="3581" priority="2684" stopIfTrue="1" operator="equal">
      <formula>0</formula>
    </cfRule>
  </conditionalFormatting>
  <conditionalFormatting sqref="A40:H42">
    <cfRule type="expression" dxfId="3580" priority="2683" stopIfTrue="1">
      <formula>$IT41&lt;$IS$2</formula>
    </cfRule>
  </conditionalFormatting>
  <conditionalFormatting sqref="A40:H42">
    <cfRule type="cellIs" dxfId="3579" priority="2682" stopIfTrue="1" operator="equal">
      <formula>0</formula>
    </cfRule>
  </conditionalFormatting>
  <conditionalFormatting sqref="A40:H42">
    <cfRule type="expression" dxfId="3578" priority="2681" stopIfTrue="1">
      <formula>$IT41&lt;$IS$2</formula>
    </cfRule>
  </conditionalFormatting>
  <conditionalFormatting sqref="A40:H40">
    <cfRule type="cellIs" dxfId="3577" priority="2680" stopIfTrue="1" operator="equal">
      <formula>0</formula>
    </cfRule>
  </conditionalFormatting>
  <conditionalFormatting sqref="A40:H40">
    <cfRule type="expression" dxfId="3576" priority="2679" stopIfTrue="1">
      <formula>$IW41&lt;$IV$2</formula>
    </cfRule>
  </conditionalFormatting>
  <conditionalFormatting sqref="A40:H42">
    <cfRule type="cellIs" dxfId="3575" priority="2678" stopIfTrue="1" operator="equal">
      <formula>0</formula>
    </cfRule>
  </conditionalFormatting>
  <conditionalFormatting sqref="A40:H42">
    <cfRule type="expression" dxfId="3574" priority="2677" stopIfTrue="1">
      <formula>$IT41&lt;$IS$2</formula>
    </cfRule>
  </conditionalFormatting>
  <conditionalFormatting sqref="A40:H42">
    <cfRule type="cellIs" dxfId="3573" priority="2676" stopIfTrue="1" operator="equal">
      <formula>0</formula>
    </cfRule>
  </conditionalFormatting>
  <conditionalFormatting sqref="A40:H42">
    <cfRule type="expression" dxfId="3572" priority="2675" stopIfTrue="1">
      <formula>$IT41&lt;$IS$2</formula>
    </cfRule>
  </conditionalFormatting>
  <conditionalFormatting sqref="D42">
    <cfRule type="cellIs" dxfId="3571" priority="2674" operator="equal">
      <formula>0</formula>
    </cfRule>
  </conditionalFormatting>
  <conditionalFormatting sqref="D42">
    <cfRule type="cellIs" dxfId="3570" priority="2673" operator="equal">
      <formula>0</formula>
    </cfRule>
  </conditionalFormatting>
  <conditionalFormatting sqref="D42">
    <cfRule type="cellIs" dxfId="3569" priority="2672" stopIfTrue="1" operator="equal">
      <formula>0</formula>
    </cfRule>
  </conditionalFormatting>
  <conditionalFormatting sqref="D42">
    <cfRule type="expression" dxfId="3568" priority="2671" stopIfTrue="1">
      <formula>$IT43&lt;$IS$2</formula>
    </cfRule>
  </conditionalFormatting>
  <conditionalFormatting sqref="D42">
    <cfRule type="cellIs" dxfId="3567" priority="2670" stopIfTrue="1" operator="equal">
      <formula>0</formula>
    </cfRule>
  </conditionalFormatting>
  <conditionalFormatting sqref="D42">
    <cfRule type="expression" dxfId="3566" priority="2669" stopIfTrue="1">
      <formula>$IT43&lt;$IS$2</formula>
    </cfRule>
  </conditionalFormatting>
  <conditionalFormatting sqref="D42">
    <cfRule type="cellIs" dxfId="3565" priority="2668" stopIfTrue="1" operator="equal">
      <formula>0</formula>
    </cfRule>
  </conditionalFormatting>
  <conditionalFormatting sqref="D42">
    <cfRule type="expression" dxfId="3564" priority="2667" stopIfTrue="1">
      <formula>$IT43&lt;$IS$2</formula>
    </cfRule>
  </conditionalFormatting>
  <conditionalFormatting sqref="D42">
    <cfRule type="cellIs" dxfId="3563" priority="2666" stopIfTrue="1" operator="equal">
      <formula>0</formula>
    </cfRule>
  </conditionalFormatting>
  <conditionalFormatting sqref="D42">
    <cfRule type="expression" dxfId="3562" priority="2665" stopIfTrue="1">
      <formula>$IT43&lt;$IS$2</formula>
    </cfRule>
  </conditionalFormatting>
  <conditionalFormatting sqref="D42">
    <cfRule type="cellIs" dxfId="3561" priority="2664" operator="equal">
      <formula>0</formula>
    </cfRule>
  </conditionalFormatting>
  <conditionalFormatting sqref="D42">
    <cfRule type="cellIs" dxfId="3560" priority="2663" stopIfTrue="1" operator="equal">
      <formula>0</formula>
    </cfRule>
  </conditionalFormatting>
  <conditionalFormatting sqref="D42">
    <cfRule type="expression" dxfId="3559" priority="2662" stopIfTrue="1">
      <formula>$IT43&lt;$IS$2</formula>
    </cfRule>
  </conditionalFormatting>
  <conditionalFormatting sqref="D42">
    <cfRule type="cellIs" dxfId="3558" priority="2661" stopIfTrue="1" operator="equal">
      <formula>0</formula>
    </cfRule>
  </conditionalFormatting>
  <conditionalFormatting sqref="D42">
    <cfRule type="expression" dxfId="3557" priority="2660" stopIfTrue="1">
      <formula>$IT43&lt;$IS$2</formula>
    </cfRule>
  </conditionalFormatting>
  <conditionalFormatting sqref="D42">
    <cfRule type="cellIs" dxfId="3556" priority="2659" stopIfTrue="1" operator="equal">
      <formula>0</formula>
    </cfRule>
  </conditionalFormatting>
  <conditionalFormatting sqref="D42">
    <cfRule type="expression" dxfId="3555" priority="2658" stopIfTrue="1">
      <formula>$IT43&lt;$IS$2</formula>
    </cfRule>
  </conditionalFormatting>
  <conditionalFormatting sqref="A42:H42">
    <cfRule type="cellIs" dxfId="3554" priority="2657" stopIfTrue="1" operator="equal">
      <formula>0</formula>
    </cfRule>
  </conditionalFormatting>
  <conditionalFormatting sqref="A42:H42">
    <cfRule type="expression" dxfId="3553" priority="2656" stopIfTrue="1">
      <formula>$IW43&lt;$IV$2</formula>
    </cfRule>
  </conditionalFormatting>
  <conditionalFormatting sqref="A41:H41">
    <cfRule type="cellIs" dxfId="3552" priority="2655" stopIfTrue="1" operator="equal">
      <formula>0</formula>
    </cfRule>
  </conditionalFormatting>
  <conditionalFormatting sqref="A41:H41">
    <cfRule type="expression" dxfId="3551" priority="2654" stopIfTrue="1">
      <formula>$IW42&lt;$IV$2</formula>
    </cfRule>
  </conditionalFormatting>
  <conditionalFormatting sqref="A41:H41">
    <cfRule type="cellIs" dxfId="3550" priority="2653" stopIfTrue="1" operator="equal">
      <formula>0</formula>
    </cfRule>
  </conditionalFormatting>
  <conditionalFormatting sqref="A41:H41">
    <cfRule type="expression" dxfId="3549" priority="2652" stopIfTrue="1">
      <formula>$IW42&lt;$IV$2</formula>
    </cfRule>
  </conditionalFormatting>
  <conditionalFormatting sqref="A41:H41">
    <cfRule type="cellIs" dxfId="3548" priority="2651" stopIfTrue="1" operator="equal">
      <formula>0</formula>
    </cfRule>
  </conditionalFormatting>
  <conditionalFormatting sqref="A41:H41">
    <cfRule type="expression" dxfId="3547" priority="2650" stopIfTrue="1">
      <formula>$IW42&lt;$IV$2</formula>
    </cfRule>
  </conditionalFormatting>
  <conditionalFormatting sqref="A41:H41">
    <cfRule type="cellIs" dxfId="3546" priority="2649" stopIfTrue="1" operator="equal">
      <formula>0</formula>
    </cfRule>
  </conditionalFormatting>
  <conditionalFormatting sqref="A41:H41">
    <cfRule type="expression" dxfId="3545" priority="2648" stopIfTrue="1">
      <formula>$IW42&lt;$IV$2</formula>
    </cfRule>
  </conditionalFormatting>
  <conditionalFormatting sqref="I42">
    <cfRule type="cellIs" dxfId="3544" priority="2647" operator="equal">
      <formula>0</formula>
    </cfRule>
  </conditionalFormatting>
  <conditionalFormatting sqref="A43:I45">
    <cfRule type="cellIs" dxfId="3543" priority="2646" operator="equal">
      <formula>0</formula>
    </cfRule>
  </conditionalFormatting>
  <conditionalFormatting sqref="A43:H45">
    <cfRule type="cellIs" dxfId="3542" priority="2645" stopIfTrue="1" operator="equal">
      <formula>0</formula>
    </cfRule>
  </conditionalFormatting>
  <conditionalFormatting sqref="A43:H45">
    <cfRule type="expression" dxfId="3541" priority="2644" stopIfTrue="1">
      <formula>$IT44&lt;$IS$2</formula>
    </cfRule>
  </conditionalFormatting>
  <conditionalFormatting sqref="A43:H45">
    <cfRule type="cellIs" dxfId="3540" priority="2643" stopIfTrue="1" operator="equal">
      <formula>0</formula>
    </cfRule>
  </conditionalFormatting>
  <conditionalFormatting sqref="A43:H45">
    <cfRule type="expression" dxfId="3539" priority="2642" stopIfTrue="1">
      <formula>$IT44&lt;$IS$2</formula>
    </cfRule>
  </conditionalFormatting>
  <conditionalFormatting sqref="A43:G45">
    <cfRule type="cellIs" dxfId="3538" priority="2641" stopIfTrue="1" operator="equal">
      <formula>0</formula>
    </cfRule>
  </conditionalFormatting>
  <conditionalFormatting sqref="A43:G45">
    <cfRule type="expression" dxfId="3537" priority="2640" stopIfTrue="1">
      <formula>$IT44&lt;$IS$2</formula>
    </cfRule>
  </conditionalFormatting>
  <conditionalFormatting sqref="H43:H45">
    <cfRule type="cellIs" dxfId="3536" priority="2639" stopIfTrue="1" operator="equal">
      <formula>0</formula>
    </cfRule>
  </conditionalFormatting>
  <conditionalFormatting sqref="H43:H45">
    <cfRule type="expression" dxfId="3535" priority="2638" stopIfTrue="1">
      <formula>$IT44&lt;$IS$2</formula>
    </cfRule>
  </conditionalFormatting>
  <conditionalFormatting sqref="A43:G45">
    <cfRule type="cellIs" dxfId="3534" priority="2637" stopIfTrue="1" operator="equal">
      <formula>0</formula>
    </cfRule>
  </conditionalFormatting>
  <conditionalFormatting sqref="A43:G45">
    <cfRule type="expression" dxfId="3533" priority="2636" stopIfTrue="1">
      <formula>$IT44&lt;$IS$2</formula>
    </cfRule>
  </conditionalFormatting>
  <conditionalFormatting sqref="A43:H45">
    <cfRule type="cellIs" dxfId="3532" priority="2635" operator="equal">
      <formula>0</formula>
    </cfRule>
  </conditionalFormatting>
  <conditionalFormatting sqref="A43:H45">
    <cfRule type="cellIs" dxfId="3531" priority="2634" operator="equal">
      <formula>0</formula>
    </cfRule>
  </conditionalFormatting>
  <conditionalFormatting sqref="A43:H45">
    <cfRule type="cellIs" dxfId="3530" priority="2633" stopIfTrue="1" operator="equal">
      <formula>0</formula>
    </cfRule>
  </conditionalFormatting>
  <conditionalFormatting sqref="A43:H45">
    <cfRule type="expression" dxfId="3529" priority="2632" stopIfTrue="1">
      <formula>$IT44&lt;$IS$2</formula>
    </cfRule>
  </conditionalFormatting>
  <conditionalFormatting sqref="A43:H45">
    <cfRule type="cellIs" dxfId="3528" priority="2631" stopIfTrue="1" operator="equal">
      <formula>0</formula>
    </cfRule>
  </conditionalFormatting>
  <conditionalFormatting sqref="A43:H45">
    <cfRule type="expression" dxfId="3527" priority="2630" stopIfTrue="1">
      <formula>$IT44&lt;$IS$2</formula>
    </cfRule>
  </conditionalFormatting>
  <conditionalFormatting sqref="A43:G45">
    <cfRule type="cellIs" dxfId="3526" priority="2629" stopIfTrue="1" operator="equal">
      <formula>0</formula>
    </cfRule>
  </conditionalFormatting>
  <conditionalFormatting sqref="A43:G45">
    <cfRule type="expression" dxfId="3525" priority="2628" stopIfTrue="1">
      <formula>$IT44&lt;$IS$2</formula>
    </cfRule>
  </conditionalFormatting>
  <conditionalFormatting sqref="A43:G45">
    <cfRule type="cellIs" dxfId="3524" priority="2627" stopIfTrue="1" operator="equal">
      <formula>0</formula>
    </cfRule>
  </conditionalFormatting>
  <conditionalFormatting sqref="A43:G45">
    <cfRule type="expression" dxfId="3523" priority="2626" stopIfTrue="1">
      <formula>$IT44&lt;$IS$2</formula>
    </cfRule>
  </conditionalFormatting>
  <conditionalFormatting sqref="H43:H45">
    <cfRule type="cellIs" dxfId="3522" priority="2625" stopIfTrue="1" operator="equal">
      <formula>0</formula>
    </cfRule>
  </conditionalFormatting>
  <conditionalFormatting sqref="H43:H45">
    <cfRule type="expression" dxfId="3521" priority="2624" stopIfTrue="1">
      <formula>$IT44&lt;$IS$2</formula>
    </cfRule>
  </conditionalFormatting>
  <conditionalFormatting sqref="H43:H45">
    <cfRule type="cellIs" dxfId="3520" priority="2623" stopIfTrue="1" operator="equal">
      <formula>0</formula>
    </cfRule>
  </conditionalFormatting>
  <conditionalFormatting sqref="H43:H45">
    <cfRule type="expression" dxfId="3519" priority="2622" stopIfTrue="1">
      <formula>$IT44&lt;$IS$2</formula>
    </cfRule>
  </conditionalFormatting>
  <conditionalFormatting sqref="A43:G45">
    <cfRule type="cellIs" dxfId="3518" priority="2621" stopIfTrue="1" operator="equal">
      <formula>0</formula>
    </cfRule>
  </conditionalFormatting>
  <conditionalFormatting sqref="A43:G45">
    <cfRule type="expression" dxfId="3517" priority="2620" stopIfTrue="1">
      <formula>$IT44&lt;$IS$2</formula>
    </cfRule>
  </conditionalFormatting>
  <conditionalFormatting sqref="A43:H45">
    <cfRule type="cellIs" dxfId="3516" priority="2619" operator="equal">
      <formula>0</formula>
    </cfRule>
  </conditionalFormatting>
  <conditionalFormatting sqref="A43:H45">
    <cfRule type="cellIs" dxfId="3515" priority="2618" stopIfTrue="1" operator="equal">
      <formula>0</formula>
    </cfRule>
  </conditionalFormatting>
  <conditionalFormatting sqref="A43:H45">
    <cfRule type="expression" dxfId="3514" priority="2617" stopIfTrue="1">
      <formula>$IT44&lt;$IS$2</formula>
    </cfRule>
  </conditionalFormatting>
  <conditionalFormatting sqref="A43:H45">
    <cfRule type="cellIs" dxfId="3513" priority="2616" stopIfTrue="1" operator="equal">
      <formula>0</formula>
    </cfRule>
  </conditionalFormatting>
  <conditionalFormatting sqref="A43:H45">
    <cfRule type="expression" dxfId="3512" priority="2615" stopIfTrue="1">
      <formula>$IT44&lt;$IS$2</formula>
    </cfRule>
  </conditionalFormatting>
  <conditionalFormatting sqref="A43:H45">
    <cfRule type="cellIs" dxfId="3511" priority="2614" stopIfTrue="1" operator="equal">
      <formula>0</formula>
    </cfRule>
  </conditionalFormatting>
  <conditionalFormatting sqref="A43:H45">
    <cfRule type="expression" dxfId="3510" priority="2613" stopIfTrue="1">
      <formula>$IT44&lt;$IS$2</formula>
    </cfRule>
  </conditionalFormatting>
  <conditionalFormatting sqref="A43:H45">
    <cfRule type="cellIs" dxfId="3509" priority="2612" stopIfTrue="1" operator="equal">
      <formula>0</formula>
    </cfRule>
  </conditionalFormatting>
  <conditionalFormatting sqref="A43:H45">
    <cfRule type="expression" dxfId="3508" priority="2611" stopIfTrue="1">
      <formula>$IT44&lt;$IS$2</formula>
    </cfRule>
  </conditionalFormatting>
  <conditionalFormatting sqref="A43:H45">
    <cfRule type="cellIs" dxfId="3507" priority="2610" stopIfTrue="1" operator="equal">
      <formula>0</formula>
    </cfRule>
  </conditionalFormatting>
  <conditionalFormatting sqref="A43:H45">
    <cfRule type="expression" dxfId="3506" priority="2609" stopIfTrue="1">
      <formula>$IT44&lt;$IS$2</formula>
    </cfRule>
  </conditionalFormatting>
  <conditionalFormatting sqref="D45">
    <cfRule type="cellIs" dxfId="3505" priority="2608" operator="equal">
      <formula>0</formula>
    </cfRule>
  </conditionalFormatting>
  <conditionalFormatting sqref="D45">
    <cfRule type="cellIs" dxfId="3504" priority="2607" stopIfTrue="1" operator="equal">
      <formula>0</formula>
    </cfRule>
  </conditionalFormatting>
  <conditionalFormatting sqref="D45">
    <cfRule type="expression" dxfId="3503" priority="2606" stopIfTrue="1">
      <formula>$IT46&lt;$IS$2</formula>
    </cfRule>
  </conditionalFormatting>
  <conditionalFormatting sqref="D45">
    <cfRule type="cellIs" dxfId="3502" priority="2605" stopIfTrue="1" operator="equal">
      <formula>0</formula>
    </cfRule>
  </conditionalFormatting>
  <conditionalFormatting sqref="D45">
    <cfRule type="expression" dxfId="3501" priority="2604" stopIfTrue="1">
      <formula>$IT46&lt;$IS$2</formula>
    </cfRule>
  </conditionalFormatting>
  <conditionalFormatting sqref="D45">
    <cfRule type="cellIs" dxfId="3500" priority="2603" stopIfTrue="1" operator="equal">
      <formula>0</formula>
    </cfRule>
  </conditionalFormatting>
  <conditionalFormatting sqref="D45">
    <cfRule type="expression" dxfId="3499" priority="2602" stopIfTrue="1">
      <formula>$IT46&lt;$IS$2</formula>
    </cfRule>
  </conditionalFormatting>
  <conditionalFormatting sqref="D45">
    <cfRule type="cellIs" dxfId="3498" priority="2601" stopIfTrue="1" operator="equal">
      <formula>0</formula>
    </cfRule>
  </conditionalFormatting>
  <conditionalFormatting sqref="D45">
    <cfRule type="expression" dxfId="3497" priority="2600" stopIfTrue="1">
      <formula>$IT46&lt;$IS$2</formula>
    </cfRule>
  </conditionalFormatting>
  <conditionalFormatting sqref="D45">
    <cfRule type="cellIs" dxfId="3496" priority="2599" stopIfTrue="1" operator="equal">
      <formula>0</formula>
    </cfRule>
  </conditionalFormatting>
  <conditionalFormatting sqref="D45">
    <cfRule type="expression" dxfId="3495" priority="2598" stopIfTrue="1">
      <formula>$IT46&lt;$IS$2</formula>
    </cfRule>
  </conditionalFormatting>
  <conditionalFormatting sqref="D45">
    <cfRule type="cellIs" dxfId="3494" priority="2597" operator="equal">
      <formula>0</formula>
    </cfRule>
  </conditionalFormatting>
  <conditionalFormatting sqref="D45">
    <cfRule type="cellIs" dxfId="3493" priority="2596" stopIfTrue="1" operator="equal">
      <formula>0</formula>
    </cfRule>
  </conditionalFormatting>
  <conditionalFormatting sqref="D45">
    <cfRule type="expression" dxfId="3492" priority="2595" stopIfTrue="1">
      <formula>$IT46&lt;$IS$2</formula>
    </cfRule>
  </conditionalFormatting>
  <conditionalFormatting sqref="D45">
    <cfRule type="cellIs" dxfId="3491" priority="2594" stopIfTrue="1" operator="equal">
      <formula>0</formula>
    </cfRule>
  </conditionalFormatting>
  <conditionalFormatting sqref="D45">
    <cfRule type="expression" dxfId="3490" priority="2593" stopIfTrue="1">
      <formula>$IT46&lt;$IS$2</formula>
    </cfRule>
  </conditionalFormatting>
  <conditionalFormatting sqref="D45">
    <cfRule type="cellIs" dxfId="3489" priority="2592" stopIfTrue="1" operator="equal">
      <formula>0</formula>
    </cfRule>
  </conditionalFormatting>
  <conditionalFormatting sqref="D45">
    <cfRule type="expression" dxfId="3488" priority="2591" stopIfTrue="1">
      <formula>$IT46&lt;$IS$2</formula>
    </cfRule>
  </conditionalFormatting>
  <conditionalFormatting sqref="D45">
    <cfRule type="cellIs" dxfId="3487" priority="2590" stopIfTrue="1" operator="equal">
      <formula>0</formula>
    </cfRule>
  </conditionalFormatting>
  <conditionalFormatting sqref="D45">
    <cfRule type="expression" dxfId="3486" priority="2589" stopIfTrue="1">
      <formula>$IT46&lt;$IS$2</formula>
    </cfRule>
  </conditionalFormatting>
  <conditionalFormatting sqref="D45">
    <cfRule type="cellIs" dxfId="3485" priority="2588" stopIfTrue="1" operator="equal">
      <formula>0</formula>
    </cfRule>
  </conditionalFormatting>
  <conditionalFormatting sqref="D45">
    <cfRule type="expression" dxfId="3484" priority="2587" stopIfTrue="1">
      <formula>$IT46&lt;$IS$2</formula>
    </cfRule>
  </conditionalFormatting>
  <conditionalFormatting sqref="D45">
    <cfRule type="cellIs" dxfId="3483" priority="2586" stopIfTrue="1" operator="equal">
      <formula>0</formula>
    </cfRule>
  </conditionalFormatting>
  <conditionalFormatting sqref="D45">
    <cfRule type="expression" dxfId="3482" priority="2585" stopIfTrue="1">
      <formula>$IT46&lt;$IS$2</formula>
    </cfRule>
  </conditionalFormatting>
  <conditionalFormatting sqref="D45">
    <cfRule type="cellIs" dxfId="3481" priority="2584" stopIfTrue="1" operator="equal">
      <formula>0</formula>
    </cfRule>
  </conditionalFormatting>
  <conditionalFormatting sqref="D45">
    <cfRule type="expression" dxfId="3480" priority="2583" stopIfTrue="1">
      <formula>$IT46&lt;$IS$2</formula>
    </cfRule>
  </conditionalFormatting>
  <conditionalFormatting sqref="A43:H45">
    <cfRule type="cellIs" dxfId="3479" priority="2582" stopIfTrue="1" operator="equal">
      <formula>0</formula>
    </cfRule>
  </conditionalFormatting>
  <conditionalFormatting sqref="A43:H45">
    <cfRule type="expression" dxfId="3478" priority="2581" stopIfTrue="1">
      <formula>$IT44&lt;$IS$2</formula>
    </cfRule>
  </conditionalFormatting>
  <conditionalFormatting sqref="A43:H45">
    <cfRule type="cellIs" dxfId="3477" priority="2580" stopIfTrue="1" operator="equal">
      <formula>0</formula>
    </cfRule>
  </conditionalFormatting>
  <conditionalFormatting sqref="A43:H45">
    <cfRule type="expression" dxfId="3476" priority="2579" stopIfTrue="1">
      <formula>$IT44&lt;$IS$2</formula>
    </cfRule>
  </conditionalFormatting>
  <conditionalFormatting sqref="A43:H45">
    <cfRule type="cellIs" dxfId="3475" priority="2578" stopIfTrue="1" operator="equal">
      <formula>0</formula>
    </cfRule>
  </conditionalFormatting>
  <conditionalFormatting sqref="A43:H45">
    <cfRule type="expression" dxfId="3474" priority="2577" stopIfTrue="1">
      <formula>$IT44&lt;$IS$2</formula>
    </cfRule>
  </conditionalFormatting>
  <conditionalFormatting sqref="A44:H44">
    <cfRule type="cellIs" dxfId="3473" priority="2576" stopIfTrue="1" operator="equal">
      <formula>0</formula>
    </cfRule>
  </conditionalFormatting>
  <conditionalFormatting sqref="A44:H44">
    <cfRule type="expression" dxfId="3472" priority="2575" stopIfTrue="1">
      <formula>$IW45&lt;$IV$2</formula>
    </cfRule>
  </conditionalFormatting>
  <conditionalFormatting sqref="A44:H44">
    <cfRule type="cellIs" dxfId="3471" priority="2574" stopIfTrue="1" operator="equal">
      <formula>0</formula>
    </cfRule>
  </conditionalFormatting>
  <conditionalFormatting sqref="A44:H44">
    <cfRule type="expression" dxfId="3470" priority="2573" stopIfTrue="1">
      <formula>$IW45&lt;$IV$2</formula>
    </cfRule>
  </conditionalFormatting>
  <conditionalFormatting sqref="A43:H45">
    <cfRule type="cellIs" dxfId="3469" priority="2572" stopIfTrue="1" operator="equal">
      <formula>0</formula>
    </cfRule>
  </conditionalFormatting>
  <conditionalFormatting sqref="A43:H45">
    <cfRule type="expression" dxfId="3468" priority="2571" stopIfTrue="1">
      <formula>$IT44&lt;$IS$2</formula>
    </cfRule>
  </conditionalFormatting>
  <conditionalFormatting sqref="A43:H45">
    <cfRule type="cellIs" dxfId="3467" priority="2570" stopIfTrue="1" operator="equal">
      <formula>0</formula>
    </cfRule>
  </conditionalFormatting>
  <conditionalFormatting sqref="A43:H45">
    <cfRule type="expression" dxfId="3466" priority="2569" stopIfTrue="1">
      <formula>$IT44&lt;$IS$2</formula>
    </cfRule>
  </conditionalFormatting>
  <conditionalFormatting sqref="I45">
    <cfRule type="cellIs" dxfId="3465" priority="2568" operator="equal">
      <formula>0</formula>
    </cfRule>
  </conditionalFormatting>
  <conditionalFormatting sqref="A46:I49">
    <cfRule type="cellIs" dxfId="3464" priority="2567" operator="equal">
      <formula>0</formula>
    </cfRule>
  </conditionalFormatting>
  <conditionalFormatting sqref="A46:H49">
    <cfRule type="cellIs" dxfId="3463" priority="2566" stopIfTrue="1" operator="equal">
      <formula>0</formula>
    </cfRule>
  </conditionalFormatting>
  <conditionalFormatting sqref="A46:H49">
    <cfRule type="expression" dxfId="3462" priority="2565" stopIfTrue="1">
      <formula>$IT47&lt;$IS$2</formula>
    </cfRule>
  </conditionalFormatting>
  <conditionalFormatting sqref="A46:H49">
    <cfRule type="cellIs" dxfId="3461" priority="2564" stopIfTrue="1" operator="equal">
      <formula>0</formula>
    </cfRule>
  </conditionalFormatting>
  <conditionalFormatting sqref="A46:H49">
    <cfRule type="expression" dxfId="3460" priority="2563" stopIfTrue="1">
      <formula>$IT47&lt;$IS$2</formula>
    </cfRule>
  </conditionalFormatting>
  <conditionalFormatting sqref="A46:G49">
    <cfRule type="cellIs" dxfId="3459" priority="2562" stopIfTrue="1" operator="equal">
      <formula>0</formula>
    </cfRule>
  </conditionalFormatting>
  <conditionalFormatting sqref="A46:G49">
    <cfRule type="expression" dxfId="3458" priority="2561" stopIfTrue="1">
      <formula>$IT47&lt;$IS$2</formula>
    </cfRule>
  </conditionalFormatting>
  <conditionalFormatting sqref="H46:H49">
    <cfRule type="cellIs" dxfId="3457" priority="2560" stopIfTrue="1" operator="equal">
      <formula>0</formula>
    </cfRule>
  </conditionalFormatting>
  <conditionalFormatting sqref="H46:H49">
    <cfRule type="expression" dxfId="3456" priority="2559" stopIfTrue="1">
      <formula>$IT47&lt;$IS$2</formula>
    </cfRule>
  </conditionalFormatting>
  <conditionalFormatting sqref="A46:G46">
    <cfRule type="cellIs" dxfId="3455" priority="2558" stopIfTrue="1" operator="equal">
      <formula>0</formula>
    </cfRule>
  </conditionalFormatting>
  <conditionalFormatting sqref="A46:G46">
    <cfRule type="expression" dxfId="3454" priority="2557" stopIfTrue="1">
      <formula>$IT47&lt;$IS$2</formula>
    </cfRule>
  </conditionalFormatting>
  <conditionalFormatting sqref="A46:G49">
    <cfRule type="cellIs" dxfId="3453" priority="2556" stopIfTrue="1" operator="equal">
      <formula>0</formula>
    </cfRule>
  </conditionalFormatting>
  <conditionalFormatting sqref="A46:G49">
    <cfRule type="expression" dxfId="3452" priority="2555" stopIfTrue="1">
      <formula>$IT47&lt;$IS$2</formula>
    </cfRule>
  </conditionalFormatting>
  <conditionalFormatting sqref="A46:H49">
    <cfRule type="cellIs" dxfId="3451" priority="2554" operator="equal">
      <formula>0</formula>
    </cfRule>
  </conditionalFormatting>
  <conditionalFormatting sqref="A46:H49">
    <cfRule type="cellIs" dxfId="3450" priority="2553" operator="equal">
      <formula>0</formula>
    </cfRule>
  </conditionalFormatting>
  <conditionalFormatting sqref="A46:H49">
    <cfRule type="cellIs" dxfId="3449" priority="2552" stopIfTrue="1" operator="equal">
      <formula>0</formula>
    </cfRule>
  </conditionalFormatting>
  <conditionalFormatting sqref="A46:H49">
    <cfRule type="expression" dxfId="3448" priority="2551" stopIfTrue="1">
      <formula>$IT47&lt;$IS$2</formula>
    </cfRule>
  </conditionalFormatting>
  <conditionalFormatting sqref="A46:H49">
    <cfRule type="cellIs" dxfId="3447" priority="2550" stopIfTrue="1" operator="equal">
      <formula>0</formula>
    </cfRule>
  </conditionalFormatting>
  <conditionalFormatting sqref="A46:H49">
    <cfRule type="expression" dxfId="3446" priority="2549" stopIfTrue="1">
      <formula>$IT47&lt;$IS$2</formula>
    </cfRule>
  </conditionalFormatting>
  <conditionalFormatting sqref="A46:G47">
    <cfRule type="expression" dxfId="3445" priority="2548" stopIfTrue="1">
      <formula>$IT47&lt;$IS$2</formula>
    </cfRule>
  </conditionalFormatting>
  <conditionalFormatting sqref="A46:G49">
    <cfRule type="cellIs" dxfId="3444" priority="2547" stopIfTrue="1" operator="equal">
      <formula>0</formula>
    </cfRule>
  </conditionalFormatting>
  <conditionalFormatting sqref="A46:G49">
    <cfRule type="expression" dxfId="3443" priority="2546" stopIfTrue="1">
      <formula>$IT47&lt;$IS$2</formula>
    </cfRule>
  </conditionalFormatting>
  <conditionalFormatting sqref="H46:H49">
    <cfRule type="cellIs" dxfId="3442" priority="2545" stopIfTrue="1" operator="equal">
      <formula>0</formula>
    </cfRule>
  </conditionalFormatting>
  <conditionalFormatting sqref="H46:H49">
    <cfRule type="expression" dxfId="3441" priority="2544" stopIfTrue="1">
      <formula>$IT47&lt;$IS$2</formula>
    </cfRule>
  </conditionalFormatting>
  <conditionalFormatting sqref="H46:H49">
    <cfRule type="cellIs" dxfId="3440" priority="2543" stopIfTrue="1" operator="equal">
      <formula>0</formula>
    </cfRule>
  </conditionalFormatting>
  <conditionalFormatting sqref="H46:H49">
    <cfRule type="expression" dxfId="3439" priority="2542" stopIfTrue="1">
      <formula>$IT47&lt;$IS$2</formula>
    </cfRule>
  </conditionalFormatting>
  <conditionalFormatting sqref="A46:G49">
    <cfRule type="cellIs" dxfId="3438" priority="2541" stopIfTrue="1" operator="equal">
      <formula>0</formula>
    </cfRule>
  </conditionalFormatting>
  <conditionalFormatting sqref="A46:G49">
    <cfRule type="expression" dxfId="3437" priority="2540" stopIfTrue="1">
      <formula>$IT47&lt;$IS$2</formula>
    </cfRule>
  </conditionalFormatting>
  <conditionalFormatting sqref="A46:H49">
    <cfRule type="cellIs" dxfId="3436" priority="2539" operator="equal">
      <formula>0</formula>
    </cfRule>
  </conditionalFormatting>
  <conditionalFormatting sqref="A46:H49">
    <cfRule type="cellIs" dxfId="3435" priority="2538" stopIfTrue="1" operator="equal">
      <formula>0</formula>
    </cfRule>
  </conditionalFormatting>
  <conditionalFormatting sqref="A46:H49">
    <cfRule type="expression" dxfId="3434" priority="2537" stopIfTrue="1">
      <formula>$IT47&lt;$IS$2</formula>
    </cfRule>
  </conditionalFormatting>
  <conditionalFormatting sqref="A46:H49">
    <cfRule type="cellIs" dxfId="3433" priority="2536" stopIfTrue="1" operator="equal">
      <formula>0</formula>
    </cfRule>
  </conditionalFormatting>
  <conditionalFormatting sqref="A46:H49">
    <cfRule type="expression" dxfId="3432" priority="2535" stopIfTrue="1">
      <formula>$IT47&lt;$IS$2</formula>
    </cfRule>
  </conditionalFormatting>
  <conditionalFormatting sqref="A46:H49">
    <cfRule type="cellIs" dxfId="3431" priority="2534" stopIfTrue="1" operator="equal">
      <formula>0</formula>
    </cfRule>
  </conditionalFormatting>
  <conditionalFormatting sqref="A46:H49">
    <cfRule type="expression" dxfId="3430" priority="2533" stopIfTrue="1">
      <formula>$IT47&lt;$IS$2</formula>
    </cfRule>
  </conditionalFormatting>
  <conditionalFormatting sqref="A46:H49">
    <cfRule type="cellIs" dxfId="3429" priority="2532" stopIfTrue="1" operator="equal">
      <formula>0</formula>
    </cfRule>
  </conditionalFormatting>
  <conditionalFormatting sqref="A46:H49">
    <cfRule type="expression" dxfId="3428" priority="2531" stopIfTrue="1">
      <formula>$IT47&lt;$IS$2</formula>
    </cfRule>
  </conditionalFormatting>
  <conditionalFormatting sqref="A46:H49">
    <cfRule type="cellIs" dxfId="3427" priority="2530" stopIfTrue="1" operator="equal">
      <formula>0</formula>
    </cfRule>
  </conditionalFormatting>
  <conditionalFormatting sqref="A46:H49">
    <cfRule type="expression" dxfId="3426" priority="2529" stopIfTrue="1">
      <formula>$IT47&lt;$IS$2</formula>
    </cfRule>
  </conditionalFormatting>
  <conditionalFormatting sqref="D49">
    <cfRule type="cellIs" dxfId="3425" priority="2528" operator="equal">
      <formula>0</formula>
    </cfRule>
  </conditionalFormatting>
  <conditionalFormatting sqref="D49">
    <cfRule type="cellIs" dxfId="3424" priority="2527" operator="equal">
      <formula>0</formula>
    </cfRule>
  </conditionalFormatting>
  <conditionalFormatting sqref="D49">
    <cfRule type="cellIs" dxfId="3423" priority="2526" stopIfTrue="1" operator="equal">
      <formula>0</formula>
    </cfRule>
  </conditionalFormatting>
  <conditionalFormatting sqref="D49">
    <cfRule type="expression" dxfId="3422" priority="2525" stopIfTrue="1">
      <formula>$IT50&lt;$IS$2</formula>
    </cfRule>
  </conditionalFormatting>
  <conditionalFormatting sqref="D49">
    <cfRule type="cellIs" dxfId="3421" priority="2524" stopIfTrue="1" operator="equal">
      <formula>0</formula>
    </cfRule>
  </conditionalFormatting>
  <conditionalFormatting sqref="D49">
    <cfRule type="expression" dxfId="3420" priority="2523" stopIfTrue="1">
      <formula>$IT50&lt;$IS$2</formula>
    </cfRule>
  </conditionalFormatting>
  <conditionalFormatting sqref="D49">
    <cfRule type="cellIs" dxfId="3419" priority="2522" stopIfTrue="1" operator="equal">
      <formula>0</formula>
    </cfRule>
  </conditionalFormatting>
  <conditionalFormatting sqref="D49">
    <cfRule type="expression" dxfId="3418" priority="2521" stopIfTrue="1">
      <formula>$IT50&lt;$IS$2</formula>
    </cfRule>
  </conditionalFormatting>
  <conditionalFormatting sqref="D49">
    <cfRule type="cellIs" dxfId="3417" priority="2520" stopIfTrue="1" operator="equal">
      <formula>0</formula>
    </cfRule>
  </conditionalFormatting>
  <conditionalFormatting sqref="D49">
    <cfRule type="expression" dxfId="3416" priority="2519" stopIfTrue="1">
      <formula>$IT50&lt;$IS$2</formula>
    </cfRule>
  </conditionalFormatting>
  <conditionalFormatting sqref="D49">
    <cfRule type="cellIs" dxfId="3415" priority="2518" operator="equal">
      <formula>0</formula>
    </cfRule>
  </conditionalFormatting>
  <conditionalFormatting sqref="D49">
    <cfRule type="cellIs" dxfId="3414" priority="2517" stopIfTrue="1" operator="equal">
      <formula>0</formula>
    </cfRule>
  </conditionalFormatting>
  <conditionalFormatting sqref="D49">
    <cfRule type="expression" dxfId="3413" priority="2516" stopIfTrue="1">
      <formula>$IT50&lt;$IS$2</formula>
    </cfRule>
  </conditionalFormatting>
  <conditionalFormatting sqref="D49">
    <cfRule type="cellIs" dxfId="3412" priority="2515" stopIfTrue="1" operator="equal">
      <formula>0</formula>
    </cfRule>
  </conditionalFormatting>
  <conditionalFormatting sqref="D49">
    <cfRule type="expression" dxfId="3411" priority="2514" stopIfTrue="1">
      <formula>$IT50&lt;$IS$2</formula>
    </cfRule>
  </conditionalFormatting>
  <conditionalFormatting sqref="D49">
    <cfRule type="cellIs" dxfId="3410" priority="2513" stopIfTrue="1" operator="equal">
      <formula>0</formula>
    </cfRule>
  </conditionalFormatting>
  <conditionalFormatting sqref="D49">
    <cfRule type="expression" dxfId="3409" priority="2512" stopIfTrue="1">
      <formula>$IT50&lt;$IS$2</formula>
    </cfRule>
  </conditionalFormatting>
  <conditionalFormatting sqref="A46:H49">
    <cfRule type="cellIs" dxfId="3408" priority="2511" stopIfTrue="1" operator="equal">
      <formula>0</formula>
    </cfRule>
  </conditionalFormatting>
  <conditionalFormatting sqref="A46:H49">
    <cfRule type="expression" dxfId="3407" priority="2510" stopIfTrue="1">
      <formula>$IT47&lt;$IS$2</formula>
    </cfRule>
  </conditionalFormatting>
  <conditionalFormatting sqref="A46:H49">
    <cfRule type="cellIs" dxfId="3406" priority="2509" stopIfTrue="1" operator="equal">
      <formula>0</formula>
    </cfRule>
  </conditionalFormatting>
  <conditionalFormatting sqref="A46:H49">
    <cfRule type="expression" dxfId="3405" priority="2508" stopIfTrue="1">
      <formula>$IT47&lt;$IS$2</formula>
    </cfRule>
  </conditionalFormatting>
  <conditionalFormatting sqref="A46:H49">
    <cfRule type="cellIs" dxfId="3404" priority="2507" stopIfTrue="1" operator="equal">
      <formula>0</formula>
    </cfRule>
  </conditionalFormatting>
  <conditionalFormatting sqref="A46:H49">
    <cfRule type="expression" dxfId="3403" priority="2506" stopIfTrue="1">
      <formula>$IT47&lt;$IS$2</formula>
    </cfRule>
  </conditionalFormatting>
  <conditionalFormatting sqref="A49:H49">
    <cfRule type="cellIs" dxfId="3402" priority="2505" stopIfTrue="1" operator="equal">
      <formula>0</formula>
    </cfRule>
  </conditionalFormatting>
  <conditionalFormatting sqref="A49:H49">
    <cfRule type="expression" dxfId="3401" priority="2504" stopIfTrue="1">
      <formula>$IW50&lt;$IV$2</formula>
    </cfRule>
  </conditionalFormatting>
  <conditionalFormatting sqref="A47:H47">
    <cfRule type="cellIs" dxfId="3400" priority="2503" stopIfTrue="1" operator="equal">
      <formula>0</formula>
    </cfRule>
  </conditionalFormatting>
  <conditionalFormatting sqref="A47:H47">
    <cfRule type="expression" dxfId="3399" priority="2502" stopIfTrue="1">
      <formula>$IW48&lt;$IV$2</formula>
    </cfRule>
  </conditionalFormatting>
  <conditionalFormatting sqref="A46:H46">
    <cfRule type="cellIs" dxfId="3398" priority="2501" stopIfTrue="1" operator="equal">
      <formula>0</formula>
    </cfRule>
  </conditionalFormatting>
  <conditionalFormatting sqref="A46:H46">
    <cfRule type="expression" dxfId="3397" priority="2500" stopIfTrue="1">
      <formula>$IW47&lt;$IV$2</formula>
    </cfRule>
  </conditionalFormatting>
  <conditionalFormatting sqref="A48:H48">
    <cfRule type="cellIs" dxfId="3396" priority="2499" stopIfTrue="1" operator="equal">
      <formula>0</formula>
    </cfRule>
  </conditionalFormatting>
  <conditionalFormatting sqref="A48:H48">
    <cfRule type="expression" dxfId="3395" priority="2498" stopIfTrue="1">
      <formula>$IW49&lt;$IV$2</formula>
    </cfRule>
  </conditionalFormatting>
  <conditionalFormatting sqref="A48:H48">
    <cfRule type="cellIs" dxfId="3394" priority="2497" stopIfTrue="1" operator="equal">
      <formula>0</formula>
    </cfRule>
  </conditionalFormatting>
  <conditionalFormatting sqref="A48:H48">
    <cfRule type="expression" dxfId="3393" priority="2496" stopIfTrue="1">
      <formula>$IW49&lt;$IV$2</formula>
    </cfRule>
  </conditionalFormatting>
  <conditionalFormatting sqref="A48:H48">
    <cfRule type="cellIs" dxfId="3392" priority="2495" stopIfTrue="1" operator="equal">
      <formula>0</formula>
    </cfRule>
  </conditionalFormatting>
  <conditionalFormatting sqref="A48:H48">
    <cfRule type="expression" dxfId="3391" priority="2494" stopIfTrue="1">
      <formula>$IW49&lt;$IV$2</formula>
    </cfRule>
  </conditionalFormatting>
  <conditionalFormatting sqref="A46:H49">
    <cfRule type="cellIs" dxfId="3390" priority="2493" stopIfTrue="1" operator="equal">
      <formula>0</formula>
    </cfRule>
  </conditionalFormatting>
  <conditionalFormatting sqref="A46:H49">
    <cfRule type="expression" dxfId="3389" priority="2492" stopIfTrue="1">
      <formula>$IT47&lt;$IS$2</formula>
    </cfRule>
  </conditionalFormatting>
  <conditionalFormatting sqref="A46:H49">
    <cfRule type="cellIs" dxfId="3388" priority="2491" stopIfTrue="1" operator="equal">
      <formula>0</formula>
    </cfRule>
  </conditionalFormatting>
  <conditionalFormatting sqref="A46:H49">
    <cfRule type="expression" dxfId="3387" priority="2490" stopIfTrue="1">
      <formula>$IT47&lt;$IS$2</formula>
    </cfRule>
  </conditionalFormatting>
  <conditionalFormatting sqref="I49">
    <cfRule type="cellIs" dxfId="3386" priority="2489" operator="equal">
      <formula>0</formula>
    </cfRule>
  </conditionalFormatting>
  <conditionalFormatting sqref="I48">
    <cfRule type="cellIs" dxfId="3385" priority="2488" operator="equal">
      <formula>0</formula>
    </cfRule>
  </conditionalFormatting>
  <conditionalFormatting sqref="A50:I53">
    <cfRule type="cellIs" dxfId="3384" priority="2487" operator="equal">
      <formula>0</formula>
    </cfRule>
  </conditionalFormatting>
  <conditionalFormatting sqref="A50:H53">
    <cfRule type="cellIs" dxfId="3383" priority="2486" stopIfTrue="1" operator="equal">
      <formula>0</formula>
    </cfRule>
  </conditionalFormatting>
  <conditionalFormatting sqref="A50:H53">
    <cfRule type="expression" dxfId="3382" priority="2485" stopIfTrue="1">
      <formula>$IT51&lt;$IS$2</formula>
    </cfRule>
  </conditionalFormatting>
  <conditionalFormatting sqref="A50:H53">
    <cfRule type="cellIs" dxfId="3381" priority="2484" stopIfTrue="1" operator="equal">
      <formula>0</formula>
    </cfRule>
  </conditionalFormatting>
  <conditionalFormatting sqref="A50:H53">
    <cfRule type="expression" dxfId="3380" priority="2483" stopIfTrue="1">
      <formula>$IT51&lt;$IS$2</formula>
    </cfRule>
  </conditionalFormatting>
  <conditionalFormatting sqref="A50:G53">
    <cfRule type="cellIs" dxfId="3379" priority="2482" stopIfTrue="1" operator="equal">
      <formula>0</formula>
    </cfRule>
  </conditionalFormatting>
  <conditionalFormatting sqref="A50:G53">
    <cfRule type="expression" dxfId="3378" priority="2481" stopIfTrue="1">
      <formula>$IT51&lt;$IS$2</formula>
    </cfRule>
  </conditionalFormatting>
  <conditionalFormatting sqref="H50:H53">
    <cfRule type="cellIs" dxfId="3377" priority="2480" stopIfTrue="1" operator="equal">
      <formula>0</formula>
    </cfRule>
  </conditionalFormatting>
  <conditionalFormatting sqref="H50:H53">
    <cfRule type="expression" dxfId="3376" priority="2479" stopIfTrue="1">
      <formula>$IT51&lt;$IS$2</formula>
    </cfRule>
  </conditionalFormatting>
  <conditionalFormatting sqref="A50:G53">
    <cfRule type="cellIs" dxfId="3375" priority="2478" stopIfTrue="1" operator="equal">
      <formula>0</formula>
    </cfRule>
  </conditionalFormatting>
  <conditionalFormatting sqref="A50:G53">
    <cfRule type="expression" dxfId="3374" priority="2477" stopIfTrue="1">
      <formula>$IT51&lt;$IS$2</formula>
    </cfRule>
  </conditionalFormatting>
  <conditionalFormatting sqref="A50:H53">
    <cfRule type="cellIs" dxfId="3373" priority="2476" operator="equal">
      <formula>0</formula>
    </cfRule>
  </conditionalFormatting>
  <conditionalFormatting sqref="A50:H53">
    <cfRule type="cellIs" dxfId="3372" priority="2475" operator="equal">
      <formula>0</formula>
    </cfRule>
  </conditionalFormatting>
  <conditionalFormatting sqref="A50:H53">
    <cfRule type="cellIs" dxfId="3371" priority="2474" stopIfTrue="1" operator="equal">
      <formula>0</formula>
    </cfRule>
  </conditionalFormatting>
  <conditionalFormatting sqref="A50:H53">
    <cfRule type="expression" dxfId="3370" priority="2473" stopIfTrue="1">
      <formula>$IT51&lt;$IS$2</formula>
    </cfRule>
  </conditionalFormatting>
  <conditionalFormatting sqref="A50:H53">
    <cfRule type="cellIs" dxfId="3369" priority="2472" stopIfTrue="1" operator="equal">
      <formula>0</formula>
    </cfRule>
  </conditionalFormatting>
  <conditionalFormatting sqref="A50:H53">
    <cfRule type="expression" dxfId="3368" priority="2471" stopIfTrue="1">
      <formula>$IT51&lt;$IS$2</formula>
    </cfRule>
  </conditionalFormatting>
  <conditionalFormatting sqref="A50:G53">
    <cfRule type="cellIs" dxfId="3367" priority="2470" stopIfTrue="1" operator="equal">
      <formula>0</formula>
    </cfRule>
  </conditionalFormatting>
  <conditionalFormatting sqref="A50:G53">
    <cfRule type="expression" dxfId="3366" priority="2469" stopIfTrue="1">
      <formula>$IT51&lt;$IS$2</formula>
    </cfRule>
  </conditionalFormatting>
  <conditionalFormatting sqref="A50:G53">
    <cfRule type="cellIs" dxfId="3365" priority="2468" stopIfTrue="1" operator="equal">
      <formula>0</formula>
    </cfRule>
  </conditionalFormatting>
  <conditionalFormatting sqref="A50:G53">
    <cfRule type="expression" dxfId="3364" priority="2467" stopIfTrue="1">
      <formula>$IT51&lt;$IS$2</formula>
    </cfRule>
  </conditionalFormatting>
  <conditionalFormatting sqref="H50:H53">
    <cfRule type="cellIs" dxfId="3363" priority="2466" stopIfTrue="1" operator="equal">
      <formula>0</formula>
    </cfRule>
  </conditionalFormatting>
  <conditionalFormatting sqref="H50:H53">
    <cfRule type="expression" dxfId="3362" priority="2465" stopIfTrue="1">
      <formula>$IT51&lt;$IS$2</formula>
    </cfRule>
  </conditionalFormatting>
  <conditionalFormatting sqref="H50:H53">
    <cfRule type="cellIs" dxfId="3361" priority="2464" stopIfTrue="1" operator="equal">
      <formula>0</formula>
    </cfRule>
  </conditionalFormatting>
  <conditionalFormatting sqref="H50:H53">
    <cfRule type="expression" dxfId="3360" priority="2463" stopIfTrue="1">
      <formula>$IT51&lt;$IS$2</formula>
    </cfRule>
  </conditionalFormatting>
  <conditionalFormatting sqref="A50:G53">
    <cfRule type="cellIs" dxfId="3359" priority="2462" stopIfTrue="1" operator="equal">
      <formula>0</formula>
    </cfRule>
  </conditionalFormatting>
  <conditionalFormatting sqref="A50:G53">
    <cfRule type="expression" dxfId="3358" priority="2461" stopIfTrue="1">
      <formula>$IT51&lt;$IS$2</formula>
    </cfRule>
  </conditionalFormatting>
  <conditionalFormatting sqref="A50:H53">
    <cfRule type="cellIs" dxfId="3357" priority="2460" operator="equal">
      <formula>0</formula>
    </cfRule>
  </conditionalFormatting>
  <conditionalFormatting sqref="A50:H53">
    <cfRule type="cellIs" dxfId="3356" priority="2459" stopIfTrue="1" operator="equal">
      <formula>0</formula>
    </cfRule>
  </conditionalFormatting>
  <conditionalFormatting sqref="A50:H53">
    <cfRule type="expression" dxfId="3355" priority="2458" stopIfTrue="1">
      <formula>$IT51&lt;$IS$2</formula>
    </cfRule>
  </conditionalFormatting>
  <conditionalFormatting sqref="A50:H53">
    <cfRule type="cellIs" dxfId="3354" priority="2457" stopIfTrue="1" operator="equal">
      <formula>0</formula>
    </cfRule>
  </conditionalFormatting>
  <conditionalFormatting sqref="A50:H53">
    <cfRule type="expression" dxfId="3353" priority="2456" stopIfTrue="1">
      <formula>$IT51&lt;$IS$2</formula>
    </cfRule>
  </conditionalFormatting>
  <conditionalFormatting sqref="A50:H53">
    <cfRule type="cellIs" dxfId="3352" priority="2455" stopIfTrue="1" operator="equal">
      <formula>0</formula>
    </cfRule>
  </conditionalFormatting>
  <conditionalFormatting sqref="A50:H53">
    <cfRule type="expression" dxfId="3351" priority="2454" stopIfTrue="1">
      <formula>$IT51&lt;$IS$2</formula>
    </cfRule>
  </conditionalFormatting>
  <conditionalFormatting sqref="A50:H53">
    <cfRule type="cellIs" dxfId="3350" priority="2453" stopIfTrue="1" operator="equal">
      <formula>0</formula>
    </cfRule>
  </conditionalFormatting>
  <conditionalFormatting sqref="A50:H53">
    <cfRule type="expression" dxfId="3349" priority="2452" stopIfTrue="1">
      <formula>$IT51&lt;$IS$2</formula>
    </cfRule>
  </conditionalFormatting>
  <conditionalFormatting sqref="A50:H53">
    <cfRule type="cellIs" dxfId="3348" priority="2451" stopIfTrue="1" operator="equal">
      <formula>0</formula>
    </cfRule>
  </conditionalFormatting>
  <conditionalFormatting sqref="A50:H53">
    <cfRule type="expression" dxfId="3347" priority="2450" stopIfTrue="1">
      <formula>$IT51&lt;$IS$2</formula>
    </cfRule>
  </conditionalFormatting>
  <conditionalFormatting sqref="D53">
    <cfRule type="cellIs" dxfId="3346" priority="2449" operator="equal">
      <formula>0</formula>
    </cfRule>
  </conditionalFormatting>
  <conditionalFormatting sqref="D53">
    <cfRule type="cellIs" dxfId="3345" priority="2448" stopIfTrue="1" operator="equal">
      <formula>0</formula>
    </cfRule>
  </conditionalFormatting>
  <conditionalFormatting sqref="D53">
    <cfRule type="expression" dxfId="3344" priority="2447" stopIfTrue="1">
      <formula>$IT54&lt;$IS$2</formula>
    </cfRule>
  </conditionalFormatting>
  <conditionalFormatting sqref="D53">
    <cfRule type="cellIs" dxfId="3343" priority="2446" stopIfTrue="1" operator="equal">
      <formula>0</formula>
    </cfRule>
  </conditionalFormatting>
  <conditionalFormatting sqref="D53">
    <cfRule type="expression" dxfId="3342" priority="2445" stopIfTrue="1">
      <formula>$IT54&lt;$IS$2</formula>
    </cfRule>
  </conditionalFormatting>
  <conditionalFormatting sqref="D53">
    <cfRule type="cellIs" dxfId="3341" priority="2444" stopIfTrue="1" operator="equal">
      <formula>0</formula>
    </cfRule>
  </conditionalFormatting>
  <conditionalFormatting sqref="D53">
    <cfRule type="expression" dxfId="3340" priority="2443" stopIfTrue="1">
      <formula>$IT54&lt;$IS$2</formula>
    </cfRule>
  </conditionalFormatting>
  <conditionalFormatting sqref="D53">
    <cfRule type="cellIs" dxfId="3339" priority="2442" stopIfTrue="1" operator="equal">
      <formula>0</formula>
    </cfRule>
  </conditionalFormatting>
  <conditionalFormatting sqref="D53">
    <cfRule type="expression" dxfId="3338" priority="2441" stopIfTrue="1">
      <formula>$IT54&lt;$IS$2</formula>
    </cfRule>
  </conditionalFormatting>
  <conditionalFormatting sqref="D53">
    <cfRule type="cellIs" dxfId="3337" priority="2440" stopIfTrue="1" operator="equal">
      <formula>0</formula>
    </cfRule>
  </conditionalFormatting>
  <conditionalFormatting sqref="D53">
    <cfRule type="expression" dxfId="3336" priority="2439" stopIfTrue="1">
      <formula>$IT54&lt;$IS$2</formula>
    </cfRule>
  </conditionalFormatting>
  <conditionalFormatting sqref="D53">
    <cfRule type="cellIs" dxfId="3335" priority="2438" operator="equal">
      <formula>0</formula>
    </cfRule>
  </conditionalFormatting>
  <conditionalFormatting sqref="D53">
    <cfRule type="cellIs" dxfId="3334" priority="2437" stopIfTrue="1" operator="equal">
      <formula>0</formula>
    </cfRule>
  </conditionalFormatting>
  <conditionalFormatting sqref="D53">
    <cfRule type="expression" dxfId="3333" priority="2436" stopIfTrue="1">
      <formula>$IT54&lt;$IS$2</formula>
    </cfRule>
  </conditionalFormatting>
  <conditionalFormatting sqref="D53">
    <cfRule type="cellIs" dxfId="3332" priority="2435" stopIfTrue="1" operator="equal">
      <formula>0</formula>
    </cfRule>
  </conditionalFormatting>
  <conditionalFormatting sqref="D53">
    <cfRule type="expression" dxfId="3331" priority="2434" stopIfTrue="1">
      <formula>$IT54&lt;$IS$2</formula>
    </cfRule>
  </conditionalFormatting>
  <conditionalFormatting sqref="D53">
    <cfRule type="cellIs" dxfId="3330" priority="2433" stopIfTrue="1" operator="equal">
      <formula>0</formula>
    </cfRule>
  </conditionalFormatting>
  <conditionalFormatting sqref="D53">
    <cfRule type="expression" dxfId="3329" priority="2432" stopIfTrue="1">
      <formula>$IT54&lt;$IS$2</formula>
    </cfRule>
  </conditionalFormatting>
  <conditionalFormatting sqref="D53">
    <cfRule type="cellIs" dxfId="3328" priority="2431" stopIfTrue="1" operator="equal">
      <formula>0</formula>
    </cfRule>
  </conditionalFormatting>
  <conditionalFormatting sqref="D53">
    <cfRule type="expression" dxfId="3327" priority="2430" stopIfTrue="1">
      <formula>$IT54&lt;$IS$2</formula>
    </cfRule>
  </conditionalFormatting>
  <conditionalFormatting sqref="D53">
    <cfRule type="cellIs" dxfId="3326" priority="2429" stopIfTrue="1" operator="equal">
      <formula>0</formula>
    </cfRule>
  </conditionalFormatting>
  <conditionalFormatting sqref="D53">
    <cfRule type="expression" dxfId="3325" priority="2428" stopIfTrue="1">
      <formula>$IT54&lt;$IS$2</formula>
    </cfRule>
  </conditionalFormatting>
  <conditionalFormatting sqref="D53">
    <cfRule type="cellIs" dxfId="3324" priority="2427" stopIfTrue="1" operator="equal">
      <formula>0</formula>
    </cfRule>
  </conditionalFormatting>
  <conditionalFormatting sqref="D53">
    <cfRule type="expression" dxfId="3323" priority="2426" stopIfTrue="1">
      <formula>$IT54&lt;$IS$2</formula>
    </cfRule>
  </conditionalFormatting>
  <conditionalFormatting sqref="D53">
    <cfRule type="cellIs" dxfId="3322" priority="2425" stopIfTrue="1" operator="equal">
      <formula>0</formula>
    </cfRule>
  </conditionalFormatting>
  <conditionalFormatting sqref="D53">
    <cfRule type="expression" dxfId="3321" priority="2424" stopIfTrue="1">
      <formula>$IT54&lt;$IS$2</formula>
    </cfRule>
  </conditionalFormatting>
  <conditionalFormatting sqref="A50:H53">
    <cfRule type="cellIs" dxfId="3320" priority="2423" stopIfTrue="1" operator="equal">
      <formula>0</formula>
    </cfRule>
  </conditionalFormatting>
  <conditionalFormatting sqref="A50:H53">
    <cfRule type="expression" dxfId="3319" priority="2422" stopIfTrue="1">
      <formula>$IT51&lt;$IS$2</formula>
    </cfRule>
  </conditionalFormatting>
  <conditionalFormatting sqref="A50:H53">
    <cfRule type="cellIs" dxfId="3318" priority="2421" stopIfTrue="1" operator="equal">
      <formula>0</formula>
    </cfRule>
  </conditionalFormatting>
  <conditionalFormatting sqref="A50:H53">
    <cfRule type="expression" dxfId="3317" priority="2420" stopIfTrue="1">
      <formula>$IT51&lt;$IS$2</formula>
    </cfRule>
  </conditionalFormatting>
  <conditionalFormatting sqref="A50:H53">
    <cfRule type="cellIs" dxfId="3316" priority="2419" stopIfTrue="1" operator="equal">
      <formula>0</formula>
    </cfRule>
  </conditionalFormatting>
  <conditionalFormatting sqref="A50:H53">
    <cfRule type="expression" dxfId="3315" priority="2418" stopIfTrue="1">
      <formula>$IT51&lt;$IS$2</formula>
    </cfRule>
  </conditionalFormatting>
  <conditionalFormatting sqref="A50:I50">
    <cfRule type="cellIs" dxfId="3314" priority="2417" stopIfTrue="1" operator="equal">
      <formula>0</formula>
    </cfRule>
  </conditionalFormatting>
  <conditionalFormatting sqref="A50:I50">
    <cfRule type="expression" dxfId="3313" priority="2416" stopIfTrue="1">
      <formula>$IW51&lt;$IV$2</formula>
    </cfRule>
  </conditionalFormatting>
  <conditionalFormatting sqref="I50">
    <cfRule type="cellIs" dxfId="3312" priority="2415" stopIfTrue="1" operator="equal">
      <formula>0</formula>
    </cfRule>
  </conditionalFormatting>
  <conditionalFormatting sqref="I50">
    <cfRule type="expression" dxfId="3311" priority="2414" stopIfTrue="1">
      <formula>$IW51&lt;$IV$2</formula>
    </cfRule>
  </conditionalFormatting>
  <conditionalFormatting sqref="A53:H53">
    <cfRule type="cellIs" dxfId="3310" priority="2413" stopIfTrue="1" operator="equal">
      <formula>0</formula>
    </cfRule>
  </conditionalFormatting>
  <conditionalFormatting sqref="A53:H53">
    <cfRule type="expression" dxfId="3309" priority="2412" stopIfTrue="1">
      <formula>$IW54&lt;$IV$2</formula>
    </cfRule>
  </conditionalFormatting>
  <conditionalFormatting sqref="A52:H52">
    <cfRule type="cellIs" dxfId="3308" priority="2411" stopIfTrue="1" operator="equal">
      <formula>0</formula>
    </cfRule>
  </conditionalFormatting>
  <conditionalFormatting sqref="A52:H52">
    <cfRule type="expression" dxfId="3307" priority="2410" stopIfTrue="1">
      <formula>$IW53&lt;$IV$2</formula>
    </cfRule>
  </conditionalFormatting>
  <conditionalFormatting sqref="A51:H51">
    <cfRule type="cellIs" dxfId="3306" priority="2409" stopIfTrue="1" operator="equal">
      <formula>0</formula>
    </cfRule>
  </conditionalFormatting>
  <conditionalFormatting sqref="A51:H51">
    <cfRule type="expression" dxfId="3305" priority="2408" stopIfTrue="1">
      <formula>$IW52&lt;$IV$2</formula>
    </cfRule>
  </conditionalFormatting>
  <conditionalFormatting sqref="A52:H52">
    <cfRule type="cellIs" dxfId="3304" priority="2407" stopIfTrue="1" operator="equal">
      <formula>0</formula>
    </cfRule>
  </conditionalFormatting>
  <conditionalFormatting sqref="A52:H52">
    <cfRule type="expression" dxfId="3303" priority="2406" stopIfTrue="1">
      <formula>$IW53&lt;$IV$2</formula>
    </cfRule>
  </conditionalFormatting>
  <conditionalFormatting sqref="A50:H53">
    <cfRule type="cellIs" dxfId="3302" priority="2405" stopIfTrue="1" operator="equal">
      <formula>0</formula>
    </cfRule>
  </conditionalFormatting>
  <conditionalFormatting sqref="A50:H53">
    <cfRule type="expression" dxfId="3301" priority="2404" stopIfTrue="1">
      <formula>$IT51&lt;$IS$2</formula>
    </cfRule>
  </conditionalFormatting>
  <conditionalFormatting sqref="A50:H53">
    <cfRule type="cellIs" dxfId="3300" priority="2403" stopIfTrue="1" operator="equal">
      <formula>0</formula>
    </cfRule>
  </conditionalFormatting>
  <conditionalFormatting sqref="A50:H53">
    <cfRule type="expression" dxfId="3299" priority="2402" stopIfTrue="1">
      <formula>$IT51&lt;$IS$2</formula>
    </cfRule>
  </conditionalFormatting>
  <conditionalFormatting sqref="I53">
    <cfRule type="cellIs" dxfId="3298" priority="2401" operator="equal">
      <formula>0</formula>
    </cfRule>
  </conditionalFormatting>
  <conditionalFormatting sqref="A54:I57">
    <cfRule type="cellIs" dxfId="3297" priority="2400" operator="equal">
      <formula>0</formula>
    </cfRule>
  </conditionalFormatting>
  <conditionalFormatting sqref="A54:H57">
    <cfRule type="cellIs" dxfId="3296" priority="2399" stopIfTrue="1" operator="equal">
      <formula>0</formula>
    </cfRule>
  </conditionalFormatting>
  <conditionalFormatting sqref="A54:H57">
    <cfRule type="expression" dxfId="3295" priority="2398" stopIfTrue="1">
      <formula>$IT55&lt;$IS$2</formula>
    </cfRule>
  </conditionalFormatting>
  <conditionalFormatting sqref="A54:H57">
    <cfRule type="cellIs" dxfId="3294" priority="2397" stopIfTrue="1" operator="equal">
      <formula>0</formula>
    </cfRule>
  </conditionalFormatting>
  <conditionalFormatting sqref="A54:H57">
    <cfRule type="expression" dxfId="3293" priority="2396" stopIfTrue="1">
      <formula>$IT55&lt;$IS$2</formula>
    </cfRule>
  </conditionalFormatting>
  <conditionalFormatting sqref="A54:G57">
    <cfRule type="cellIs" dxfId="3292" priority="2395" stopIfTrue="1" operator="equal">
      <formula>0</formula>
    </cfRule>
  </conditionalFormatting>
  <conditionalFormatting sqref="A54:G57">
    <cfRule type="expression" dxfId="3291" priority="2394" stopIfTrue="1">
      <formula>$IT55&lt;$IS$2</formula>
    </cfRule>
  </conditionalFormatting>
  <conditionalFormatting sqref="H54:H57">
    <cfRule type="cellIs" dxfId="3290" priority="2393" stopIfTrue="1" operator="equal">
      <formula>0</formula>
    </cfRule>
  </conditionalFormatting>
  <conditionalFormatting sqref="H54:H57">
    <cfRule type="expression" dxfId="3289" priority="2392" stopIfTrue="1">
      <formula>$IT55&lt;$IS$2</formula>
    </cfRule>
  </conditionalFormatting>
  <conditionalFormatting sqref="A54:G57">
    <cfRule type="cellIs" dxfId="3288" priority="2391" stopIfTrue="1" operator="equal">
      <formula>0</formula>
    </cfRule>
  </conditionalFormatting>
  <conditionalFormatting sqref="A54:G57">
    <cfRule type="expression" dxfId="3287" priority="2390" stopIfTrue="1">
      <formula>$IT55&lt;$IS$2</formula>
    </cfRule>
  </conditionalFormatting>
  <conditionalFormatting sqref="A54:H57">
    <cfRule type="cellIs" dxfId="3286" priority="2389" operator="equal">
      <formula>0</formula>
    </cfRule>
  </conditionalFormatting>
  <conditionalFormatting sqref="A54:H57">
    <cfRule type="cellIs" dxfId="3285" priority="2388" operator="equal">
      <formula>0</formula>
    </cfRule>
  </conditionalFormatting>
  <conditionalFormatting sqref="A54:H57">
    <cfRule type="cellIs" dxfId="3284" priority="2387" stopIfTrue="1" operator="equal">
      <formula>0</formula>
    </cfRule>
  </conditionalFormatting>
  <conditionalFormatting sqref="A54:H57">
    <cfRule type="expression" dxfId="3283" priority="2386" stopIfTrue="1">
      <formula>$IT55&lt;$IS$2</formula>
    </cfRule>
  </conditionalFormatting>
  <conditionalFormatting sqref="A54:H57">
    <cfRule type="cellIs" dxfId="3282" priority="2385" stopIfTrue="1" operator="equal">
      <formula>0</formula>
    </cfRule>
  </conditionalFormatting>
  <conditionalFormatting sqref="A54:H57">
    <cfRule type="expression" dxfId="3281" priority="2384" stopIfTrue="1">
      <formula>$IT55&lt;$IS$2</formula>
    </cfRule>
  </conditionalFormatting>
  <conditionalFormatting sqref="A54:G54">
    <cfRule type="cellIs" dxfId="3280" priority="2383" stopIfTrue="1" operator="equal">
      <formula>0</formula>
    </cfRule>
  </conditionalFormatting>
  <conditionalFormatting sqref="A54:G55">
    <cfRule type="expression" dxfId="3279" priority="2382" stopIfTrue="1">
      <formula>$IT55&lt;$IS$2</formula>
    </cfRule>
  </conditionalFormatting>
  <conditionalFormatting sqref="A54:G54">
    <cfRule type="cellIs" dxfId="3278" priority="2381" stopIfTrue="1" operator="equal">
      <formula>0</formula>
    </cfRule>
  </conditionalFormatting>
  <conditionalFormatting sqref="A54:G57">
    <cfRule type="cellIs" dxfId="3277" priority="2380" stopIfTrue="1" operator="equal">
      <formula>0</formula>
    </cfRule>
  </conditionalFormatting>
  <conditionalFormatting sqref="A54:G57">
    <cfRule type="expression" dxfId="3276" priority="2379" stopIfTrue="1">
      <formula>$IT55&lt;$IS$2</formula>
    </cfRule>
  </conditionalFormatting>
  <conditionalFormatting sqref="H54:H57">
    <cfRule type="cellIs" dxfId="3275" priority="2378" stopIfTrue="1" operator="equal">
      <formula>0</formula>
    </cfRule>
  </conditionalFormatting>
  <conditionalFormatting sqref="H54:H57">
    <cfRule type="expression" dxfId="3274" priority="2377" stopIfTrue="1">
      <formula>$IT55&lt;$IS$2</formula>
    </cfRule>
  </conditionalFormatting>
  <conditionalFormatting sqref="H54:H57">
    <cfRule type="cellIs" dxfId="3273" priority="2376" stopIfTrue="1" operator="equal">
      <formula>0</formula>
    </cfRule>
  </conditionalFormatting>
  <conditionalFormatting sqref="H54:H57">
    <cfRule type="expression" dxfId="3272" priority="2375" stopIfTrue="1">
      <formula>$IT55&lt;$IS$2</formula>
    </cfRule>
  </conditionalFormatting>
  <conditionalFormatting sqref="A54:G57">
    <cfRule type="cellIs" dxfId="3271" priority="2374" stopIfTrue="1" operator="equal">
      <formula>0</formula>
    </cfRule>
  </conditionalFormatting>
  <conditionalFormatting sqref="A54:G57">
    <cfRule type="expression" dxfId="3270" priority="2373" stopIfTrue="1">
      <formula>$IT55&lt;$IS$2</formula>
    </cfRule>
  </conditionalFormatting>
  <conditionalFormatting sqref="A54:H57">
    <cfRule type="cellIs" dxfId="3269" priority="2372" operator="equal">
      <formula>0</formula>
    </cfRule>
  </conditionalFormatting>
  <conditionalFormatting sqref="A54:H57">
    <cfRule type="cellIs" dxfId="3268" priority="2371" stopIfTrue="1" operator="equal">
      <formula>0</formula>
    </cfRule>
  </conditionalFormatting>
  <conditionalFormatting sqref="A54:H57">
    <cfRule type="expression" dxfId="3267" priority="2370" stopIfTrue="1">
      <formula>$IT55&lt;$IS$2</formula>
    </cfRule>
  </conditionalFormatting>
  <conditionalFormatting sqref="A54:H57">
    <cfRule type="cellIs" dxfId="3266" priority="2369" stopIfTrue="1" operator="equal">
      <formula>0</formula>
    </cfRule>
  </conditionalFormatting>
  <conditionalFormatting sqref="A54:H57">
    <cfRule type="expression" dxfId="3265" priority="2368" stopIfTrue="1">
      <formula>$IT55&lt;$IS$2</formula>
    </cfRule>
  </conditionalFormatting>
  <conditionalFormatting sqref="A54:H57">
    <cfRule type="cellIs" dxfId="3264" priority="2367" stopIfTrue="1" operator="equal">
      <formula>0</formula>
    </cfRule>
  </conditionalFormatting>
  <conditionalFormatting sqref="A54:H57">
    <cfRule type="expression" dxfId="3263" priority="2366" stopIfTrue="1">
      <formula>$IT55&lt;$IS$2</formula>
    </cfRule>
  </conditionalFormatting>
  <conditionalFormatting sqref="A54:H57">
    <cfRule type="cellIs" dxfId="3262" priority="2365" stopIfTrue="1" operator="equal">
      <formula>0</formula>
    </cfRule>
  </conditionalFormatting>
  <conditionalFormatting sqref="A54:H57">
    <cfRule type="expression" dxfId="3261" priority="2364" stopIfTrue="1">
      <formula>$IT55&lt;$IS$2</formula>
    </cfRule>
  </conditionalFormatting>
  <conditionalFormatting sqref="A54:H57">
    <cfRule type="cellIs" dxfId="3260" priority="2363" stopIfTrue="1" operator="equal">
      <formula>0</formula>
    </cfRule>
  </conditionalFormatting>
  <conditionalFormatting sqref="A54:H57">
    <cfRule type="expression" dxfId="3259" priority="2362" stopIfTrue="1">
      <formula>$IT55&lt;$IS$2</formula>
    </cfRule>
  </conditionalFormatting>
  <conditionalFormatting sqref="A54:H57">
    <cfRule type="cellIs" dxfId="3258" priority="2361" stopIfTrue="1" operator="equal">
      <formula>0</formula>
    </cfRule>
  </conditionalFormatting>
  <conditionalFormatting sqref="A54:H57">
    <cfRule type="expression" dxfId="3257" priority="2360" stopIfTrue="1">
      <formula>$IT55&lt;$IS$2</formula>
    </cfRule>
  </conditionalFormatting>
  <conditionalFormatting sqref="A54:H57">
    <cfRule type="cellIs" dxfId="3256" priority="2359" stopIfTrue="1" operator="equal">
      <formula>0</formula>
    </cfRule>
  </conditionalFormatting>
  <conditionalFormatting sqref="A54:H57">
    <cfRule type="expression" dxfId="3255" priority="2358" stopIfTrue="1">
      <formula>$IT55&lt;$IS$2</formula>
    </cfRule>
  </conditionalFormatting>
  <conditionalFormatting sqref="A54:H57">
    <cfRule type="cellIs" dxfId="3254" priority="2357" stopIfTrue="1" operator="equal">
      <formula>0</formula>
    </cfRule>
  </conditionalFormatting>
  <conditionalFormatting sqref="A54:H57">
    <cfRule type="expression" dxfId="3253" priority="2356" stopIfTrue="1">
      <formula>$IT55&lt;$IS$2</formula>
    </cfRule>
  </conditionalFormatting>
  <conditionalFormatting sqref="A54:H54">
    <cfRule type="cellIs" dxfId="3252" priority="2355" stopIfTrue="1" operator="equal">
      <formula>0</formula>
    </cfRule>
  </conditionalFormatting>
  <conditionalFormatting sqref="A54:H54">
    <cfRule type="expression" dxfId="3251" priority="2354" stopIfTrue="1">
      <formula>$IW55&lt;$IV$2</formula>
    </cfRule>
  </conditionalFormatting>
  <conditionalFormatting sqref="A54:H54">
    <cfRule type="cellIs" dxfId="3250" priority="2353" operator="equal">
      <formula>0</formula>
    </cfRule>
  </conditionalFormatting>
  <conditionalFormatting sqref="A54:H54">
    <cfRule type="cellIs" dxfId="3249" priority="2352" stopIfTrue="1" operator="equal">
      <formula>0</formula>
    </cfRule>
  </conditionalFormatting>
  <conditionalFormatting sqref="A54:H54">
    <cfRule type="expression" dxfId="3248" priority="2351" stopIfTrue="1">
      <formula>$IT55&lt;$IS$2</formula>
    </cfRule>
  </conditionalFormatting>
  <conditionalFormatting sqref="A54:H54">
    <cfRule type="cellIs" dxfId="3247" priority="2350" stopIfTrue="1" operator="equal">
      <formula>0</formula>
    </cfRule>
  </conditionalFormatting>
  <conditionalFormatting sqref="A54:H54">
    <cfRule type="expression" dxfId="3246" priority="2349" stopIfTrue="1">
      <formula>$IT55&lt;$IS$2</formula>
    </cfRule>
  </conditionalFormatting>
  <conditionalFormatting sqref="A54:G54">
    <cfRule type="cellIs" dxfId="3245" priority="2348" stopIfTrue="1" operator="equal">
      <formula>0</formula>
    </cfRule>
  </conditionalFormatting>
  <conditionalFormatting sqref="A54:G54">
    <cfRule type="expression" dxfId="3244" priority="2347" stopIfTrue="1">
      <formula>$IT55&lt;$IS$2</formula>
    </cfRule>
  </conditionalFormatting>
  <conditionalFormatting sqref="H54">
    <cfRule type="cellIs" dxfId="3243" priority="2346" stopIfTrue="1" operator="equal">
      <formula>0</formula>
    </cfRule>
  </conditionalFormatting>
  <conditionalFormatting sqref="H54">
    <cfRule type="expression" dxfId="3242" priority="2345" stopIfTrue="1">
      <formula>$IT55&lt;$IS$2</formula>
    </cfRule>
  </conditionalFormatting>
  <conditionalFormatting sqref="A54:G54">
    <cfRule type="cellIs" dxfId="3241" priority="2344" stopIfTrue="1" operator="equal">
      <formula>0</formula>
    </cfRule>
  </conditionalFormatting>
  <conditionalFormatting sqref="A54:G54">
    <cfRule type="expression" dxfId="3240" priority="2343" stopIfTrue="1">
      <formula>$IT55&lt;$IS$2</formula>
    </cfRule>
  </conditionalFormatting>
  <conditionalFormatting sqref="A54:H54">
    <cfRule type="cellIs" dxfId="3239" priority="2342" operator="equal">
      <formula>0</formula>
    </cfRule>
  </conditionalFormatting>
  <conditionalFormatting sqref="A54:H54">
    <cfRule type="cellIs" dxfId="3238" priority="2341" operator="equal">
      <formula>0</formula>
    </cfRule>
  </conditionalFormatting>
  <conditionalFormatting sqref="A54:H54">
    <cfRule type="cellIs" dxfId="3237" priority="2340" stopIfTrue="1" operator="equal">
      <formula>0</formula>
    </cfRule>
  </conditionalFormatting>
  <conditionalFormatting sqref="A54:H54">
    <cfRule type="expression" dxfId="3236" priority="2339" stopIfTrue="1">
      <formula>$IT55&lt;$IS$2</formula>
    </cfRule>
  </conditionalFormatting>
  <conditionalFormatting sqref="A54:H54">
    <cfRule type="cellIs" dxfId="3235" priority="2338" stopIfTrue="1" operator="equal">
      <formula>0</formula>
    </cfRule>
  </conditionalFormatting>
  <conditionalFormatting sqref="A54:H54">
    <cfRule type="expression" dxfId="3234" priority="2337" stopIfTrue="1">
      <formula>$IT55&lt;$IS$2</formula>
    </cfRule>
  </conditionalFormatting>
  <conditionalFormatting sqref="A54:G54">
    <cfRule type="cellIs" dxfId="3233" priority="2336" stopIfTrue="1" operator="equal">
      <formula>0</formula>
    </cfRule>
  </conditionalFormatting>
  <conditionalFormatting sqref="A54:G54">
    <cfRule type="expression" dxfId="3232" priority="2335" stopIfTrue="1">
      <formula>$IT55&lt;$IS$2</formula>
    </cfRule>
  </conditionalFormatting>
  <conditionalFormatting sqref="A54:G54">
    <cfRule type="cellIs" dxfId="3231" priority="2334" stopIfTrue="1" operator="equal">
      <formula>0</formula>
    </cfRule>
  </conditionalFormatting>
  <conditionalFormatting sqref="A54:G54">
    <cfRule type="cellIs" dxfId="3230" priority="2333" stopIfTrue="1" operator="equal">
      <formula>0</formula>
    </cfRule>
  </conditionalFormatting>
  <conditionalFormatting sqref="A54:G54">
    <cfRule type="expression" dxfId="3229" priority="2332" stopIfTrue="1">
      <formula>$IT55&lt;$IS$2</formula>
    </cfRule>
  </conditionalFormatting>
  <conditionalFormatting sqref="H54">
    <cfRule type="cellIs" dxfId="3228" priority="2331" stopIfTrue="1" operator="equal">
      <formula>0</formula>
    </cfRule>
  </conditionalFormatting>
  <conditionalFormatting sqref="H54">
    <cfRule type="expression" dxfId="3227" priority="2330" stopIfTrue="1">
      <formula>$IT55&lt;$IS$2</formula>
    </cfRule>
  </conditionalFormatting>
  <conditionalFormatting sqref="H54">
    <cfRule type="cellIs" dxfId="3226" priority="2329" stopIfTrue="1" operator="equal">
      <formula>0</formula>
    </cfRule>
  </conditionalFormatting>
  <conditionalFormatting sqref="H54">
    <cfRule type="expression" dxfId="3225" priority="2328" stopIfTrue="1">
      <formula>$IT55&lt;$IS$2</formula>
    </cfRule>
  </conditionalFormatting>
  <conditionalFormatting sqref="A54:G54">
    <cfRule type="cellIs" dxfId="3224" priority="2327" stopIfTrue="1" operator="equal">
      <formula>0</formula>
    </cfRule>
  </conditionalFormatting>
  <conditionalFormatting sqref="A54:G54">
    <cfRule type="expression" dxfId="3223" priority="2326" stopIfTrue="1">
      <formula>$IT55&lt;$IS$2</formula>
    </cfRule>
  </conditionalFormatting>
  <conditionalFormatting sqref="A54:H54">
    <cfRule type="cellIs" dxfId="3222" priority="2325" operator="equal">
      <formula>0</formula>
    </cfRule>
  </conditionalFormatting>
  <conditionalFormatting sqref="A54:H54">
    <cfRule type="cellIs" dxfId="3221" priority="2324" stopIfTrue="1" operator="equal">
      <formula>0</formula>
    </cfRule>
  </conditionalFormatting>
  <conditionalFormatting sqref="A54:H54">
    <cfRule type="expression" dxfId="3220" priority="2323" stopIfTrue="1">
      <formula>$IT55&lt;$IS$2</formula>
    </cfRule>
  </conditionalFormatting>
  <conditionalFormatting sqref="A54:H54">
    <cfRule type="cellIs" dxfId="3219" priority="2322" stopIfTrue="1" operator="equal">
      <formula>0</formula>
    </cfRule>
  </conditionalFormatting>
  <conditionalFormatting sqref="A54:H54">
    <cfRule type="expression" dxfId="3218" priority="2321" stopIfTrue="1">
      <formula>$IT55&lt;$IS$2</formula>
    </cfRule>
  </conditionalFormatting>
  <conditionalFormatting sqref="A54:H54">
    <cfRule type="cellIs" dxfId="3217" priority="2320" stopIfTrue="1" operator="equal">
      <formula>0</formula>
    </cfRule>
  </conditionalFormatting>
  <conditionalFormatting sqref="A54:H54">
    <cfRule type="expression" dxfId="3216" priority="2319" stopIfTrue="1">
      <formula>$IT55&lt;$IS$2</formula>
    </cfRule>
  </conditionalFormatting>
  <conditionalFormatting sqref="A54:H54">
    <cfRule type="cellIs" dxfId="3215" priority="2318" stopIfTrue="1" operator="equal">
      <formula>0</formula>
    </cfRule>
  </conditionalFormatting>
  <conditionalFormatting sqref="A54:H54">
    <cfRule type="expression" dxfId="3214" priority="2317" stopIfTrue="1">
      <formula>$IT55&lt;$IS$2</formula>
    </cfRule>
  </conditionalFormatting>
  <conditionalFormatting sqref="A54:H54">
    <cfRule type="cellIs" dxfId="3213" priority="2316" stopIfTrue="1" operator="equal">
      <formula>0</formula>
    </cfRule>
  </conditionalFormatting>
  <conditionalFormatting sqref="A54:H54">
    <cfRule type="expression" dxfId="3212" priority="2315" stopIfTrue="1">
      <formula>$IT55&lt;$IS$2</formula>
    </cfRule>
  </conditionalFormatting>
  <conditionalFormatting sqref="A54:H54">
    <cfRule type="cellIs" dxfId="3211" priority="2314" stopIfTrue="1" operator="equal">
      <formula>0</formula>
    </cfRule>
  </conditionalFormatting>
  <conditionalFormatting sqref="A54:H54">
    <cfRule type="expression" dxfId="3210" priority="2313" stopIfTrue="1">
      <formula>$IT55&lt;$IS$2</formula>
    </cfRule>
  </conditionalFormatting>
  <conditionalFormatting sqref="A54:H54">
    <cfRule type="cellIs" dxfId="3209" priority="2312" stopIfTrue="1" operator="equal">
      <formula>0</formula>
    </cfRule>
  </conditionalFormatting>
  <conditionalFormatting sqref="A54:H54">
    <cfRule type="expression" dxfId="3208" priority="2311" stopIfTrue="1">
      <formula>$IT55&lt;$IS$2</formula>
    </cfRule>
  </conditionalFormatting>
  <conditionalFormatting sqref="A54:H54">
    <cfRule type="cellIs" dxfId="3207" priority="2310" stopIfTrue="1" operator="equal">
      <formula>0</formula>
    </cfRule>
  </conditionalFormatting>
  <conditionalFormatting sqref="A54:H54">
    <cfRule type="expression" dxfId="3206" priority="2309" stopIfTrue="1">
      <formula>$IT55&lt;$IS$2</formula>
    </cfRule>
  </conditionalFormatting>
  <conditionalFormatting sqref="A54:H54">
    <cfRule type="cellIs" dxfId="3205" priority="2308" stopIfTrue="1" operator="equal">
      <formula>0</formula>
    </cfRule>
  </conditionalFormatting>
  <conditionalFormatting sqref="A54:H54">
    <cfRule type="expression" dxfId="3204" priority="2307" stopIfTrue="1">
      <formula>$IT55&lt;$IS$2</formula>
    </cfRule>
  </conditionalFormatting>
  <conditionalFormatting sqref="A54:H54">
    <cfRule type="cellIs" dxfId="3203" priority="2306" stopIfTrue="1" operator="equal">
      <formula>0</formula>
    </cfRule>
  </conditionalFormatting>
  <conditionalFormatting sqref="A54:H54">
    <cfRule type="expression" dxfId="3202" priority="2305" stopIfTrue="1">
      <formula>$IT55&lt;$IS$2</formula>
    </cfRule>
  </conditionalFormatting>
  <conditionalFormatting sqref="A54:H54">
    <cfRule type="cellIs" dxfId="3201" priority="2304" stopIfTrue="1" operator="equal">
      <formula>0</formula>
    </cfRule>
  </conditionalFormatting>
  <conditionalFormatting sqref="A54:H54">
    <cfRule type="expression" dxfId="3200" priority="2303" stopIfTrue="1">
      <formula>$IT55&lt;$IS$2</formula>
    </cfRule>
  </conditionalFormatting>
  <conditionalFormatting sqref="A55:H55">
    <cfRule type="cellIs" dxfId="3199" priority="2302" stopIfTrue="1" operator="equal">
      <formula>0</formula>
    </cfRule>
  </conditionalFormatting>
  <conditionalFormatting sqref="A55:H55">
    <cfRule type="expression" dxfId="3198" priority="2301" stopIfTrue="1">
      <formula>$IW56&lt;$IV$2</formula>
    </cfRule>
  </conditionalFormatting>
  <conditionalFormatting sqref="A54:H57">
    <cfRule type="cellIs" dxfId="3197" priority="2300" stopIfTrue="1" operator="equal">
      <formula>0</formula>
    </cfRule>
  </conditionalFormatting>
  <conditionalFormatting sqref="A54:H57">
    <cfRule type="expression" dxfId="3196" priority="2299" stopIfTrue="1">
      <formula>$IT55&lt;$IS$2</formula>
    </cfRule>
  </conditionalFormatting>
  <conditionalFormatting sqref="A54:H57">
    <cfRule type="cellIs" dxfId="3195" priority="2298" stopIfTrue="1" operator="equal">
      <formula>0</formula>
    </cfRule>
  </conditionalFormatting>
  <conditionalFormatting sqref="A54:H57">
    <cfRule type="expression" dxfId="3194" priority="2297" stopIfTrue="1">
      <formula>$IT55&lt;$IS$2</formula>
    </cfRule>
  </conditionalFormatting>
  <conditionalFormatting sqref="A56">
    <cfRule type="cellIs" dxfId="3193" priority="2296" operator="equal">
      <formula>0</formula>
    </cfRule>
  </conditionalFormatting>
  <conditionalFormatting sqref="A56">
    <cfRule type="cellIs" dxfId="3192" priority="2295" stopIfTrue="1" operator="equal">
      <formula>0</formula>
    </cfRule>
  </conditionalFormatting>
  <conditionalFormatting sqref="A56">
    <cfRule type="expression" dxfId="3191" priority="2294" stopIfTrue="1">
      <formula>$IT57&lt;$IS$2</formula>
    </cfRule>
  </conditionalFormatting>
  <conditionalFormatting sqref="A56">
    <cfRule type="cellIs" dxfId="3190" priority="2293" stopIfTrue="1" operator="equal">
      <formula>0</formula>
    </cfRule>
  </conditionalFormatting>
  <conditionalFormatting sqref="A56">
    <cfRule type="expression" dxfId="3189" priority="2292" stopIfTrue="1">
      <formula>$IT57&lt;$IS$2</formula>
    </cfRule>
  </conditionalFormatting>
  <conditionalFormatting sqref="A56">
    <cfRule type="cellIs" dxfId="3188" priority="2291" stopIfTrue="1" operator="equal">
      <formula>0</formula>
    </cfRule>
  </conditionalFormatting>
  <conditionalFormatting sqref="A56">
    <cfRule type="expression" dxfId="3187" priority="2290" stopIfTrue="1">
      <formula>$IT57&lt;$IS$2</formula>
    </cfRule>
  </conditionalFormatting>
  <conditionalFormatting sqref="D57">
    <cfRule type="cellIs" dxfId="3186" priority="2289" operator="equal">
      <formula>0</formula>
    </cfRule>
  </conditionalFormatting>
  <conditionalFormatting sqref="D57">
    <cfRule type="cellIs" dxfId="3185" priority="2288" operator="equal">
      <formula>0</formula>
    </cfRule>
  </conditionalFormatting>
  <conditionalFormatting sqref="D57">
    <cfRule type="cellIs" dxfId="3184" priority="2287" stopIfTrue="1" operator="equal">
      <formula>0</formula>
    </cfRule>
  </conditionalFormatting>
  <conditionalFormatting sqref="D57">
    <cfRule type="expression" dxfId="3183" priority="2286" stopIfTrue="1">
      <formula>$IT58&lt;$IS$2</formula>
    </cfRule>
  </conditionalFormatting>
  <conditionalFormatting sqref="D57">
    <cfRule type="cellIs" dxfId="3182" priority="2285" stopIfTrue="1" operator="equal">
      <formula>0</formula>
    </cfRule>
  </conditionalFormatting>
  <conditionalFormatting sqref="D57">
    <cfRule type="expression" dxfId="3181" priority="2284" stopIfTrue="1">
      <formula>$IT58&lt;$IS$2</formula>
    </cfRule>
  </conditionalFormatting>
  <conditionalFormatting sqref="D57">
    <cfRule type="cellIs" dxfId="3180" priority="2283" stopIfTrue="1" operator="equal">
      <formula>0</formula>
    </cfRule>
  </conditionalFormatting>
  <conditionalFormatting sqref="D57">
    <cfRule type="expression" dxfId="3179" priority="2282" stopIfTrue="1">
      <formula>$IT58&lt;$IS$2</formula>
    </cfRule>
  </conditionalFormatting>
  <conditionalFormatting sqref="D57">
    <cfRule type="cellIs" dxfId="3178" priority="2281" stopIfTrue="1" operator="equal">
      <formula>0</formula>
    </cfRule>
  </conditionalFormatting>
  <conditionalFormatting sqref="D57">
    <cfRule type="expression" dxfId="3177" priority="2280" stopIfTrue="1">
      <formula>$IT58&lt;$IS$2</formula>
    </cfRule>
  </conditionalFormatting>
  <conditionalFormatting sqref="D57">
    <cfRule type="cellIs" dxfId="3176" priority="2279" operator="equal">
      <formula>0</formula>
    </cfRule>
  </conditionalFormatting>
  <conditionalFormatting sqref="D57">
    <cfRule type="cellIs" dxfId="3175" priority="2278" stopIfTrue="1" operator="equal">
      <formula>0</formula>
    </cfRule>
  </conditionalFormatting>
  <conditionalFormatting sqref="D57">
    <cfRule type="expression" dxfId="3174" priority="2277" stopIfTrue="1">
      <formula>$IT58&lt;$IS$2</formula>
    </cfRule>
  </conditionalFormatting>
  <conditionalFormatting sqref="D57">
    <cfRule type="cellIs" dxfId="3173" priority="2276" stopIfTrue="1" operator="equal">
      <formula>0</formula>
    </cfRule>
  </conditionalFormatting>
  <conditionalFormatting sqref="D57">
    <cfRule type="expression" dxfId="3172" priority="2275" stopIfTrue="1">
      <formula>$IT58&lt;$IS$2</formula>
    </cfRule>
  </conditionalFormatting>
  <conditionalFormatting sqref="D57">
    <cfRule type="cellIs" dxfId="3171" priority="2274" stopIfTrue="1" operator="equal">
      <formula>0</formula>
    </cfRule>
  </conditionalFormatting>
  <conditionalFormatting sqref="D57">
    <cfRule type="expression" dxfId="3170" priority="2273" stopIfTrue="1">
      <formula>$IT58&lt;$IS$2</formula>
    </cfRule>
  </conditionalFormatting>
  <conditionalFormatting sqref="A57:H57">
    <cfRule type="cellIs" dxfId="3169" priority="2272" stopIfTrue="1" operator="equal">
      <formula>0</formula>
    </cfRule>
  </conditionalFormatting>
  <conditionalFormatting sqref="A57:H57">
    <cfRule type="expression" dxfId="3168" priority="2271" stopIfTrue="1">
      <formula>$IW58&lt;$IV$2</formula>
    </cfRule>
  </conditionalFormatting>
  <conditionalFormatting sqref="A56:H56">
    <cfRule type="cellIs" dxfId="3167" priority="2270" stopIfTrue="1" operator="equal">
      <formula>0</formula>
    </cfRule>
  </conditionalFormatting>
  <conditionalFormatting sqref="A56:H56">
    <cfRule type="expression" dxfId="3166" priority="2269" stopIfTrue="1">
      <formula>$IW57&lt;$IV$2</formula>
    </cfRule>
  </conditionalFormatting>
  <conditionalFormatting sqref="I57">
    <cfRule type="cellIs" dxfId="3165" priority="2268" operator="equal">
      <formula>0</formula>
    </cfRule>
  </conditionalFormatting>
  <conditionalFormatting sqref="I56">
    <cfRule type="cellIs" dxfId="3164" priority="2267" operator="equal">
      <formula>0</formula>
    </cfRule>
  </conditionalFormatting>
  <conditionalFormatting sqref="A58:I59">
    <cfRule type="cellIs" dxfId="3163" priority="2266" operator="equal">
      <formula>0</formula>
    </cfRule>
  </conditionalFormatting>
  <conditionalFormatting sqref="A58:H59">
    <cfRule type="cellIs" dxfId="3162" priority="2265" stopIfTrue="1" operator="equal">
      <formula>0</formula>
    </cfRule>
  </conditionalFormatting>
  <conditionalFormatting sqref="A58:H59">
    <cfRule type="expression" dxfId="3161" priority="2264" stopIfTrue="1">
      <formula>$IT59&lt;$IS$2</formula>
    </cfRule>
  </conditionalFormatting>
  <conditionalFormatting sqref="A58:H59">
    <cfRule type="cellIs" dxfId="3160" priority="2263" stopIfTrue="1" operator="equal">
      <formula>0</formula>
    </cfRule>
  </conditionalFormatting>
  <conditionalFormatting sqref="A58:H59">
    <cfRule type="expression" dxfId="3159" priority="2262" stopIfTrue="1">
      <formula>$IT59&lt;$IS$2</formula>
    </cfRule>
  </conditionalFormatting>
  <conditionalFormatting sqref="A58:G59">
    <cfRule type="cellIs" dxfId="3158" priority="2261" stopIfTrue="1" operator="equal">
      <formula>0</formula>
    </cfRule>
  </conditionalFormatting>
  <conditionalFormatting sqref="A58:G59">
    <cfRule type="expression" dxfId="3157" priority="2260" stopIfTrue="1">
      <formula>$IT59&lt;$IS$2</formula>
    </cfRule>
  </conditionalFormatting>
  <conditionalFormatting sqref="H58:H59">
    <cfRule type="cellIs" dxfId="3156" priority="2259" stopIfTrue="1" operator="equal">
      <formula>0</formula>
    </cfRule>
  </conditionalFormatting>
  <conditionalFormatting sqref="H58:H59">
    <cfRule type="expression" dxfId="3155" priority="2258" stopIfTrue="1">
      <formula>$IT59&lt;$IS$2</formula>
    </cfRule>
  </conditionalFormatting>
  <conditionalFormatting sqref="A58:G59">
    <cfRule type="cellIs" dxfId="3154" priority="2257" stopIfTrue="1" operator="equal">
      <formula>0</formula>
    </cfRule>
  </conditionalFormatting>
  <conditionalFormatting sqref="A58:G59">
    <cfRule type="expression" dxfId="3153" priority="2256" stopIfTrue="1">
      <formula>$IT59&lt;$IS$2</formula>
    </cfRule>
  </conditionalFormatting>
  <conditionalFormatting sqref="A58:H59">
    <cfRule type="cellIs" dxfId="3152" priority="2255" operator="equal">
      <formula>0</formula>
    </cfRule>
  </conditionalFormatting>
  <conditionalFormatting sqref="A58:H59">
    <cfRule type="cellIs" dxfId="3151" priority="2254" operator="equal">
      <formula>0</formula>
    </cfRule>
  </conditionalFormatting>
  <conditionalFormatting sqref="A58:H59">
    <cfRule type="cellIs" dxfId="3150" priority="2253" stopIfTrue="1" operator="equal">
      <formula>0</formula>
    </cfRule>
  </conditionalFormatting>
  <conditionalFormatting sqref="A58:H59">
    <cfRule type="expression" dxfId="3149" priority="2252" stopIfTrue="1">
      <formula>$IT59&lt;$IS$2</formula>
    </cfRule>
  </conditionalFormatting>
  <conditionalFormatting sqref="A58:H59">
    <cfRule type="cellIs" dxfId="3148" priority="2251" stopIfTrue="1" operator="equal">
      <formula>0</formula>
    </cfRule>
  </conditionalFormatting>
  <conditionalFormatting sqref="A58:H59">
    <cfRule type="expression" dxfId="3147" priority="2250" stopIfTrue="1">
      <formula>$IT59&lt;$IS$2</formula>
    </cfRule>
  </conditionalFormatting>
  <conditionalFormatting sqref="A58:G59">
    <cfRule type="cellIs" dxfId="3146" priority="2249" stopIfTrue="1" operator="equal">
      <formula>0</formula>
    </cfRule>
  </conditionalFormatting>
  <conditionalFormatting sqref="A58:G59">
    <cfRule type="expression" dxfId="3145" priority="2248" stopIfTrue="1">
      <formula>$IT59&lt;$IS$2</formula>
    </cfRule>
  </conditionalFormatting>
  <conditionalFormatting sqref="A58:G59">
    <cfRule type="cellIs" dxfId="3144" priority="2247" stopIfTrue="1" operator="equal">
      <formula>0</formula>
    </cfRule>
  </conditionalFormatting>
  <conditionalFormatting sqref="A58:G59">
    <cfRule type="expression" dxfId="3143" priority="2246" stopIfTrue="1">
      <formula>$IT59&lt;$IS$2</formula>
    </cfRule>
  </conditionalFormatting>
  <conditionalFormatting sqref="H58:H59">
    <cfRule type="cellIs" dxfId="3142" priority="2245" stopIfTrue="1" operator="equal">
      <formula>0</formula>
    </cfRule>
  </conditionalFormatting>
  <conditionalFormatting sqref="H58:H59">
    <cfRule type="expression" dxfId="3141" priority="2244" stopIfTrue="1">
      <formula>$IT59&lt;$IS$2</formula>
    </cfRule>
  </conditionalFormatting>
  <conditionalFormatting sqref="H58:H59">
    <cfRule type="cellIs" dxfId="3140" priority="2243" stopIfTrue="1" operator="equal">
      <formula>0</formula>
    </cfRule>
  </conditionalFormatting>
  <conditionalFormatting sqref="H58:H59">
    <cfRule type="expression" dxfId="3139" priority="2242" stopIfTrue="1">
      <formula>$IT59&lt;$IS$2</formula>
    </cfRule>
  </conditionalFormatting>
  <conditionalFormatting sqref="A58:G59">
    <cfRule type="cellIs" dxfId="3138" priority="2241" stopIfTrue="1" operator="equal">
      <formula>0</formula>
    </cfRule>
  </conditionalFormatting>
  <conditionalFormatting sqref="A58:G59">
    <cfRule type="expression" dxfId="3137" priority="2240" stopIfTrue="1">
      <formula>$IT59&lt;$IS$2</formula>
    </cfRule>
  </conditionalFormatting>
  <conditionalFormatting sqref="A58:H59">
    <cfRule type="cellIs" dxfId="3136" priority="2239" operator="equal">
      <formula>0</formula>
    </cfRule>
  </conditionalFormatting>
  <conditionalFormatting sqref="A58:H59">
    <cfRule type="cellIs" dxfId="3135" priority="2238" stopIfTrue="1" operator="equal">
      <formula>0</formula>
    </cfRule>
  </conditionalFormatting>
  <conditionalFormatting sqref="A58:H59">
    <cfRule type="expression" dxfId="3134" priority="2237" stopIfTrue="1">
      <formula>$IT59&lt;$IS$2</formula>
    </cfRule>
  </conditionalFormatting>
  <conditionalFormatting sqref="A58">
    <cfRule type="cellIs" dxfId="3133" priority="2236" operator="equal">
      <formula>0</formula>
    </cfRule>
  </conditionalFormatting>
  <conditionalFormatting sqref="A58">
    <cfRule type="cellIs" dxfId="3132" priority="2235" stopIfTrue="1" operator="equal">
      <formula>0</formula>
    </cfRule>
  </conditionalFormatting>
  <conditionalFormatting sqref="A58">
    <cfRule type="expression" dxfId="3131" priority="2234" stopIfTrue="1">
      <formula>$IT59&lt;$IS$2</formula>
    </cfRule>
  </conditionalFormatting>
  <conditionalFormatting sqref="A58">
    <cfRule type="cellIs" dxfId="3130" priority="2233" stopIfTrue="1" operator="equal">
      <formula>0</formula>
    </cfRule>
  </conditionalFormatting>
  <conditionalFormatting sqref="A58">
    <cfRule type="expression" dxfId="3129" priority="2232" stopIfTrue="1">
      <formula>$IT59&lt;$IS$2</formula>
    </cfRule>
  </conditionalFormatting>
  <conditionalFormatting sqref="A58">
    <cfRule type="cellIs" dxfId="3128" priority="2231" stopIfTrue="1" operator="equal">
      <formula>0</formula>
    </cfRule>
  </conditionalFormatting>
  <conditionalFormatting sqref="A58">
    <cfRule type="expression" dxfId="3127" priority="2230" stopIfTrue="1">
      <formula>$IT59&lt;$IS$2</formula>
    </cfRule>
  </conditionalFormatting>
  <conditionalFormatting sqref="A58">
    <cfRule type="cellIs" dxfId="3126" priority="2229" stopIfTrue="1" operator="equal">
      <formula>0</formula>
    </cfRule>
  </conditionalFormatting>
  <conditionalFormatting sqref="A58">
    <cfRule type="expression" dxfId="3125" priority="2228" stopIfTrue="1">
      <formula>$IT59&lt;$IS$2</formula>
    </cfRule>
  </conditionalFormatting>
  <conditionalFormatting sqref="A58">
    <cfRule type="cellIs" dxfId="3124" priority="2227" operator="equal">
      <formula>0</formula>
    </cfRule>
  </conditionalFormatting>
  <conditionalFormatting sqref="A58">
    <cfRule type="cellIs" dxfId="3123" priority="2226" operator="equal">
      <formula>0</formula>
    </cfRule>
  </conditionalFormatting>
  <conditionalFormatting sqref="A58">
    <cfRule type="cellIs" dxfId="3122" priority="2225" stopIfTrue="1" operator="equal">
      <formula>0</formula>
    </cfRule>
  </conditionalFormatting>
  <conditionalFormatting sqref="A58">
    <cfRule type="expression" dxfId="3121" priority="2224" stopIfTrue="1">
      <formula>$IT59&lt;$IS$2</formula>
    </cfRule>
  </conditionalFormatting>
  <conditionalFormatting sqref="A58">
    <cfRule type="cellIs" dxfId="3120" priority="2223" stopIfTrue="1" operator="equal">
      <formula>0</formula>
    </cfRule>
  </conditionalFormatting>
  <conditionalFormatting sqref="A58">
    <cfRule type="expression" dxfId="3119" priority="2222" stopIfTrue="1">
      <formula>$IT59&lt;$IS$2</formula>
    </cfRule>
  </conditionalFormatting>
  <conditionalFormatting sqref="A58">
    <cfRule type="cellIs" dxfId="3118" priority="2221" stopIfTrue="1" operator="equal">
      <formula>0</formula>
    </cfRule>
  </conditionalFormatting>
  <conditionalFormatting sqref="A58">
    <cfRule type="expression" dxfId="3117" priority="2220" stopIfTrue="1">
      <formula>$IT59&lt;$IS$2</formula>
    </cfRule>
  </conditionalFormatting>
  <conditionalFormatting sqref="A58">
    <cfRule type="cellIs" dxfId="3116" priority="2219" stopIfTrue="1" operator="equal">
      <formula>0</formula>
    </cfRule>
  </conditionalFormatting>
  <conditionalFormatting sqref="A58">
    <cfRule type="expression" dxfId="3115" priority="2218" stopIfTrue="1">
      <formula>$IT59&lt;$IS$2</formula>
    </cfRule>
  </conditionalFormatting>
  <conditionalFormatting sqref="A58">
    <cfRule type="cellIs" dxfId="3114" priority="2217" stopIfTrue="1" operator="equal">
      <formula>0</formula>
    </cfRule>
  </conditionalFormatting>
  <conditionalFormatting sqref="A58">
    <cfRule type="expression" dxfId="3113" priority="2216" stopIfTrue="1">
      <formula>$IT59&lt;$IS$2</formula>
    </cfRule>
  </conditionalFormatting>
  <conditionalFormatting sqref="A58">
    <cfRule type="cellIs" dxfId="3112" priority="2215" operator="equal">
      <formula>0</formula>
    </cfRule>
  </conditionalFormatting>
  <conditionalFormatting sqref="A58">
    <cfRule type="cellIs" dxfId="3111" priority="2214" stopIfTrue="1" operator="equal">
      <formula>0</formula>
    </cfRule>
  </conditionalFormatting>
  <conditionalFormatting sqref="A58">
    <cfRule type="expression" dxfId="3110" priority="2213" stopIfTrue="1">
      <formula>$IT59&lt;$IS$2</formula>
    </cfRule>
  </conditionalFormatting>
  <conditionalFormatting sqref="A58:C58">
    <cfRule type="cellIs" dxfId="3109" priority="2212" operator="equal">
      <formula>0</formula>
    </cfRule>
  </conditionalFormatting>
  <conditionalFormatting sqref="A58:C58">
    <cfRule type="cellIs" dxfId="3108" priority="2211" stopIfTrue="1" operator="equal">
      <formula>0</formula>
    </cfRule>
  </conditionalFormatting>
  <conditionalFormatting sqref="A58:C58">
    <cfRule type="expression" dxfId="3107" priority="2210" stopIfTrue="1">
      <formula>$IT59&lt;$IS$2</formula>
    </cfRule>
  </conditionalFormatting>
  <conditionalFormatting sqref="A58:C58">
    <cfRule type="cellIs" dxfId="3106" priority="2209" stopIfTrue="1" operator="equal">
      <formula>0</formula>
    </cfRule>
  </conditionalFormatting>
  <conditionalFormatting sqref="A58:C58">
    <cfRule type="expression" dxfId="3105" priority="2208" stopIfTrue="1">
      <formula>$IT59&lt;$IS$2</formula>
    </cfRule>
  </conditionalFormatting>
  <conditionalFormatting sqref="A58:C58">
    <cfRule type="cellIs" dxfId="3104" priority="2207" stopIfTrue="1" operator="equal">
      <formula>0</formula>
    </cfRule>
  </conditionalFormatting>
  <conditionalFormatting sqref="A58:C58">
    <cfRule type="expression" dxfId="3103" priority="2206" stopIfTrue="1">
      <formula>$IT59&lt;$IS$2</formula>
    </cfRule>
  </conditionalFormatting>
  <conditionalFormatting sqref="A58:C58">
    <cfRule type="cellIs" dxfId="3102" priority="2205" stopIfTrue="1" operator="equal">
      <formula>0</formula>
    </cfRule>
  </conditionalFormatting>
  <conditionalFormatting sqref="A58:C58">
    <cfRule type="expression" dxfId="3101" priority="2204" stopIfTrue="1">
      <formula>$IT59&lt;$IS$2</formula>
    </cfRule>
  </conditionalFormatting>
  <conditionalFormatting sqref="A58:C58">
    <cfRule type="cellIs" dxfId="3100" priority="2203" operator="equal">
      <formula>0</formula>
    </cfRule>
  </conditionalFormatting>
  <conditionalFormatting sqref="A58:C58">
    <cfRule type="cellIs" dxfId="3099" priority="2202" operator="equal">
      <formula>0</formula>
    </cfRule>
  </conditionalFormatting>
  <conditionalFormatting sqref="A58:C58">
    <cfRule type="cellIs" dxfId="3098" priority="2201" stopIfTrue="1" operator="equal">
      <formula>0</formula>
    </cfRule>
  </conditionalFormatting>
  <conditionalFormatting sqref="A58:C58">
    <cfRule type="expression" dxfId="3097" priority="2200" stopIfTrue="1">
      <formula>$IT59&lt;$IS$2</formula>
    </cfRule>
  </conditionalFormatting>
  <conditionalFormatting sqref="A58:C58">
    <cfRule type="cellIs" dxfId="3096" priority="2199" stopIfTrue="1" operator="equal">
      <formula>0</formula>
    </cfRule>
  </conditionalFormatting>
  <conditionalFormatting sqref="A58:C58">
    <cfRule type="expression" dxfId="3095" priority="2198" stopIfTrue="1">
      <formula>$IT59&lt;$IS$2</formula>
    </cfRule>
  </conditionalFormatting>
  <conditionalFormatting sqref="A58:C58">
    <cfRule type="cellIs" dxfId="3094" priority="2197" stopIfTrue="1" operator="equal">
      <formula>0</formula>
    </cfRule>
  </conditionalFormatting>
  <conditionalFormatting sqref="A58:C58">
    <cfRule type="expression" dxfId="3093" priority="2196" stopIfTrue="1">
      <formula>$IT59&lt;$IS$2</formula>
    </cfRule>
  </conditionalFormatting>
  <conditionalFormatting sqref="A58:C58">
    <cfRule type="cellIs" dxfId="3092" priority="2195" stopIfTrue="1" operator="equal">
      <formula>0</formula>
    </cfRule>
  </conditionalFormatting>
  <conditionalFormatting sqref="A58:C58">
    <cfRule type="expression" dxfId="3091" priority="2194" stopIfTrue="1">
      <formula>$IT59&lt;$IS$2</formula>
    </cfRule>
  </conditionalFormatting>
  <conditionalFormatting sqref="A58:C58">
    <cfRule type="cellIs" dxfId="3090" priority="2193" stopIfTrue="1" operator="equal">
      <formula>0</formula>
    </cfRule>
  </conditionalFormatting>
  <conditionalFormatting sqref="A58:C58">
    <cfRule type="expression" dxfId="3089" priority="2192" stopIfTrue="1">
      <formula>$IT59&lt;$IS$2</formula>
    </cfRule>
  </conditionalFormatting>
  <conditionalFormatting sqref="A58:C58">
    <cfRule type="cellIs" dxfId="3088" priority="2191" operator="equal">
      <formula>0</formula>
    </cfRule>
  </conditionalFormatting>
  <conditionalFormatting sqref="A58:C58">
    <cfRule type="cellIs" dxfId="3087" priority="2190" stopIfTrue="1" operator="equal">
      <formula>0</formula>
    </cfRule>
  </conditionalFormatting>
  <conditionalFormatting sqref="A58:C58">
    <cfRule type="expression" dxfId="3086" priority="2189" stopIfTrue="1">
      <formula>$IT59&lt;$IS$2</formula>
    </cfRule>
  </conditionalFormatting>
  <conditionalFormatting sqref="A58:H59">
    <cfRule type="cellIs" dxfId="3085" priority="2188" stopIfTrue="1" operator="equal">
      <formula>0</formula>
    </cfRule>
  </conditionalFormatting>
  <conditionalFormatting sqref="A58:H59">
    <cfRule type="expression" dxfId="3084" priority="2187" stopIfTrue="1">
      <formula>$IT59&lt;$IS$2</formula>
    </cfRule>
  </conditionalFormatting>
  <conditionalFormatting sqref="A58:H59">
    <cfRule type="cellIs" dxfId="3083" priority="2186" stopIfTrue="1" operator="equal">
      <formula>0</formula>
    </cfRule>
  </conditionalFormatting>
  <conditionalFormatting sqref="A58:H59">
    <cfRule type="expression" dxfId="3082" priority="2185" stopIfTrue="1">
      <formula>$IT59&lt;$IS$2</formula>
    </cfRule>
  </conditionalFormatting>
  <conditionalFormatting sqref="A58:H59">
    <cfRule type="cellIs" dxfId="3081" priority="2184" stopIfTrue="1" operator="equal">
      <formula>0</formula>
    </cfRule>
  </conditionalFormatting>
  <conditionalFormatting sqref="A58:H59">
    <cfRule type="expression" dxfId="3080" priority="2183" stopIfTrue="1">
      <formula>$IT59&lt;$IS$2</formula>
    </cfRule>
  </conditionalFormatting>
  <conditionalFormatting sqref="A58:H59">
    <cfRule type="cellIs" dxfId="3079" priority="2182" stopIfTrue="1" operator="equal">
      <formula>0</formula>
    </cfRule>
  </conditionalFormatting>
  <conditionalFormatting sqref="A58:H59">
    <cfRule type="expression" dxfId="3078" priority="2181" stopIfTrue="1">
      <formula>$IT59&lt;$IS$2</formula>
    </cfRule>
  </conditionalFormatting>
  <conditionalFormatting sqref="A58:H59">
    <cfRule type="cellIs" dxfId="3077" priority="2180" stopIfTrue="1" operator="equal">
      <formula>0</formula>
    </cfRule>
  </conditionalFormatting>
  <conditionalFormatting sqref="A58:H59">
    <cfRule type="expression" dxfId="3076" priority="2179" stopIfTrue="1">
      <formula>$IT59&lt;$IS$2</formula>
    </cfRule>
  </conditionalFormatting>
  <conditionalFormatting sqref="A58:H59">
    <cfRule type="cellIs" dxfId="3075" priority="2178" stopIfTrue="1" operator="equal">
      <formula>0</formula>
    </cfRule>
  </conditionalFormatting>
  <conditionalFormatting sqref="A58:H59">
    <cfRule type="expression" dxfId="3074" priority="2177" stopIfTrue="1">
      <formula>$IT59&lt;$IS$2</formula>
    </cfRule>
  </conditionalFormatting>
  <conditionalFormatting sqref="A58:H59">
    <cfRule type="cellIs" dxfId="3073" priority="2176" stopIfTrue="1" operator="equal">
      <formula>0</formula>
    </cfRule>
  </conditionalFormatting>
  <conditionalFormatting sqref="A58:H59">
    <cfRule type="expression" dxfId="3072" priority="2175" stopIfTrue="1">
      <formula>$IT59&lt;$IS$2</formula>
    </cfRule>
  </conditionalFormatting>
  <conditionalFormatting sqref="A58:H59">
    <cfRule type="cellIs" dxfId="3071" priority="2174" stopIfTrue="1" operator="equal">
      <formula>0</formula>
    </cfRule>
  </conditionalFormatting>
  <conditionalFormatting sqref="A58:H59">
    <cfRule type="expression" dxfId="3070" priority="2173" stopIfTrue="1">
      <formula>$IT59&lt;$IS$2</formula>
    </cfRule>
  </conditionalFormatting>
  <conditionalFormatting sqref="A59:H59">
    <cfRule type="cellIs" dxfId="3069" priority="2172" stopIfTrue="1" operator="equal">
      <formula>0</formula>
    </cfRule>
  </conditionalFormatting>
  <conditionalFormatting sqref="A59:H59">
    <cfRule type="expression" dxfId="3068" priority="2171" stopIfTrue="1">
      <formula>$IW60&lt;$IV$2</formula>
    </cfRule>
  </conditionalFormatting>
  <conditionalFormatting sqref="A58:H58">
    <cfRule type="cellIs" dxfId="3067" priority="2170" stopIfTrue="1" operator="equal">
      <formula>0</formula>
    </cfRule>
  </conditionalFormatting>
  <conditionalFormatting sqref="A58:H58">
    <cfRule type="expression" dxfId="3066" priority="2169" stopIfTrue="1">
      <formula>$IW59&lt;$IV$2</formula>
    </cfRule>
  </conditionalFormatting>
  <conditionalFormatting sqref="D59">
    <cfRule type="cellIs" dxfId="3065" priority="2168" operator="equal">
      <formula>0</formula>
    </cfRule>
  </conditionalFormatting>
  <conditionalFormatting sqref="D59">
    <cfRule type="cellIs" dxfId="3064" priority="2167" stopIfTrue="1" operator="equal">
      <formula>0</formula>
    </cfRule>
  </conditionalFormatting>
  <conditionalFormatting sqref="D59">
    <cfRule type="expression" dxfId="3063" priority="2166" stopIfTrue="1">
      <formula>$IT60&lt;$IS$2</formula>
    </cfRule>
  </conditionalFormatting>
  <conditionalFormatting sqref="D59">
    <cfRule type="cellIs" dxfId="3062" priority="2165" stopIfTrue="1" operator="equal">
      <formula>0</formula>
    </cfRule>
  </conditionalFormatting>
  <conditionalFormatting sqref="D59">
    <cfRule type="expression" dxfId="3061" priority="2164" stopIfTrue="1">
      <formula>$IT60&lt;$IS$2</formula>
    </cfRule>
  </conditionalFormatting>
  <conditionalFormatting sqref="D59">
    <cfRule type="cellIs" dxfId="3060" priority="2163" stopIfTrue="1" operator="equal">
      <formula>0</formula>
    </cfRule>
  </conditionalFormatting>
  <conditionalFormatting sqref="D59">
    <cfRule type="expression" dxfId="3059" priority="2162" stopIfTrue="1">
      <formula>$IT60&lt;$IS$2</formula>
    </cfRule>
  </conditionalFormatting>
  <conditionalFormatting sqref="D59">
    <cfRule type="cellIs" dxfId="3058" priority="2161" stopIfTrue="1" operator="equal">
      <formula>0</formula>
    </cfRule>
  </conditionalFormatting>
  <conditionalFormatting sqref="D59">
    <cfRule type="expression" dxfId="3057" priority="2160" stopIfTrue="1">
      <formula>$IT60&lt;$IS$2</formula>
    </cfRule>
  </conditionalFormatting>
  <conditionalFormatting sqref="D59">
    <cfRule type="cellIs" dxfId="3056" priority="2159" stopIfTrue="1" operator="equal">
      <formula>0</formula>
    </cfRule>
  </conditionalFormatting>
  <conditionalFormatting sqref="D59">
    <cfRule type="expression" dxfId="3055" priority="2158" stopIfTrue="1">
      <formula>$IT60&lt;$IS$2</formula>
    </cfRule>
  </conditionalFormatting>
  <conditionalFormatting sqref="D59">
    <cfRule type="cellIs" dxfId="3054" priority="2157" operator="equal">
      <formula>0</formula>
    </cfRule>
  </conditionalFormatting>
  <conditionalFormatting sqref="D59">
    <cfRule type="cellIs" dxfId="3053" priority="2156" stopIfTrue="1" operator="equal">
      <formula>0</formula>
    </cfRule>
  </conditionalFormatting>
  <conditionalFormatting sqref="D59">
    <cfRule type="expression" dxfId="3052" priority="2155" stopIfTrue="1">
      <formula>$IT60&lt;$IS$2</formula>
    </cfRule>
  </conditionalFormatting>
  <conditionalFormatting sqref="D59">
    <cfRule type="cellIs" dxfId="3051" priority="2154" stopIfTrue="1" operator="equal">
      <formula>0</formula>
    </cfRule>
  </conditionalFormatting>
  <conditionalFormatting sqref="D59">
    <cfRule type="expression" dxfId="3050" priority="2153" stopIfTrue="1">
      <formula>$IT60&lt;$IS$2</formula>
    </cfRule>
  </conditionalFormatting>
  <conditionalFormatting sqref="D59">
    <cfRule type="cellIs" dxfId="3049" priority="2152" stopIfTrue="1" operator="equal">
      <formula>0</formula>
    </cfRule>
  </conditionalFormatting>
  <conditionalFormatting sqref="D59">
    <cfRule type="expression" dxfId="3048" priority="2151" stopIfTrue="1">
      <formula>$IT60&lt;$IS$2</formula>
    </cfRule>
  </conditionalFormatting>
  <conditionalFormatting sqref="D59">
    <cfRule type="cellIs" dxfId="3047" priority="2150" stopIfTrue="1" operator="equal">
      <formula>0</formula>
    </cfRule>
  </conditionalFormatting>
  <conditionalFormatting sqref="D59">
    <cfRule type="expression" dxfId="3046" priority="2149" stopIfTrue="1">
      <formula>$IT60&lt;$IS$2</formula>
    </cfRule>
  </conditionalFormatting>
  <conditionalFormatting sqref="D59">
    <cfRule type="cellIs" dxfId="3045" priority="2148" stopIfTrue="1" operator="equal">
      <formula>0</formula>
    </cfRule>
  </conditionalFormatting>
  <conditionalFormatting sqref="D59">
    <cfRule type="expression" dxfId="3044" priority="2147" stopIfTrue="1">
      <formula>$IT60&lt;$IS$2</formula>
    </cfRule>
  </conditionalFormatting>
  <conditionalFormatting sqref="D59">
    <cfRule type="cellIs" dxfId="3043" priority="2146" stopIfTrue="1" operator="equal">
      <formula>0</formula>
    </cfRule>
  </conditionalFormatting>
  <conditionalFormatting sqref="D59">
    <cfRule type="expression" dxfId="3042" priority="2145" stopIfTrue="1">
      <formula>$IT60&lt;$IS$2</formula>
    </cfRule>
  </conditionalFormatting>
  <conditionalFormatting sqref="D59">
    <cfRule type="cellIs" dxfId="3041" priority="2144" stopIfTrue="1" operator="equal">
      <formula>0</formula>
    </cfRule>
  </conditionalFormatting>
  <conditionalFormatting sqref="D59">
    <cfRule type="expression" dxfId="3040" priority="2143" stopIfTrue="1">
      <formula>$IT60&lt;$IS$2</formula>
    </cfRule>
  </conditionalFormatting>
  <conditionalFormatting sqref="A59:H59">
    <cfRule type="cellIs" dxfId="3039" priority="2142" stopIfTrue="1" operator="equal">
      <formula>0</formula>
    </cfRule>
  </conditionalFormatting>
  <conditionalFormatting sqref="A59:H59">
    <cfRule type="expression" dxfId="3038" priority="2141" stopIfTrue="1">
      <formula>$IW60&lt;$IV$2</formula>
    </cfRule>
  </conditionalFormatting>
  <conditionalFormatting sqref="A58:H58">
    <cfRule type="cellIs" dxfId="3037" priority="2140" stopIfTrue="1" operator="equal">
      <formula>0</formula>
    </cfRule>
  </conditionalFormatting>
  <conditionalFormatting sqref="A58:H58">
    <cfRule type="expression" dxfId="3036" priority="2139" stopIfTrue="1">
      <formula>$IW59&lt;$IV$2</formula>
    </cfRule>
  </conditionalFormatting>
  <conditionalFormatting sqref="A58:H58">
    <cfRule type="cellIs" dxfId="3035" priority="2138" stopIfTrue="1" operator="equal">
      <formula>0</formula>
    </cfRule>
  </conditionalFormatting>
  <conditionalFormatting sqref="A58:H58">
    <cfRule type="expression" dxfId="3034" priority="2137" stopIfTrue="1">
      <formula>$IW59&lt;$IV$2</formula>
    </cfRule>
  </conditionalFormatting>
  <conditionalFormatting sqref="A58:H59">
    <cfRule type="cellIs" dxfId="3033" priority="2136" stopIfTrue="1" operator="equal">
      <formula>0</formula>
    </cfRule>
  </conditionalFormatting>
  <conditionalFormatting sqref="A58:H59">
    <cfRule type="expression" dxfId="3032" priority="2135" stopIfTrue="1">
      <formula>$IT59&lt;$IS$2</formula>
    </cfRule>
  </conditionalFormatting>
  <conditionalFormatting sqref="A58:H59">
    <cfRule type="cellIs" dxfId="3031" priority="2134" stopIfTrue="1" operator="equal">
      <formula>0</formula>
    </cfRule>
  </conditionalFormatting>
  <conditionalFormatting sqref="A58:H59">
    <cfRule type="expression" dxfId="3030" priority="2133" stopIfTrue="1">
      <formula>$IT59&lt;$IS$2</formula>
    </cfRule>
  </conditionalFormatting>
  <conditionalFormatting sqref="I58:I59">
    <cfRule type="cellIs" dxfId="3029" priority="2132" operator="equal">
      <formula>0</formula>
    </cfRule>
  </conditionalFormatting>
  <conditionalFormatting sqref="A60:I64">
    <cfRule type="cellIs" dxfId="3028" priority="2131" operator="equal">
      <formula>0</formula>
    </cfRule>
  </conditionalFormatting>
  <conditionalFormatting sqref="A60:H64">
    <cfRule type="cellIs" dxfId="3027" priority="2130" stopIfTrue="1" operator="equal">
      <formula>0</formula>
    </cfRule>
  </conditionalFormatting>
  <conditionalFormatting sqref="A60:H64">
    <cfRule type="expression" dxfId="3026" priority="2129" stopIfTrue="1">
      <formula>$IT61&lt;$IS$2</formula>
    </cfRule>
  </conditionalFormatting>
  <conditionalFormatting sqref="A60:H64">
    <cfRule type="cellIs" dxfId="3025" priority="2128" stopIfTrue="1" operator="equal">
      <formula>0</formula>
    </cfRule>
  </conditionalFormatting>
  <conditionalFormatting sqref="A60:H64">
    <cfRule type="expression" dxfId="3024" priority="2127" stopIfTrue="1">
      <formula>$IT61&lt;$IS$2</formula>
    </cfRule>
  </conditionalFormatting>
  <conditionalFormatting sqref="A60:G64">
    <cfRule type="cellIs" dxfId="3023" priority="2126" stopIfTrue="1" operator="equal">
      <formula>0</formula>
    </cfRule>
  </conditionalFormatting>
  <conditionalFormatting sqref="A60:G64">
    <cfRule type="expression" dxfId="3022" priority="2125" stopIfTrue="1">
      <formula>$IT61&lt;$IS$2</formula>
    </cfRule>
  </conditionalFormatting>
  <conditionalFormatting sqref="A60:G60">
    <cfRule type="cellIs" dxfId="3021" priority="2124" stopIfTrue="1" operator="equal">
      <formula>0</formula>
    </cfRule>
  </conditionalFormatting>
  <conditionalFormatting sqref="A60:G60">
    <cfRule type="expression" dxfId="3020" priority="2123" stopIfTrue="1">
      <formula>$IT61&lt;$IS$2</formula>
    </cfRule>
  </conditionalFormatting>
  <conditionalFormatting sqref="H60:H64">
    <cfRule type="cellIs" dxfId="3019" priority="2122" stopIfTrue="1" operator="equal">
      <formula>0</formula>
    </cfRule>
  </conditionalFormatting>
  <conditionalFormatting sqref="H60:H64">
    <cfRule type="expression" dxfId="3018" priority="2121" stopIfTrue="1">
      <formula>$IT61&lt;$IS$2</formula>
    </cfRule>
  </conditionalFormatting>
  <conditionalFormatting sqref="A60:G64">
    <cfRule type="cellIs" dxfId="3017" priority="2120" stopIfTrue="1" operator="equal">
      <formula>0</formula>
    </cfRule>
  </conditionalFormatting>
  <conditionalFormatting sqref="A60:G64">
    <cfRule type="expression" dxfId="3016" priority="2119" stopIfTrue="1">
      <formula>$IT61&lt;$IS$2</formula>
    </cfRule>
  </conditionalFormatting>
  <conditionalFormatting sqref="A60:H64">
    <cfRule type="cellIs" dxfId="3015" priority="2118" operator="equal">
      <formula>0</formula>
    </cfRule>
  </conditionalFormatting>
  <conditionalFormatting sqref="A60:H64">
    <cfRule type="cellIs" dxfId="3014" priority="2117" operator="equal">
      <formula>0</formula>
    </cfRule>
  </conditionalFormatting>
  <conditionalFormatting sqref="A60:H64">
    <cfRule type="cellIs" dxfId="3013" priority="2116" stopIfTrue="1" operator="equal">
      <formula>0</formula>
    </cfRule>
  </conditionalFormatting>
  <conditionalFormatting sqref="A60:H64">
    <cfRule type="expression" dxfId="3012" priority="2115" stopIfTrue="1">
      <formula>$IT61&lt;$IS$2</formula>
    </cfRule>
  </conditionalFormatting>
  <conditionalFormatting sqref="A60:H64">
    <cfRule type="cellIs" dxfId="3011" priority="2114" stopIfTrue="1" operator="equal">
      <formula>0</formula>
    </cfRule>
  </conditionalFormatting>
  <conditionalFormatting sqref="A60:H64">
    <cfRule type="expression" dxfId="3010" priority="2113" stopIfTrue="1">
      <formula>$IT61&lt;$IS$2</formula>
    </cfRule>
  </conditionalFormatting>
  <conditionalFormatting sqref="A60:G60">
    <cfRule type="cellIs" dxfId="3009" priority="2112" stopIfTrue="1" operator="equal">
      <formula>0</formula>
    </cfRule>
  </conditionalFormatting>
  <conditionalFormatting sqref="A60:G62">
    <cfRule type="expression" dxfId="3008" priority="2111" stopIfTrue="1">
      <formula>$IT61&lt;$IS$2</formula>
    </cfRule>
  </conditionalFormatting>
  <conditionalFormatting sqref="A60:G60">
    <cfRule type="cellIs" dxfId="3007" priority="2110" stopIfTrue="1" operator="equal">
      <formula>0</formula>
    </cfRule>
  </conditionalFormatting>
  <conditionalFormatting sqref="A60:G64">
    <cfRule type="cellIs" dxfId="3006" priority="2109" stopIfTrue="1" operator="equal">
      <formula>0</formula>
    </cfRule>
  </conditionalFormatting>
  <conditionalFormatting sqref="A60:G64">
    <cfRule type="expression" dxfId="3005" priority="2108" stopIfTrue="1">
      <formula>$IT61&lt;$IS$2</formula>
    </cfRule>
  </conditionalFormatting>
  <conditionalFormatting sqref="A60:G60">
    <cfRule type="cellIs" dxfId="3004" priority="2107" stopIfTrue="1" operator="equal">
      <formula>0</formula>
    </cfRule>
  </conditionalFormatting>
  <conditionalFormatting sqref="A60:G60">
    <cfRule type="expression" dxfId="3003" priority="2106" stopIfTrue="1">
      <formula>$IT61&lt;$IS$2</formula>
    </cfRule>
  </conditionalFormatting>
  <conditionalFormatting sqref="H60:H64">
    <cfRule type="cellIs" dxfId="3002" priority="2105" stopIfTrue="1" operator="equal">
      <formula>0</formula>
    </cfRule>
  </conditionalFormatting>
  <conditionalFormatting sqref="H60:H64">
    <cfRule type="expression" dxfId="3001" priority="2104" stopIfTrue="1">
      <formula>$IT61&lt;$IS$2</formula>
    </cfRule>
  </conditionalFormatting>
  <conditionalFormatting sqref="H60:H64">
    <cfRule type="cellIs" dxfId="3000" priority="2103" stopIfTrue="1" operator="equal">
      <formula>0</formula>
    </cfRule>
  </conditionalFormatting>
  <conditionalFormatting sqref="H60:H64">
    <cfRule type="expression" dxfId="2999" priority="2102" stopIfTrue="1">
      <formula>$IT61&lt;$IS$2</formula>
    </cfRule>
  </conditionalFormatting>
  <conditionalFormatting sqref="A60:G64">
    <cfRule type="cellIs" dxfId="2998" priority="2101" stopIfTrue="1" operator="equal">
      <formula>0</formula>
    </cfRule>
  </conditionalFormatting>
  <conditionalFormatting sqref="A60:G64">
    <cfRule type="expression" dxfId="2997" priority="2100" stopIfTrue="1">
      <formula>$IT61&lt;$IS$2</formula>
    </cfRule>
  </conditionalFormatting>
  <conditionalFormatting sqref="A60:H64">
    <cfRule type="cellIs" dxfId="2996" priority="2099" operator="equal">
      <formula>0</formula>
    </cfRule>
  </conditionalFormatting>
  <conditionalFormatting sqref="A60:H64">
    <cfRule type="cellIs" dxfId="2995" priority="2098" stopIfTrue="1" operator="equal">
      <formula>0</formula>
    </cfRule>
  </conditionalFormatting>
  <conditionalFormatting sqref="A60:H64">
    <cfRule type="expression" dxfId="2994" priority="2097" stopIfTrue="1">
      <formula>$IT61&lt;$IS$2</formula>
    </cfRule>
  </conditionalFormatting>
  <conditionalFormatting sqref="A60:H64">
    <cfRule type="cellIs" dxfId="2993" priority="2096" stopIfTrue="1" operator="equal">
      <formula>0</formula>
    </cfRule>
  </conditionalFormatting>
  <conditionalFormatting sqref="A60:H64">
    <cfRule type="expression" dxfId="2992" priority="2095" stopIfTrue="1">
      <formula>$IT61&lt;$IS$2</formula>
    </cfRule>
  </conditionalFormatting>
  <conditionalFormatting sqref="A60:H64">
    <cfRule type="cellIs" dxfId="2991" priority="2094" stopIfTrue="1" operator="equal">
      <formula>0</formula>
    </cfRule>
  </conditionalFormatting>
  <conditionalFormatting sqref="A60:H64">
    <cfRule type="expression" dxfId="2990" priority="2093" stopIfTrue="1">
      <formula>$IT61&lt;$IS$2</formula>
    </cfRule>
  </conditionalFormatting>
  <conditionalFormatting sqref="A60:H64">
    <cfRule type="cellIs" dxfId="2989" priority="2092" stopIfTrue="1" operator="equal">
      <formula>0</formula>
    </cfRule>
  </conditionalFormatting>
  <conditionalFormatting sqref="A60:H64">
    <cfRule type="expression" dxfId="2988" priority="2091" stopIfTrue="1">
      <formula>$IT61&lt;$IS$2</formula>
    </cfRule>
  </conditionalFormatting>
  <conditionalFormatting sqref="A60:H64">
    <cfRule type="cellIs" dxfId="2987" priority="2090" stopIfTrue="1" operator="equal">
      <formula>0</formula>
    </cfRule>
  </conditionalFormatting>
  <conditionalFormatting sqref="A60:H64">
    <cfRule type="expression" dxfId="2986" priority="2089" stopIfTrue="1">
      <formula>$IT61&lt;$IS$2</formula>
    </cfRule>
  </conditionalFormatting>
  <conditionalFormatting sqref="A60:H64">
    <cfRule type="cellIs" dxfId="2985" priority="2088" stopIfTrue="1" operator="equal">
      <formula>0</formula>
    </cfRule>
  </conditionalFormatting>
  <conditionalFormatting sqref="A60:H64">
    <cfRule type="expression" dxfId="2984" priority="2087" stopIfTrue="1">
      <formula>$IT61&lt;$IS$2</formula>
    </cfRule>
  </conditionalFormatting>
  <conditionalFormatting sqref="A60:H64">
    <cfRule type="cellIs" dxfId="2983" priority="2086" stopIfTrue="1" operator="equal">
      <formula>0</formula>
    </cfRule>
  </conditionalFormatting>
  <conditionalFormatting sqref="A60:H64">
    <cfRule type="expression" dxfId="2982" priority="2085" stopIfTrue="1">
      <formula>$IT61&lt;$IS$2</formula>
    </cfRule>
  </conditionalFormatting>
  <conditionalFormatting sqref="A60:H64">
    <cfRule type="cellIs" dxfId="2981" priority="2084" stopIfTrue="1" operator="equal">
      <formula>0</formula>
    </cfRule>
  </conditionalFormatting>
  <conditionalFormatting sqref="A60:H64">
    <cfRule type="expression" dxfId="2980" priority="2083" stopIfTrue="1">
      <formula>$IT61&lt;$IS$2</formula>
    </cfRule>
  </conditionalFormatting>
  <conditionalFormatting sqref="A60:H64">
    <cfRule type="cellIs" dxfId="2979" priority="2082" stopIfTrue="1" operator="equal">
      <formula>0</formula>
    </cfRule>
  </conditionalFormatting>
  <conditionalFormatting sqref="A60:H64">
    <cfRule type="expression" dxfId="2978" priority="2081" stopIfTrue="1">
      <formula>$IT61&lt;$IS$2</formula>
    </cfRule>
  </conditionalFormatting>
  <conditionalFormatting sqref="A60:H60">
    <cfRule type="cellIs" dxfId="2977" priority="2080" stopIfTrue="1" operator="equal">
      <formula>0</formula>
    </cfRule>
  </conditionalFormatting>
  <conditionalFormatting sqref="A60:H60">
    <cfRule type="expression" dxfId="2976" priority="2079" stopIfTrue="1">
      <formula>$IW61&lt;$IV$2</formula>
    </cfRule>
  </conditionalFormatting>
  <conditionalFormatting sqref="A60:H64">
    <cfRule type="cellIs" dxfId="2975" priority="2078" stopIfTrue="1" operator="equal">
      <formula>0</formula>
    </cfRule>
  </conditionalFormatting>
  <conditionalFormatting sqref="A60:H64">
    <cfRule type="expression" dxfId="2974" priority="2077" stopIfTrue="1">
      <formula>$IT61&lt;$IS$2</formula>
    </cfRule>
  </conditionalFormatting>
  <conditionalFormatting sqref="A60:H64">
    <cfRule type="cellIs" dxfId="2973" priority="2076" stopIfTrue="1" operator="equal">
      <formula>0</formula>
    </cfRule>
  </conditionalFormatting>
  <conditionalFormatting sqref="A60:H64">
    <cfRule type="expression" dxfId="2972" priority="2075" stopIfTrue="1">
      <formula>$IT61&lt;$IS$2</formula>
    </cfRule>
  </conditionalFormatting>
  <conditionalFormatting sqref="D64">
    <cfRule type="cellIs" dxfId="2971" priority="2074" operator="equal">
      <formula>0</formula>
    </cfRule>
  </conditionalFormatting>
  <conditionalFormatting sqref="D64">
    <cfRule type="cellIs" dxfId="2970" priority="2073" operator="equal">
      <formula>0</formula>
    </cfRule>
  </conditionalFormatting>
  <conditionalFormatting sqref="D64">
    <cfRule type="cellIs" dxfId="2969" priority="2072" stopIfTrue="1" operator="equal">
      <formula>0</formula>
    </cfRule>
  </conditionalFormatting>
  <conditionalFormatting sqref="D64">
    <cfRule type="expression" dxfId="2968" priority="2071" stopIfTrue="1">
      <formula>$IT65&lt;$IS$2</formula>
    </cfRule>
  </conditionalFormatting>
  <conditionalFormatting sqref="D64">
    <cfRule type="cellIs" dxfId="2967" priority="2070" stopIfTrue="1" operator="equal">
      <formula>0</formula>
    </cfRule>
  </conditionalFormatting>
  <conditionalFormatting sqref="D64">
    <cfRule type="expression" dxfId="2966" priority="2069" stopIfTrue="1">
      <formula>$IT65&lt;$IS$2</formula>
    </cfRule>
  </conditionalFormatting>
  <conditionalFormatting sqref="D64">
    <cfRule type="cellIs" dxfId="2965" priority="2068" stopIfTrue="1" operator="equal">
      <formula>0</formula>
    </cfRule>
  </conditionalFormatting>
  <conditionalFormatting sqref="D64">
    <cfRule type="expression" dxfId="2964" priority="2067" stopIfTrue="1">
      <formula>$IT65&lt;$IS$2</formula>
    </cfRule>
  </conditionalFormatting>
  <conditionalFormatting sqref="D64">
    <cfRule type="cellIs" dxfId="2963" priority="2066" stopIfTrue="1" operator="equal">
      <formula>0</formula>
    </cfRule>
  </conditionalFormatting>
  <conditionalFormatting sqref="D64">
    <cfRule type="expression" dxfId="2962" priority="2065" stopIfTrue="1">
      <formula>$IT65&lt;$IS$2</formula>
    </cfRule>
  </conditionalFormatting>
  <conditionalFormatting sqref="D64">
    <cfRule type="cellIs" dxfId="2961" priority="2064" operator="equal">
      <formula>0</formula>
    </cfRule>
  </conditionalFormatting>
  <conditionalFormatting sqref="D64">
    <cfRule type="cellIs" dxfId="2960" priority="2063" stopIfTrue="1" operator="equal">
      <formula>0</formula>
    </cfRule>
  </conditionalFormatting>
  <conditionalFormatting sqref="D64">
    <cfRule type="expression" dxfId="2959" priority="2062" stopIfTrue="1">
      <formula>$IT65&lt;$IS$2</formula>
    </cfRule>
  </conditionalFormatting>
  <conditionalFormatting sqref="D64">
    <cfRule type="cellIs" dxfId="2958" priority="2061" stopIfTrue="1" operator="equal">
      <formula>0</formula>
    </cfRule>
  </conditionalFormatting>
  <conditionalFormatting sqref="D64">
    <cfRule type="expression" dxfId="2957" priority="2060" stopIfTrue="1">
      <formula>$IT65&lt;$IS$2</formula>
    </cfRule>
  </conditionalFormatting>
  <conditionalFormatting sqref="D64">
    <cfRule type="cellIs" dxfId="2956" priority="2059" stopIfTrue="1" operator="equal">
      <formula>0</formula>
    </cfRule>
  </conditionalFormatting>
  <conditionalFormatting sqref="D64">
    <cfRule type="expression" dxfId="2955" priority="2058" stopIfTrue="1">
      <formula>$IT65&lt;$IS$2</formula>
    </cfRule>
  </conditionalFormatting>
  <conditionalFormatting sqref="A64:H64">
    <cfRule type="cellIs" dxfId="2954" priority="2057" stopIfTrue="1" operator="equal">
      <formula>0</formula>
    </cfRule>
  </conditionalFormatting>
  <conditionalFormatting sqref="A64:H64">
    <cfRule type="expression" dxfId="2953" priority="2056" stopIfTrue="1">
      <formula>$IW65&lt;$IV$2</formula>
    </cfRule>
  </conditionalFormatting>
  <conditionalFormatting sqref="A62:H62">
    <cfRule type="cellIs" dxfId="2952" priority="2055" stopIfTrue="1" operator="equal">
      <formula>0</formula>
    </cfRule>
  </conditionalFormatting>
  <conditionalFormatting sqref="A62:H62">
    <cfRule type="expression" dxfId="2951" priority="2054" stopIfTrue="1">
      <formula>$IW63&lt;$IV$2</formula>
    </cfRule>
  </conditionalFormatting>
  <conditionalFormatting sqref="A61:H61">
    <cfRule type="cellIs" dxfId="2950" priority="2053" stopIfTrue="1" operator="equal">
      <formula>0</formula>
    </cfRule>
  </conditionalFormatting>
  <conditionalFormatting sqref="A61:H61">
    <cfRule type="expression" dxfId="2949" priority="2052" stopIfTrue="1">
      <formula>$IW62&lt;$IV$2</formula>
    </cfRule>
  </conditionalFormatting>
  <conditionalFormatting sqref="A63:H63">
    <cfRule type="cellIs" dxfId="2948" priority="2051" stopIfTrue="1" operator="equal">
      <formula>0</formula>
    </cfRule>
  </conditionalFormatting>
  <conditionalFormatting sqref="A63:H63">
    <cfRule type="expression" dxfId="2947" priority="2050" stopIfTrue="1">
      <formula>$IW64&lt;$IV$2</formula>
    </cfRule>
  </conditionalFormatting>
  <conditionalFormatting sqref="A63:H63">
    <cfRule type="cellIs" dxfId="2946" priority="2049" operator="equal">
      <formula>0</formula>
    </cfRule>
  </conditionalFormatting>
  <conditionalFormatting sqref="A63:H63">
    <cfRule type="cellIs" dxfId="2945" priority="2048" stopIfTrue="1" operator="equal">
      <formula>0</formula>
    </cfRule>
  </conditionalFormatting>
  <conditionalFormatting sqref="A63:H63">
    <cfRule type="expression" dxfId="2944" priority="2047" stopIfTrue="1">
      <formula>$IT64&lt;$IS$2</formula>
    </cfRule>
  </conditionalFormatting>
  <conditionalFormatting sqref="A63:H63">
    <cfRule type="cellIs" dxfId="2943" priority="2046" stopIfTrue="1" operator="equal">
      <formula>0</formula>
    </cfRule>
  </conditionalFormatting>
  <conditionalFormatting sqref="A63:H63">
    <cfRule type="expression" dxfId="2942" priority="2045" stopIfTrue="1">
      <formula>$IT64&lt;$IS$2</formula>
    </cfRule>
  </conditionalFormatting>
  <conditionalFormatting sqref="A63:G63">
    <cfRule type="cellIs" dxfId="2941" priority="2044" stopIfTrue="1" operator="equal">
      <formula>0</formula>
    </cfRule>
  </conditionalFormatting>
  <conditionalFormatting sqref="A63:G63">
    <cfRule type="expression" dxfId="2940" priority="2043" stopIfTrue="1">
      <formula>$IT64&lt;$IS$2</formula>
    </cfRule>
  </conditionalFormatting>
  <conditionalFormatting sqref="H63">
    <cfRule type="cellIs" dxfId="2939" priority="2042" stopIfTrue="1" operator="equal">
      <formula>0</formula>
    </cfRule>
  </conditionalFormatting>
  <conditionalFormatting sqref="H63">
    <cfRule type="expression" dxfId="2938" priority="2041" stopIfTrue="1">
      <formula>$IT64&lt;$IS$2</formula>
    </cfRule>
  </conditionalFormatting>
  <conditionalFormatting sqref="A63:G63">
    <cfRule type="cellIs" dxfId="2937" priority="2040" stopIfTrue="1" operator="equal">
      <formula>0</formula>
    </cfRule>
  </conditionalFormatting>
  <conditionalFormatting sqref="A63:G63">
    <cfRule type="expression" dxfId="2936" priority="2039" stopIfTrue="1">
      <formula>$IT64&lt;$IS$2</formula>
    </cfRule>
  </conditionalFormatting>
  <conditionalFormatting sqref="A63:H63">
    <cfRule type="cellIs" dxfId="2935" priority="2038" operator="equal">
      <formula>0</formula>
    </cfRule>
  </conditionalFormatting>
  <conditionalFormatting sqref="A63:H63">
    <cfRule type="cellIs" dxfId="2934" priority="2037" operator="equal">
      <formula>0</formula>
    </cfRule>
  </conditionalFormatting>
  <conditionalFormatting sqref="A63:H63">
    <cfRule type="cellIs" dxfId="2933" priority="2036" stopIfTrue="1" operator="equal">
      <formula>0</formula>
    </cfRule>
  </conditionalFormatting>
  <conditionalFormatting sqref="A63:H63">
    <cfRule type="expression" dxfId="2932" priority="2035" stopIfTrue="1">
      <formula>$IT64&lt;$IS$2</formula>
    </cfRule>
  </conditionalFormatting>
  <conditionalFormatting sqref="A63:H63">
    <cfRule type="cellIs" dxfId="2931" priority="2034" stopIfTrue="1" operator="equal">
      <formula>0</formula>
    </cfRule>
  </conditionalFormatting>
  <conditionalFormatting sqref="A63:H63">
    <cfRule type="expression" dxfId="2930" priority="2033" stopIfTrue="1">
      <formula>$IT64&lt;$IS$2</formula>
    </cfRule>
  </conditionalFormatting>
  <conditionalFormatting sqref="A63:G63">
    <cfRule type="cellIs" dxfId="2929" priority="2032" stopIfTrue="1" operator="equal">
      <formula>0</formula>
    </cfRule>
  </conditionalFormatting>
  <conditionalFormatting sqref="A63:G63">
    <cfRule type="expression" dxfId="2928" priority="2031" stopIfTrue="1">
      <formula>$IT64&lt;$IS$2</formula>
    </cfRule>
  </conditionalFormatting>
  <conditionalFormatting sqref="H63">
    <cfRule type="cellIs" dxfId="2927" priority="2030" stopIfTrue="1" operator="equal">
      <formula>0</formula>
    </cfRule>
  </conditionalFormatting>
  <conditionalFormatting sqref="H63">
    <cfRule type="expression" dxfId="2926" priority="2029" stopIfTrue="1">
      <formula>$IT64&lt;$IS$2</formula>
    </cfRule>
  </conditionalFormatting>
  <conditionalFormatting sqref="H63">
    <cfRule type="cellIs" dxfId="2925" priority="2028" stopIfTrue="1" operator="equal">
      <formula>0</formula>
    </cfRule>
  </conditionalFormatting>
  <conditionalFormatting sqref="H63">
    <cfRule type="expression" dxfId="2924" priority="2027" stopIfTrue="1">
      <formula>$IT64&lt;$IS$2</formula>
    </cfRule>
  </conditionalFormatting>
  <conditionalFormatting sqref="A63:G63">
    <cfRule type="cellIs" dxfId="2923" priority="2026" stopIfTrue="1" operator="equal">
      <formula>0</formula>
    </cfRule>
  </conditionalFormatting>
  <conditionalFormatting sqref="A63:G63">
    <cfRule type="expression" dxfId="2922" priority="2025" stopIfTrue="1">
      <formula>$IT64&lt;$IS$2</formula>
    </cfRule>
  </conditionalFormatting>
  <conditionalFormatting sqref="A63:H63">
    <cfRule type="cellIs" dxfId="2921" priority="2024" operator="equal">
      <formula>0</formula>
    </cfRule>
  </conditionalFormatting>
  <conditionalFormatting sqref="A63:H63">
    <cfRule type="cellIs" dxfId="2920" priority="2023" stopIfTrue="1" operator="equal">
      <formula>0</formula>
    </cfRule>
  </conditionalFormatting>
  <conditionalFormatting sqref="A63:H63">
    <cfRule type="expression" dxfId="2919" priority="2022" stopIfTrue="1">
      <formula>$IT64&lt;$IS$2</formula>
    </cfRule>
  </conditionalFormatting>
  <conditionalFormatting sqref="A63:H63">
    <cfRule type="cellIs" dxfId="2918" priority="2021" stopIfTrue="1" operator="equal">
      <formula>0</formula>
    </cfRule>
  </conditionalFormatting>
  <conditionalFormatting sqref="A63:H63">
    <cfRule type="expression" dxfId="2917" priority="2020" stopIfTrue="1">
      <formula>$IT64&lt;$IS$2</formula>
    </cfRule>
  </conditionalFormatting>
  <conditionalFormatting sqref="A63:H63">
    <cfRule type="cellIs" dxfId="2916" priority="2019" stopIfTrue="1" operator="equal">
      <formula>0</formula>
    </cfRule>
  </conditionalFormatting>
  <conditionalFormatting sqref="A63:H63">
    <cfRule type="expression" dxfId="2915" priority="2018" stopIfTrue="1">
      <formula>$IT64&lt;$IS$2</formula>
    </cfRule>
  </conditionalFormatting>
  <conditionalFormatting sqref="A63:H63">
    <cfRule type="cellIs" dxfId="2914" priority="2017" stopIfTrue="1" operator="equal">
      <formula>0</formula>
    </cfRule>
  </conditionalFormatting>
  <conditionalFormatting sqref="A63:H63">
    <cfRule type="expression" dxfId="2913" priority="2016" stopIfTrue="1">
      <formula>$IT64&lt;$IS$2</formula>
    </cfRule>
  </conditionalFormatting>
  <conditionalFormatting sqref="A63:H63">
    <cfRule type="cellIs" dxfId="2912" priority="2015" stopIfTrue="1" operator="equal">
      <formula>0</formula>
    </cfRule>
  </conditionalFormatting>
  <conditionalFormatting sqref="A63:H63">
    <cfRule type="expression" dxfId="2911" priority="2014" stopIfTrue="1">
      <formula>$IT64&lt;$IS$2</formula>
    </cfRule>
  </conditionalFormatting>
  <conditionalFormatting sqref="A63:H63">
    <cfRule type="cellIs" dxfId="2910" priority="2013" stopIfTrue="1" operator="equal">
      <formula>0</formula>
    </cfRule>
  </conditionalFormatting>
  <conditionalFormatting sqref="A63:H63">
    <cfRule type="expression" dxfId="2909" priority="2012" stopIfTrue="1">
      <formula>$IT64&lt;$IS$2</formula>
    </cfRule>
  </conditionalFormatting>
  <conditionalFormatting sqref="A63:H63">
    <cfRule type="cellIs" dxfId="2908" priority="2011" stopIfTrue="1" operator="equal">
      <formula>0</formula>
    </cfRule>
  </conditionalFormatting>
  <conditionalFormatting sqref="A63:H63">
    <cfRule type="expression" dxfId="2907" priority="2010" stopIfTrue="1">
      <formula>$IT64&lt;$IS$2</formula>
    </cfRule>
  </conditionalFormatting>
  <conditionalFormatting sqref="A63:H63">
    <cfRule type="cellIs" dxfId="2906" priority="2009" stopIfTrue="1" operator="equal">
      <formula>0</formula>
    </cfRule>
  </conditionalFormatting>
  <conditionalFormatting sqref="A63:H63">
    <cfRule type="expression" dxfId="2905" priority="2008" stopIfTrue="1">
      <formula>$IT64&lt;$IS$2</formula>
    </cfRule>
  </conditionalFormatting>
  <conditionalFormatting sqref="A63:H63">
    <cfRule type="cellIs" dxfId="2904" priority="2007" stopIfTrue="1" operator="equal">
      <formula>0</formula>
    </cfRule>
  </conditionalFormatting>
  <conditionalFormatting sqref="A63:H63">
    <cfRule type="expression" dxfId="2903" priority="2006" stopIfTrue="1">
      <formula>$IW64&lt;$IV$2</formula>
    </cfRule>
  </conditionalFormatting>
  <conditionalFormatting sqref="A63:H63">
    <cfRule type="cellIs" dxfId="2902" priority="2005" stopIfTrue="1" operator="equal">
      <formula>0</formula>
    </cfRule>
  </conditionalFormatting>
  <conditionalFormatting sqref="A63:H63">
    <cfRule type="expression" dxfId="2901" priority="2004" stopIfTrue="1">
      <formula>$IW64&lt;$IV$2</formula>
    </cfRule>
  </conditionalFormatting>
  <conditionalFormatting sqref="A63:H63">
    <cfRule type="cellIs" dxfId="2900" priority="2003" stopIfTrue="1" operator="equal">
      <formula>0</formula>
    </cfRule>
  </conditionalFormatting>
  <conditionalFormatting sqref="A63:H63">
    <cfRule type="expression" dxfId="2899" priority="2002" stopIfTrue="1">
      <formula>$IW64&lt;$IV$2</formula>
    </cfRule>
  </conditionalFormatting>
  <conditionalFormatting sqref="A63:H63">
    <cfRule type="cellIs" dxfId="2898" priority="2001" stopIfTrue="1" operator="equal">
      <formula>0</formula>
    </cfRule>
  </conditionalFormatting>
  <conditionalFormatting sqref="A63:H63">
    <cfRule type="expression" dxfId="2897" priority="2000" stopIfTrue="1">
      <formula>$IW64&lt;$IV$2</formula>
    </cfRule>
  </conditionalFormatting>
  <conditionalFormatting sqref="I64">
    <cfRule type="cellIs" dxfId="2896" priority="1999" operator="equal">
      <formula>0</formula>
    </cfRule>
  </conditionalFormatting>
  <conditionalFormatting sqref="A65:I67">
    <cfRule type="cellIs" dxfId="2895" priority="1998" operator="equal">
      <formula>0</formula>
    </cfRule>
  </conditionalFormatting>
  <conditionalFormatting sqref="A65:H67">
    <cfRule type="cellIs" dxfId="2894" priority="1997" stopIfTrue="1" operator="equal">
      <formula>0</formula>
    </cfRule>
  </conditionalFormatting>
  <conditionalFormatting sqref="A65:H67">
    <cfRule type="expression" dxfId="2893" priority="1996" stopIfTrue="1">
      <formula>$IT66&lt;$IS$2</formula>
    </cfRule>
  </conditionalFormatting>
  <conditionalFormatting sqref="A65:H67">
    <cfRule type="cellIs" dxfId="2892" priority="1995" stopIfTrue="1" operator="equal">
      <formula>0</formula>
    </cfRule>
  </conditionalFormatting>
  <conditionalFormatting sqref="A65:H67">
    <cfRule type="expression" dxfId="2891" priority="1994" stopIfTrue="1">
      <formula>$IT66&lt;$IS$2</formula>
    </cfRule>
  </conditionalFormatting>
  <conditionalFormatting sqref="A65:G67">
    <cfRule type="cellIs" dxfId="2890" priority="1993" stopIfTrue="1" operator="equal">
      <formula>0</formula>
    </cfRule>
  </conditionalFormatting>
  <conditionalFormatting sqref="A65:G67">
    <cfRule type="expression" dxfId="2889" priority="1992" stopIfTrue="1">
      <formula>$IT66&lt;$IS$2</formula>
    </cfRule>
  </conditionalFormatting>
  <conditionalFormatting sqref="H65:H67">
    <cfRule type="cellIs" dxfId="2888" priority="1991" stopIfTrue="1" operator="equal">
      <formula>0</formula>
    </cfRule>
  </conditionalFormatting>
  <conditionalFormatting sqref="H65:H67">
    <cfRule type="expression" dxfId="2887" priority="1990" stopIfTrue="1">
      <formula>$IT66&lt;$IS$2</formula>
    </cfRule>
  </conditionalFormatting>
  <conditionalFormatting sqref="A65:G67">
    <cfRule type="cellIs" dxfId="2886" priority="1989" stopIfTrue="1" operator="equal">
      <formula>0</formula>
    </cfRule>
  </conditionalFormatting>
  <conditionalFormatting sqref="A65:G67">
    <cfRule type="expression" dxfId="2885" priority="1988" stopIfTrue="1">
      <formula>$IT66&lt;$IS$2</formula>
    </cfRule>
  </conditionalFormatting>
  <conditionalFormatting sqref="A65:H67">
    <cfRule type="cellIs" dxfId="2884" priority="1987" operator="equal">
      <formula>0</formula>
    </cfRule>
  </conditionalFormatting>
  <conditionalFormatting sqref="A65:H67">
    <cfRule type="cellIs" dxfId="2883" priority="1986" operator="equal">
      <formula>0</formula>
    </cfRule>
  </conditionalFormatting>
  <conditionalFormatting sqref="A65:H67">
    <cfRule type="cellIs" dxfId="2882" priority="1985" stopIfTrue="1" operator="equal">
      <formula>0</formula>
    </cfRule>
  </conditionalFormatting>
  <conditionalFormatting sqref="A65:H67">
    <cfRule type="expression" dxfId="2881" priority="1984" stopIfTrue="1">
      <formula>$IT66&lt;$IS$2</formula>
    </cfRule>
  </conditionalFormatting>
  <conditionalFormatting sqref="A65:H67">
    <cfRule type="cellIs" dxfId="2880" priority="1983" stopIfTrue="1" operator="equal">
      <formula>0</formula>
    </cfRule>
  </conditionalFormatting>
  <conditionalFormatting sqref="A65:H67">
    <cfRule type="expression" dxfId="2879" priority="1982" stopIfTrue="1">
      <formula>$IT66&lt;$IS$2</formula>
    </cfRule>
  </conditionalFormatting>
  <conditionalFormatting sqref="A65:G67">
    <cfRule type="cellIs" dxfId="2878" priority="1981" stopIfTrue="1" operator="equal">
      <formula>0</formula>
    </cfRule>
  </conditionalFormatting>
  <conditionalFormatting sqref="A65:G67">
    <cfRule type="expression" dxfId="2877" priority="1980" stopIfTrue="1">
      <formula>$IT66&lt;$IS$2</formula>
    </cfRule>
  </conditionalFormatting>
  <conditionalFormatting sqref="A65:G67">
    <cfRule type="cellIs" dxfId="2876" priority="1979" stopIfTrue="1" operator="equal">
      <formula>0</formula>
    </cfRule>
  </conditionalFormatting>
  <conditionalFormatting sqref="A65:G67">
    <cfRule type="expression" dxfId="2875" priority="1978" stopIfTrue="1">
      <formula>$IT66&lt;$IS$2</formula>
    </cfRule>
  </conditionalFormatting>
  <conditionalFormatting sqref="H65:H67">
    <cfRule type="cellIs" dxfId="2874" priority="1977" stopIfTrue="1" operator="equal">
      <formula>0</formula>
    </cfRule>
  </conditionalFormatting>
  <conditionalFormatting sqref="H65:H67">
    <cfRule type="expression" dxfId="2873" priority="1976" stopIfTrue="1">
      <formula>$IT66&lt;$IS$2</formula>
    </cfRule>
  </conditionalFormatting>
  <conditionalFormatting sqref="H65:H67">
    <cfRule type="cellIs" dxfId="2872" priority="1975" stopIfTrue="1" operator="equal">
      <formula>0</formula>
    </cfRule>
  </conditionalFormatting>
  <conditionalFormatting sqref="H65:H67">
    <cfRule type="expression" dxfId="2871" priority="1974" stopIfTrue="1">
      <formula>$IT66&lt;$IS$2</formula>
    </cfRule>
  </conditionalFormatting>
  <conditionalFormatting sqref="A65:G67">
    <cfRule type="cellIs" dxfId="2870" priority="1973" stopIfTrue="1" operator="equal">
      <formula>0</formula>
    </cfRule>
  </conditionalFormatting>
  <conditionalFormatting sqref="A65:G67">
    <cfRule type="expression" dxfId="2869" priority="1972" stopIfTrue="1">
      <formula>$IT66&lt;$IS$2</formula>
    </cfRule>
  </conditionalFormatting>
  <conditionalFormatting sqref="A65:H67">
    <cfRule type="cellIs" dxfId="2868" priority="1971" operator="equal">
      <formula>0</formula>
    </cfRule>
  </conditionalFormatting>
  <conditionalFormatting sqref="A65:H67">
    <cfRule type="cellIs" dxfId="2867" priority="1970" stopIfTrue="1" operator="equal">
      <formula>0</formula>
    </cfRule>
  </conditionalFormatting>
  <conditionalFormatting sqref="A65:H67">
    <cfRule type="expression" dxfId="2866" priority="1969" stopIfTrue="1">
      <formula>$IT66&lt;$IS$2</formula>
    </cfRule>
  </conditionalFormatting>
  <conditionalFormatting sqref="A65:H67">
    <cfRule type="cellIs" dxfId="2865" priority="1968" stopIfTrue="1" operator="equal">
      <formula>0</formula>
    </cfRule>
  </conditionalFormatting>
  <conditionalFormatting sqref="A65:H67">
    <cfRule type="expression" dxfId="2864" priority="1967" stopIfTrue="1">
      <formula>$IT66&lt;$IS$2</formula>
    </cfRule>
  </conditionalFormatting>
  <conditionalFormatting sqref="A65:H67">
    <cfRule type="cellIs" dxfId="2863" priority="1966" stopIfTrue="1" operator="equal">
      <formula>0</formula>
    </cfRule>
  </conditionalFormatting>
  <conditionalFormatting sqref="A65:H67">
    <cfRule type="expression" dxfId="2862" priority="1965" stopIfTrue="1">
      <formula>$IT66&lt;$IS$2</formula>
    </cfRule>
  </conditionalFormatting>
  <conditionalFormatting sqref="A65:H67">
    <cfRule type="cellIs" dxfId="2861" priority="1964" stopIfTrue="1" operator="equal">
      <formula>0</formula>
    </cfRule>
  </conditionalFormatting>
  <conditionalFormatting sqref="A65:H67">
    <cfRule type="expression" dxfId="2860" priority="1963" stopIfTrue="1">
      <formula>$IT66&lt;$IS$2</formula>
    </cfRule>
  </conditionalFormatting>
  <conditionalFormatting sqref="A65:H67">
    <cfRule type="cellIs" dxfId="2859" priority="1962" stopIfTrue="1" operator="equal">
      <formula>0</formula>
    </cfRule>
  </conditionalFormatting>
  <conditionalFormatting sqref="A65:H67">
    <cfRule type="expression" dxfId="2858" priority="1961" stopIfTrue="1">
      <formula>$IT66&lt;$IS$2</formula>
    </cfRule>
  </conditionalFormatting>
  <conditionalFormatting sqref="A65:H67">
    <cfRule type="cellIs" dxfId="2857" priority="1960" stopIfTrue="1" operator="equal">
      <formula>0</formula>
    </cfRule>
  </conditionalFormatting>
  <conditionalFormatting sqref="A65:H67">
    <cfRule type="expression" dxfId="2856" priority="1959" stopIfTrue="1">
      <formula>$IT66&lt;$IS$2</formula>
    </cfRule>
  </conditionalFormatting>
  <conditionalFormatting sqref="A65:H67">
    <cfRule type="cellIs" dxfId="2855" priority="1958" stopIfTrue="1" operator="equal">
      <formula>0</formula>
    </cfRule>
  </conditionalFormatting>
  <conditionalFormatting sqref="A65:H67">
    <cfRule type="expression" dxfId="2854" priority="1957" stopIfTrue="1">
      <formula>$IT66&lt;$IS$2</formula>
    </cfRule>
  </conditionalFormatting>
  <conditionalFormatting sqref="A65:H67">
    <cfRule type="cellIs" dxfId="2853" priority="1956" stopIfTrue="1" operator="equal">
      <formula>0</formula>
    </cfRule>
  </conditionalFormatting>
  <conditionalFormatting sqref="A65:H67">
    <cfRule type="expression" dxfId="2852" priority="1955" stopIfTrue="1">
      <formula>$IT66&lt;$IS$2</formula>
    </cfRule>
  </conditionalFormatting>
  <conditionalFormatting sqref="D67">
    <cfRule type="cellIs" dxfId="2851" priority="1954" operator="equal">
      <formula>0</formula>
    </cfRule>
  </conditionalFormatting>
  <conditionalFormatting sqref="D67">
    <cfRule type="cellIs" dxfId="2850" priority="1953" stopIfTrue="1" operator="equal">
      <formula>0</formula>
    </cfRule>
  </conditionalFormatting>
  <conditionalFormatting sqref="D67">
    <cfRule type="expression" dxfId="2849" priority="1952" stopIfTrue="1">
      <formula>$IT68&lt;$IS$2</formula>
    </cfRule>
  </conditionalFormatting>
  <conditionalFormatting sqref="D67">
    <cfRule type="cellIs" dxfId="2848" priority="1951" stopIfTrue="1" operator="equal">
      <formula>0</formula>
    </cfRule>
  </conditionalFormatting>
  <conditionalFormatting sqref="D67">
    <cfRule type="expression" dxfId="2847" priority="1950" stopIfTrue="1">
      <formula>$IT68&lt;$IS$2</formula>
    </cfRule>
  </conditionalFormatting>
  <conditionalFormatting sqref="D67">
    <cfRule type="cellIs" dxfId="2846" priority="1949" stopIfTrue="1" operator="equal">
      <formula>0</formula>
    </cfRule>
  </conditionalFormatting>
  <conditionalFormatting sqref="D67">
    <cfRule type="expression" dxfId="2845" priority="1948" stopIfTrue="1">
      <formula>$IT68&lt;$IS$2</formula>
    </cfRule>
  </conditionalFormatting>
  <conditionalFormatting sqref="D67">
    <cfRule type="cellIs" dxfId="2844" priority="1947" stopIfTrue="1" operator="equal">
      <formula>0</formula>
    </cfRule>
  </conditionalFormatting>
  <conditionalFormatting sqref="D67">
    <cfRule type="expression" dxfId="2843" priority="1946" stopIfTrue="1">
      <formula>$IT68&lt;$IS$2</formula>
    </cfRule>
  </conditionalFormatting>
  <conditionalFormatting sqref="D67">
    <cfRule type="cellIs" dxfId="2842" priority="1945" stopIfTrue="1" operator="equal">
      <formula>0</formula>
    </cfRule>
  </conditionalFormatting>
  <conditionalFormatting sqref="D67">
    <cfRule type="expression" dxfId="2841" priority="1944" stopIfTrue="1">
      <formula>$IT68&lt;$IS$2</formula>
    </cfRule>
  </conditionalFormatting>
  <conditionalFormatting sqref="D67">
    <cfRule type="cellIs" dxfId="2840" priority="1943" operator="equal">
      <formula>0</formula>
    </cfRule>
  </conditionalFormatting>
  <conditionalFormatting sqref="D67">
    <cfRule type="cellIs" dxfId="2839" priority="1942" stopIfTrue="1" operator="equal">
      <formula>0</formula>
    </cfRule>
  </conditionalFormatting>
  <conditionalFormatting sqref="D67">
    <cfRule type="expression" dxfId="2838" priority="1941" stopIfTrue="1">
      <formula>$IT68&lt;$IS$2</formula>
    </cfRule>
  </conditionalFormatting>
  <conditionalFormatting sqref="D67">
    <cfRule type="cellIs" dxfId="2837" priority="1940" stopIfTrue="1" operator="equal">
      <formula>0</formula>
    </cfRule>
  </conditionalFormatting>
  <conditionalFormatting sqref="D67">
    <cfRule type="expression" dxfId="2836" priority="1939" stopIfTrue="1">
      <formula>$IT68&lt;$IS$2</formula>
    </cfRule>
  </conditionalFormatting>
  <conditionalFormatting sqref="D67">
    <cfRule type="cellIs" dxfId="2835" priority="1938" stopIfTrue="1" operator="equal">
      <formula>0</formula>
    </cfRule>
  </conditionalFormatting>
  <conditionalFormatting sqref="D67">
    <cfRule type="expression" dxfId="2834" priority="1937" stopIfTrue="1">
      <formula>$IT68&lt;$IS$2</formula>
    </cfRule>
  </conditionalFormatting>
  <conditionalFormatting sqref="D67">
    <cfRule type="cellIs" dxfId="2833" priority="1936" stopIfTrue="1" operator="equal">
      <formula>0</formula>
    </cfRule>
  </conditionalFormatting>
  <conditionalFormatting sqref="D67">
    <cfRule type="expression" dxfId="2832" priority="1935" stopIfTrue="1">
      <formula>$IT68&lt;$IS$2</formula>
    </cfRule>
  </conditionalFormatting>
  <conditionalFormatting sqref="D67">
    <cfRule type="cellIs" dxfId="2831" priority="1934" stopIfTrue="1" operator="equal">
      <formula>0</formula>
    </cfRule>
  </conditionalFormatting>
  <conditionalFormatting sqref="D67">
    <cfRule type="expression" dxfId="2830" priority="1933" stopIfTrue="1">
      <formula>$IT68&lt;$IS$2</formula>
    </cfRule>
  </conditionalFormatting>
  <conditionalFormatting sqref="D67">
    <cfRule type="cellIs" dxfId="2829" priority="1932" stopIfTrue="1" operator="equal">
      <formula>0</formula>
    </cfRule>
  </conditionalFormatting>
  <conditionalFormatting sqref="D67">
    <cfRule type="expression" dxfId="2828" priority="1931" stopIfTrue="1">
      <formula>$IT68&lt;$IS$2</formula>
    </cfRule>
  </conditionalFormatting>
  <conditionalFormatting sqref="D67">
    <cfRule type="cellIs" dxfId="2827" priority="1930" stopIfTrue="1" operator="equal">
      <formula>0</formula>
    </cfRule>
  </conditionalFormatting>
  <conditionalFormatting sqref="D67">
    <cfRule type="expression" dxfId="2826" priority="1929" stopIfTrue="1">
      <formula>$IT68&lt;$IS$2</formula>
    </cfRule>
  </conditionalFormatting>
  <conditionalFormatting sqref="A65:H67">
    <cfRule type="cellIs" dxfId="2825" priority="1928" stopIfTrue="1" operator="equal">
      <formula>0</formula>
    </cfRule>
  </conditionalFormatting>
  <conditionalFormatting sqref="A65:H67">
    <cfRule type="expression" dxfId="2824" priority="1927" stopIfTrue="1">
      <formula>$IT66&lt;$IS$2</formula>
    </cfRule>
  </conditionalFormatting>
  <conditionalFormatting sqref="A65:H67">
    <cfRule type="cellIs" dxfId="2823" priority="1926" stopIfTrue="1" operator="equal">
      <formula>0</formula>
    </cfRule>
  </conditionalFormatting>
  <conditionalFormatting sqref="A65:H67">
    <cfRule type="expression" dxfId="2822" priority="1925" stopIfTrue="1">
      <formula>$IT66&lt;$IS$2</formula>
    </cfRule>
  </conditionalFormatting>
  <conditionalFormatting sqref="A65:H67">
    <cfRule type="cellIs" dxfId="2821" priority="1924" stopIfTrue="1" operator="equal">
      <formula>0</formula>
    </cfRule>
  </conditionalFormatting>
  <conditionalFormatting sqref="A65:H67">
    <cfRule type="expression" dxfId="2820" priority="1923" stopIfTrue="1">
      <formula>$IT66&lt;$IS$2</formula>
    </cfRule>
  </conditionalFormatting>
  <conditionalFormatting sqref="A65:H65">
    <cfRule type="cellIs" dxfId="2819" priority="1922" stopIfTrue="1" operator="equal">
      <formula>0</formula>
    </cfRule>
  </conditionalFormatting>
  <conditionalFormatting sqref="A65:H65">
    <cfRule type="expression" dxfId="2818" priority="1921" stopIfTrue="1">
      <formula>$IW66&lt;$IV$2</formula>
    </cfRule>
  </conditionalFormatting>
  <conditionalFormatting sqref="A67:H67">
    <cfRule type="cellIs" dxfId="2817" priority="1920" stopIfTrue="1" operator="equal">
      <formula>0</formula>
    </cfRule>
  </conditionalFormatting>
  <conditionalFormatting sqref="A67:H67">
    <cfRule type="expression" dxfId="2816" priority="1919" stopIfTrue="1">
      <formula>$IW68&lt;$IV$2</formula>
    </cfRule>
  </conditionalFormatting>
  <conditionalFormatting sqref="A66:H66">
    <cfRule type="cellIs" dxfId="2815" priority="1918" stopIfTrue="1" operator="equal">
      <formula>0</formula>
    </cfRule>
  </conditionalFormatting>
  <conditionalFormatting sqref="A66:H66">
    <cfRule type="expression" dxfId="2814" priority="1917" stopIfTrue="1">
      <formula>$IW67&lt;$IV$2</formula>
    </cfRule>
  </conditionalFormatting>
  <conditionalFormatting sqref="A65:H67">
    <cfRule type="cellIs" dxfId="2813" priority="1916" stopIfTrue="1" operator="equal">
      <formula>0</formula>
    </cfRule>
  </conditionalFormatting>
  <conditionalFormatting sqref="A65:H67">
    <cfRule type="expression" dxfId="2812" priority="1915" stopIfTrue="1">
      <formula>$IT66&lt;$IS$2</formula>
    </cfRule>
  </conditionalFormatting>
  <conditionalFormatting sqref="A65:H67">
    <cfRule type="cellIs" dxfId="2811" priority="1914" stopIfTrue="1" operator="equal">
      <formula>0</formula>
    </cfRule>
  </conditionalFormatting>
  <conditionalFormatting sqref="A65:H67">
    <cfRule type="expression" dxfId="2810" priority="1913" stopIfTrue="1">
      <formula>$IT66&lt;$IS$2</formula>
    </cfRule>
  </conditionalFormatting>
  <conditionalFormatting sqref="I67">
    <cfRule type="cellIs" dxfId="2809" priority="1912" operator="equal">
      <formula>0</formula>
    </cfRule>
  </conditionalFormatting>
  <conditionalFormatting sqref="I65:I66">
    <cfRule type="cellIs" dxfId="2808" priority="1911" operator="equal">
      <formula>0</formula>
    </cfRule>
  </conditionalFormatting>
  <conditionalFormatting sqref="A68:I71">
    <cfRule type="cellIs" dxfId="2807" priority="1910" operator="equal">
      <formula>0</formula>
    </cfRule>
  </conditionalFormatting>
  <conditionalFormatting sqref="A68:H71">
    <cfRule type="cellIs" dxfId="2806" priority="1909" stopIfTrue="1" operator="equal">
      <formula>0</formula>
    </cfRule>
  </conditionalFormatting>
  <conditionalFormatting sqref="A68:H71">
    <cfRule type="expression" dxfId="2805" priority="1908" stopIfTrue="1">
      <formula>$IT69&lt;$IS$2</formula>
    </cfRule>
  </conditionalFormatting>
  <conditionalFormatting sqref="A68:H71">
    <cfRule type="cellIs" dxfId="2804" priority="1907" stopIfTrue="1" operator="equal">
      <formula>0</formula>
    </cfRule>
  </conditionalFormatting>
  <conditionalFormatting sqref="A68:H71">
    <cfRule type="expression" dxfId="2803" priority="1906" stopIfTrue="1">
      <formula>$IT69&lt;$IS$2</formula>
    </cfRule>
  </conditionalFormatting>
  <conditionalFormatting sqref="A68:G71">
    <cfRule type="cellIs" dxfId="2802" priority="1905" stopIfTrue="1" operator="equal">
      <formula>0</formula>
    </cfRule>
  </conditionalFormatting>
  <conditionalFormatting sqref="A68:G71">
    <cfRule type="expression" dxfId="2801" priority="1904" stopIfTrue="1">
      <formula>$IT69&lt;$IS$2</formula>
    </cfRule>
  </conditionalFormatting>
  <conditionalFormatting sqref="H68:H71">
    <cfRule type="cellIs" dxfId="2800" priority="1903" stopIfTrue="1" operator="equal">
      <formula>0</formula>
    </cfRule>
  </conditionalFormatting>
  <conditionalFormatting sqref="H68:H71">
    <cfRule type="expression" dxfId="2799" priority="1902" stopIfTrue="1">
      <formula>$IT69&lt;$IS$2</formula>
    </cfRule>
  </conditionalFormatting>
  <conditionalFormatting sqref="A68:G71">
    <cfRule type="cellIs" dxfId="2798" priority="1901" stopIfTrue="1" operator="equal">
      <formula>0</formula>
    </cfRule>
  </conditionalFormatting>
  <conditionalFormatting sqref="A68:G71">
    <cfRule type="expression" dxfId="2797" priority="1900" stopIfTrue="1">
      <formula>$IT69&lt;$IS$2</formula>
    </cfRule>
  </conditionalFormatting>
  <conditionalFormatting sqref="A68:H71">
    <cfRule type="cellIs" dxfId="2796" priority="1899" operator="equal">
      <formula>0</formula>
    </cfRule>
  </conditionalFormatting>
  <conditionalFormatting sqref="A68:H71">
    <cfRule type="cellIs" dxfId="2795" priority="1898" operator="equal">
      <formula>0</formula>
    </cfRule>
  </conditionalFormatting>
  <conditionalFormatting sqref="A68:H71">
    <cfRule type="cellIs" dxfId="2794" priority="1897" stopIfTrue="1" operator="equal">
      <formula>0</formula>
    </cfRule>
  </conditionalFormatting>
  <conditionalFormatting sqref="A68:H71">
    <cfRule type="expression" dxfId="2793" priority="1896" stopIfTrue="1">
      <formula>$IT69&lt;$IS$2</formula>
    </cfRule>
  </conditionalFormatting>
  <conditionalFormatting sqref="A68:H71">
    <cfRule type="cellIs" dxfId="2792" priority="1895" stopIfTrue="1" operator="equal">
      <formula>0</formula>
    </cfRule>
  </conditionalFormatting>
  <conditionalFormatting sqref="A68:H71">
    <cfRule type="expression" dxfId="2791" priority="1894" stopIfTrue="1">
      <formula>$IT69&lt;$IS$2</formula>
    </cfRule>
  </conditionalFormatting>
  <conditionalFormatting sqref="A68:G69">
    <cfRule type="expression" dxfId="2790" priority="1893" stopIfTrue="1">
      <formula>$IT69&lt;$IS$2</formula>
    </cfRule>
  </conditionalFormatting>
  <conditionalFormatting sqref="A68:G71">
    <cfRule type="cellIs" dxfId="2789" priority="1892" stopIfTrue="1" operator="equal">
      <formula>0</formula>
    </cfRule>
  </conditionalFormatting>
  <conditionalFormatting sqref="A68:G71">
    <cfRule type="expression" dxfId="2788" priority="1891" stopIfTrue="1">
      <formula>$IT69&lt;$IS$2</formula>
    </cfRule>
  </conditionalFormatting>
  <conditionalFormatting sqref="H68:H71">
    <cfRule type="cellIs" dxfId="2787" priority="1890" stopIfTrue="1" operator="equal">
      <formula>0</formula>
    </cfRule>
  </conditionalFormatting>
  <conditionalFormatting sqref="H68:H71">
    <cfRule type="expression" dxfId="2786" priority="1889" stopIfTrue="1">
      <formula>$IT69&lt;$IS$2</formula>
    </cfRule>
  </conditionalFormatting>
  <conditionalFormatting sqref="H68:H71">
    <cfRule type="cellIs" dxfId="2785" priority="1888" stopIfTrue="1" operator="equal">
      <formula>0</formula>
    </cfRule>
  </conditionalFormatting>
  <conditionalFormatting sqref="H68:H71">
    <cfRule type="expression" dxfId="2784" priority="1887" stopIfTrue="1">
      <formula>$IT69&lt;$IS$2</formula>
    </cfRule>
  </conditionalFormatting>
  <conditionalFormatting sqref="A68:G71">
    <cfRule type="cellIs" dxfId="2783" priority="1886" stopIfTrue="1" operator="equal">
      <formula>0</formula>
    </cfRule>
  </conditionalFormatting>
  <conditionalFormatting sqref="A68:G71">
    <cfRule type="expression" dxfId="2782" priority="1885" stopIfTrue="1">
      <formula>$IT69&lt;$IS$2</formula>
    </cfRule>
  </conditionalFormatting>
  <conditionalFormatting sqref="A68:H71">
    <cfRule type="cellIs" dxfId="2781" priority="1884" operator="equal">
      <formula>0</formula>
    </cfRule>
  </conditionalFormatting>
  <conditionalFormatting sqref="A68:H71">
    <cfRule type="cellIs" dxfId="2780" priority="1883" stopIfTrue="1" operator="equal">
      <formula>0</formula>
    </cfRule>
  </conditionalFormatting>
  <conditionalFormatting sqref="A68:H71">
    <cfRule type="expression" dxfId="2779" priority="1882" stopIfTrue="1">
      <formula>$IT69&lt;$IS$2</formula>
    </cfRule>
  </conditionalFormatting>
  <conditionalFormatting sqref="A68:H71">
    <cfRule type="cellIs" dxfId="2778" priority="1881" stopIfTrue="1" operator="equal">
      <formula>0</formula>
    </cfRule>
  </conditionalFormatting>
  <conditionalFormatting sqref="A68:H71">
    <cfRule type="expression" dxfId="2777" priority="1880" stopIfTrue="1">
      <formula>$IT69&lt;$IS$2</formula>
    </cfRule>
  </conditionalFormatting>
  <conditionalFormatting sqref="A68:H71">
    <cfRule type="cellIs" dxfId="2776" priority="1879" stopIfTrue="1" operator="equal">
      <formula>0</formula>
    </cfRule>
  </conditionalFormatting>
  <conditionalFormatting sqref="A68:H71">
    <cfRule type="expression" dxfId="2775" priority="1878" stopIfTrue="1">
      <formula>$IT69&lt;$IS$2</formula>
    </cfRule>
  </conditionalFormatting>
  <conditionalFormatting sqref="A68:H71">
    <cfRule type="cellIs" dxfId="2774" priority="1877" stopIfTrue="1" operator="equal">
      <formula>0</formula>
    </cfRule>
  </conditionalFormatting>
  <conditionalFormatting sqref="A68:H71">
    <cfRule type="expression" dxfId="2773" priority="1876" stopIfTrue="1">
      <formula>$IT69&lt;$IS$2</formula>
    </cfRule>
  </conditionalFormatting>
  <conditionalFormatting sqref="A68:H71">
    <cfRule type="cellIs" dxfId="2772" priority="1875" stopIfTrue="1" operator="equal">
      <formula>0</formula>
    </cfRule>
  </conditionalFormatting>
  <conditionalFormatting sqref="A68:H71">
    <cfRule type="expression" dxfId="2771" priority="1874" stopIfTrue="1">
      <formula>$IT69&lt;$IS$2</formula>
    </cfRule>
  </conditionalFormatting>
  <conditionalFormatting sqref="A68:H71">
    <cfRule type="cellIs" dxfId="2770" priority="1873" stopIfTrue="1" operator="equal">
      <formula>0</formula>
    </cfRule>
  </conditionalFormatting>
  <conditionalFormatting sqref="A68:H71">
    <cfRule type="expression" dxfId="2769" priority="1872" stopIfTrue="1">
      <formula>$IT69&lt;$IS$2</formula>
    </cfRule>
  </conditionalFormatting>
  <conditionalFormatting sqref="A68:H71">
    <cfRule type="cellIs" dxfId="2768" priority="1871" stopIfTrue="1" operator="equal">
      <formula>0</formula>
    </cfRule>
  </conditionalFormatting>
  <conditionalFormatting sqref="A68:H71">
    <cfRule type="expression" dxfId="2767" priority="1870" stopIfTrue="1">
      <formula>$IT69&lt;$IS$2</formula>
    </cfRule>
  </conditionalFormatting>
  <conditionalFormatting sqref="A68:H71">
    <cfRule type="cellIs" dxfId="2766" priority="1869" stopIfTrue="1" operator="equal">
      <formula>0</formula>
    </cfRule>
  </conditionalFormatting>
  <conditionalFormatting sqref="A68:H71">
    <cfRule type="expression" dxfId="2765" priority="1868" stopIfTrue="1">
      <formula>$IT69&lt;$IS$2</formula>
    </cfRule>
  </conditionalFormatting>
  <conditionalFormatting sqref="D71">
    <cfRule type="cellIs" dxfId="2764" priority="1867" operator="equal">
      <formula>0</formula>
    </cfRule>
  </conditionalFormatting>
  <conditionalFormatting sqref="D71">
    <cfRule type="cellIs" dxfId="2763" priority="1866" operator="equal">
      <formula>0</formula>
    </cfRule>
  </conditionalFormatting>
  <conditionalFormatting sqref="D71">
    <cfRule type="cellIs" dxfId="2762" priority="1865" stopIfTrue="1" operator="equal">
      <formula>0</formula>
    </cfRule>
  </conditionalFormatting>
  <conditionalFormatting sqref="D71">
    <cfRule type="expression" dxfId="2761" priority="1864" stopIfTrue="1">
      <formula>$IT72&lt;$IS$2</formula>
    </cfRule>
  </conditionalFormatting>
  <conditionalFormatting sqref="D71">
    <cfRule type="cellIs" dxfId="2760" priority="1863" stopIfTrue="1" operator="equal">
      <formula>0</formula>
    </cfRule>
  </conditionalFormatting>
  <conditionalFormatting sqref="D71">
    <cfRule type="expression" dxfId="2759" priority="1862" stopIfTrue="1">
      <formula>$IT72&lt;$IS$2</formula>
    </cfRule>
  </conditionalFormatting>
  <conditionalFormatting sqref="D71">
    <cfRule type="cellIs" dxfId="2758" priority="1861" stopIfTrue="1" operator="equal">
      <formula>0</formula>
    </cfRule>
  </conditionalFormatting>
  <conditionalFormatting sqref="D71">
    <cfRule type="expression" dxfId="2757" priority="1860" stopIfTrue="1">
      <formula>$IT72&lt;$IS$2</formula>
    </cfRule>
  </conditionalFormatting>
  <conditionalFormatting sqref="D71">
    <cfRule type="cellIs" dxfId="2756" priority="1859" stopIfTrue="1" operator="equal">
      <formula>0</formula>
    </cfRule>
  </conditionalFormatting>
  <conditionalFormatting sqref="D71">
    <cfRule type="expression" dxfId="2755" priority="1858" stopIfTrue="1">
      <formula>$IT72&lt;$IS$2</formula>
    </cfRule>
  </conditionalFormatting>
  <conditionalFormatting sqref="D71">
    <cfRule type="cellIs" dxfId="2754" priority="1857" operator="equal">
      <formula>0</formula>
    </cfRule>
  </conditionalFormatting>
  <conditionalFormatting sqref="D71">
    <cfRule type="cellIs" dxfId="2753" priority="1856" stopIfTrue="1" operator="equal">
      <formula>0</formula>
    </cfRule>
  </conditionalFormatting>
  <conditionalFormatting sqref="D71">
    <cfRule type="expression" dxfId="2752" priority="1855" stopIfTrue="1">
      <formula>$IT72&lt;$IS$2</formula>
    </cfRule>
  </conditionalFormatting>
  <conditionalFormatting sqref="D71">
    <cfRule type="cellIs" dxfId="2751" priority="1854" stopIfTrue="1" operator="equal">
      <formula>0</formula>
    </cfRule>
  </conditionalFormatting>
  <conditionalFormatting sqref="D71">
    <cfRule type="expression" dxfId="2750" priority="1853" stopIfTrue="1">
      <formula>$IT72&lt;$IS$2</formula>
    </cfRule>
  </conditionalFormatting>
  <conditionalFormatting sqref="D71">
    <cfRule type="cellIs" dxfId="2749" priority="1852" stopIfTrue="1" operator="equal">
      <formula>0</formula>
    </cfRule>
  </conditionalFormatting>
  <conditionalFormatting sqref="D71">
    <cfRule type="expression" dxfId="2748" priority="1851" stopIfTrue="1">
      <formula>$IT72&lt;$IS$2</formula>
    </cfRule>
  </conditionalFormatting>
  <conditionalFormatting sqref="A68:H71">
    <cfRule type="cellIs" dxfId="2747" priority="1850" stopIfTrue="1" operator="equal">
      <formula>0</formula>
    </cfRule>
  </conditionalFormatting>
  <conditionalFormatting sqref="A68:H71">
    <cfRule type="expression" dxfId="2746" priority="1849" stopIfTrue="1">
      <formula>$IT69&lt;$IS$2</formula>
    </cfRule>
  </conditionalFormatting>
  <conditionalFormatting sqref="A68:H71">
    <cfRule type="cellIs" dxfId="2745" priority="1848" stopIfTrue="1" operator="equal">
      <formula>0</formula>
    </cfRule>
  </conditionalFormatting>
  <conditionalFormatting sqref="A68:H71">
    <cfRule type="expression" dxfId="2744" priority="1847" stopIfTrue="1">
      <formula>$IT69&lt;$IS$2</formula>
    </cfRule>
  </conditionalFormatting>
  <conditionalFormatting sqref="A68:H71">
    <cfRule type="cellIs" dxfId="2743" priority="1846" stopIfTrue="1" operator="equal">
      <formula>0</formula>
    </cfRule>
  </conditionalFormatting>
  <conditionalFormatting sqref="A68:H71">
    <cfRule type="expression" dxfId="2742" priority="1845" stopIfTrue="1">
      <formula>$IT69&lt;$IS$2</formula>
    </cfRule>
  </conditionalFormatting>
  <conditionalFormatting sqref="A71:H71">
    <cfRule type="cellIs" dxfId="2741" priority="1844" stopIfTrue="1" operator="equal">
      <formula>0</formula>
    </cfRule>
  </conditionalFormatting>
  <conditionalFormatting sqref="A71:H71">
    <cfRule type="expression" dxfId="2740" priority="1843" stopIfTrue="1">
      <formula>$IW72&lt;$IV$2</formula>
    </cfRule>
  </conditionalFormatting>
  <conditionalFormatting sqref="A68:I68">
    <cfRule type="cellIs" dxfId="2739" priority="1842" stopIfTrue="1" operator="equal">
      <formula>0</formula>
    </cfRule>
  </conditionalFormatting>
  <conditionalFormatting sqref="A68:I68">
    <cfRule type="expression" dxfId="2738" priority="1841" stopIfTrue="1">
      <formula>$IW69&lt;$IV$2</formula>
    </cfRule>
  </conditionalFormatting>
  <conditionalFormatting sqref="I68">
    <cfRule type="cellIs" dxfId="2737" priority="1840" stopIfTrue="1" operator="equal">
      <formula>0</formula>
    </cfRule>
  </conditionalFormatting>
  <conditionalFormatting sqref="I68">
    <cfRule type="expression" dxfId="2736" priority="1839" stopIfTrue="1">
      <formula>$IW69&lt;$IV$2</formula>
    </cfRule>
  </conditionalFormatting>
  <conditionalFormatting sqref="A70:H70">
    <cfRule type="cellIs" dxfId="2735" priority="1838" stopIfTrue="1" operator="equal">
      <formula>0</formula>
    </cfRule>
  </conditionalFormatting>
  <conditionalFormatting sqref="A70:H70">
    <cfRule type="expression" dxfId="2734" priority="1837" stopIfTrue="1">
      <formula>$IW71&lt;$IV$2</formula>
    </cfRule>
  </conditionalFormatting>
  <conditionalFormatting sqref="A68:H68">
    <cfRule type="cellIs" dxfId="2733" priority="1836" stopIfTrue="1" operator="equal">
      <formula>0</formula>
    </cfRule>
  </conditionalFormatting>
  <conditionalFormatting sqref="A68:H68">
    <cfRule type="expression" dxfId="2732" priority="1835" stopIfTrue="1">
      <formula>$IW69&lt;$IV$2</formula>
    </cfRule>
  </conditionalFormatting>
  <conditionalFormatting sqref="A70:H70">
    <cfRule type="cellIs" dxfId="2731" priority="1834" stopIfTrue="1" operator="equal">
      <formula>0</formula>
    </cfRule>
  </conditionalFormatting>
  <conditionalFormatting sqref="A70:H70">
    <cfRule type="expression" dxfId="2730" priority="1833" stopIfTrue="1">
      <formula>$IW71&lt;$IV$2</formula>
    </cfRule>
  </conditionalFormatting>
  <conditionalFormatting sqref="A68:H71">
    <cfRule type="cellIs" dxfId="2729" priority="1832" stopIfTrue="1" operator="equal">
      <formula>0</formula>
    </cfRule>
  </conditionalFormatting>
  <conditionalFormatting sqref="A68:H71">
    <cfRule type="expression" dxfId="2728" priority="1831" stopIfTrue="1">
      <formula>$IT69&lt;$IS$2</formula>
    </cfRule>
  </conditionalFormatting>
  <conditionalFormatting sqref="A68:H71">
    <cfRule type="cellIs" dxfId="2727" priority="1830" stopIfTrue="1" operator="equal">
      <formula>0</formula>
    </cfRule>
  </conditionalFormatting>
  <conditionalFormatting sqref="A68:H71">
    <cfRule type="expression" dxfId="2726" priority="1829" stopIfTrue="1">
      <formula>$IT69&lt;$IS$2</formula>
    </cfRule>
  </conditionalFormatting>
  <conditionalFormatting sqref="I71">
    <cfRule type="cellIs" dxfId="2725" priority="1828" operator="equal">
      <formula>0</formula>
    </cfRule>
  </conditionalFormatting>
  <conditionalFormatting sqref="I70">
    <cfRule type="cellIs" dxfId="2724" priority="1827" operator="equal">
      <formula>0</formula>
    </cfRule>
  </conditionalFormatting>
  <conditionalFormatting sqref="A72:I74">
    <cfRule type="cellIs" dxfId="2723" priority="1826" operator="equal">
      <formula>0</formula>
    </cfRule>
  </conditionalFormatting>
  <conditionalFormatting sqref="A72:H74">
    <cfRule type="cellIs" dxfId="2722" priority="1825" operator="equal">
      <formula>0</formula>
    </cfRule>
  </conditionalFormatting>
  <conditionalFormatting sqref="A72:H74">
    <cfRule type="cellIs" dxfId="2721" priority="1824" stopIfTrue="1" operator="equal">
      <formula>0</formula>
    </cfRule>
  </conditionalFormatting>
  <conditionalFormatting sqref="A72:H74">
    <cfRule type="expression" dxfId="2720" priority="1823" stopIfTrue="1">
      <formula>$IT73&lt;$IS$2</formula>
    </cfRule>
  </conditionalFormatting>
  <conditionalFormatting sqref="A72:H74">
    <cfRule type="cellIs" dxfId="2719" priority="1822" stopIfTrue="1" operator="equal">
      <formula>0</formula>
    </cfRule>
  </conditionalFormatting>
  <conditionalFormatting sqref="A72:H74">
    <cfRule type="expression" dxfId="2718" priority="1821" stopIfTrue="1">
      <formula>$IT73&lt;$IS$2</formula>
    </cfRule>
  </conditionalFormatting>
  <conditionalFormatting sqref="A72:G74">
    <cfRule type="cellIs" dxfId="2717" priority="1820" stopIfTrue="1" operator="equal">
      <formula>0</formula>
    </cfRule>
  </conditionalFormatting>
  <conditionalFormatting sqref="A72:G74">
    <cfRule type="expression" dxfId="2716" priority="1819" stopIfTrue="1">
      <formula>$IT73&lt;$IS$2</formula>
    </cfRule>
  </conditionalFormatting>
  <conditionalFormatting sqref="A72:G74">
    <cfRule type="cellIs" dxfId="2715" priority="1818" stopIfTrue="1" operator="equal">
      <formula>0</formula>
    </cfRule>
  </conditionalFormatting>
  <conditionalFormatting sqref="A72:G74">
    <cfRule type="expression" dxfId="2714" priority="1817" stopIfTrue="1">
      <formula>$IT73&lt;$IS$2</formula>
    </cfRule>
  </conditionalFormatting>
  <conditionalFormatting sqref="H72:H74">
    <cfRule type="cellIs" dxfId="2713" priority="1816" stopIfTrue="1" operator="equal">
      <formula>0</formula>
    </cfRule>
  </conditionalFormatting>
  <conditionalFormatting sqref="H72:H74">
    <cfRule type="expression" dxfId="2712" priority="1815" stopIfTrue="1">
      <formula>$IT73&lt;$IS$2</formula>
    </cfRule>
  </conditionalFormatting>
  <conditionalFormatting sqref="H72:H74">
    <cfRule type="cellIs" dxfId="2711" priority="1814" stopIfTrue="1" operator="equal">
      <formula>0</formula>
    </cfRule>
  </conditionalFormatting>
  <conditionalFormatting sqref="H72:H74">
    <cfRule type="expression" dxfId="2710" priority="1813" stopIfTrue="1">
      <formula>$IT73&lt;$IS$2</formula>
    </cfRule>
  </conditionalFormatting>
  <conditionalFormatting sqref="A72:G74">
    <cfRule type="cellIs" dxfId="2709" priority="1812" stopIfTrue="1" operator="equal">
      <formula>0</formula>
    </cfRule>
  </conditionalFormatting>
  <conditionalFormatting sqref="A72:G74">
    <cfRule type="expression" dxfId="2708" priority="1811" stopIfTrue="1">
      <formula>$IT73&lt;$IS$2</formula>
    </cfRule>
  </conditionalFormatting>
  <conditionalFormatting sqref="A72:H74">
    <cfRule type="cellIs" dxfId="2707" priority="1810" operator="equal">
      <formula>0</formula>
    </cfRule>
  </conditionalFormatting>
  <conditionalFormatting sqref="A72:G74">
    <cfRule type="cellIs" dxfId="2706" priority="1809" stopIfTrue="1" operator="equal">
      <formula>0</formula>
    </cfRule>
  </conditionalFormatting>
  <conditionalFormatting sqref="A72:G74">
    <cfRule type="expression" dxfId="2705" priority="1808" stopIfTrue="1">
      <formula>$IT73&lt;$IS$2</formula>
    </cfRule>
  </conditionalFormatting>
  <conditionalFormatting sqref="A72:G74">
    <cfRule type="cellIs" dxfId="2704" priority="1807" stopIfTrue="1" operator="equal">
      <formula>0</formula>
    </cfRule>
  </conditionalFormatting>
  <conditionalFormatting sqref="A72:G74">
    <cfRule type="expression" dxfId="2703" priority="1806" stopIfTrue="1">
      <formula>$IT73&lt;$IS$2</formula>
    </cfRule>
  </conditionalFormatting>
  <conditionalFormatting sqref="A72:G74">
    <cfRule type="cellIs" dxfId="2702" priority="1805" stopIfTrue="1" operator="equal">
      <formula>0</formula>
    </cfRule>
  </conditionalFormatting>
  <conditionalFormatting sqref="A72:G74">
    <cfRule type="expression" dxfId="2701" priority="1804" stopIfTrue="1">
      <formula>$IT73&lt;$IS$2</formula>
    </cfRule>
  </conditionalFormatting>
  <conditionalFormatting sqref="D74">
    <cfRule type="cellIs" dxfId="2700" priority="1803" operator="equal">
      <formula>0</formula>
    </cfRule>
  </conditionalFormatting>
  <conditionalFormatting sqref="D74">
    <cfRule type="cellIs" dxfId="2699" priority="1802" stopIfTrue="1" operator="equal">
      <formula>0</formula>
    </cfRule>
  </conditionalFormatting>
  <conditionalFormatting sqref="D74">
    <cfRule type="expression" dxfId="2698" priority="1801" stopIfTrue="1">
      <formula>$IT75&lt;$IS$2</formula>
    </cfRule>
  </conditionalFormatting>
  <conditionalFormatting sqref="D74">
    <cfRule type="cellIs" dxfId="2697" priority="1800" stopIfTrue="1" operator="equal">
      <formula>0</formula>
    </cfRule>
  </conditionalFormatting>
  <conditionalFormatting sqref="D74">
    <cfRule type="expression" dxfId="2696" priority="1799" stopIfTrue="1">
      <formula>$IT75&lt;$IS$2</formula>
    </cfRule>
  </conditionalFormatting>
  <conditionalFormatting sqref="D74">
    <cfRule type="cellIs" dxfId="2695" priority="1798" stopIfTrue="1" operator="equal">
      <formula>0</formula>
    </cfRule>
  </conditionalFormatting>
  <conditionalFormatting sqref="D74">
    <cfRule type="expression" dxfId="2694" priority="1797" stopIfTrue="1">
      <formula>$IT75&lt;$IS$2</formula>
    </cfRule>
  </conditionalFormatting>
  <conditionalFormatting sqref="D74">
    <cfRule type="cellIs" dxfId="2693" priority="1796" stopIfTrue="1" operator="equal">
      <formula>0</formula>
    </cfRule>
  </conditionalFormatting>
  <conditionalFormatting sqref="D74">
    <cfRule type="expression" dxfId="2692" priority="1795" stopIfTrue="1">
      <formula>$IT75&lt;$IS$2</formula>
    </cfRule>
  </conditionalFormatting>
  <conditionalFormatting sqref="D74">
    <cfRule type="cellIs" dxfId="2691" priority="1794" stopIfTrue="1" operator="equal">
      <formula>0</formula>
    </cfRule>
  </conditionalFormatting>
  <conditionalFormatting sqref="D74">
    <cfRule type="expression" dxfId="2690" priority="1793" stopIfTrue="1">
      <formula>$IT75&lt;$IS$2</formula>
    </cfRule>
  </conditionalFormatting>
  <conditionalFormatting sqref="D74">
    <cfRule type="cellIs" dxfId="2689" priority="1792" operator="equal">
      <formula>0</formula>
    </cfRule>
  </conditionalFormatting>
  <conditionalFormatting sqref="D74">
    <cfRule type="cellIs" dxfId="2688" priority="1791" stopIfTrue="1" operator="equal">
      <formula>0</formula>
    </cfRule>
  </conditionalFormatting>
  <conditionalFormatting sqref="D74">
    <cfRule type="expression" dxfId="2687" priority="1790" stopIfTrue="1">
      <formula>$IT75&lt;$IS$2</formula>
    </cfRule>
  </conditionalFormatting>
  <conditionalFormatting sqref="D74">
    <cfRule type="cellIs" dxfId="2686" priority="1789" stopIfTrue="1" operator="equal">
      <formula>0</formula>
    </cfRule>
  </conditionalFormatting>
  <conditionalFormatting sqref="D74">
    <cfRule type="expression" dxfId="2685" priority="1788" stopIfTrue="1">
      <formula>$IT75&lt;$IS$2</formula>
    </cfRule>
  </conditionalFormatting>
  <conditionalFormatting sqref="D74">
    <cfRule type="cellIs" dxfId="2684" priority="1787" stopIfTrue="1" operator="equal">
      <formula>0</formula>
    </cfRule>
  </conditionalFormatting>
  <conditionalFormatting sqref="D74">
    <cfRule type="expression" dxfId="2683" priority="1786" stopIfTrue="1">
      <formula>$IT75&lt;$IS$2</formula>
    </cfRule>
  </conditionalFormatting>
  <conditionalFormatting sqref="D74">
    <cfRule type="cellIs" dxfId="2682" priority="1785" stopIfTrue="1" operator="equal">
      <formula>0</formula>
    </cfRule>
  </conditionalFormatting>
  <conditionalFormatting sqref="D74">
    <cfRule type="expression" dxfId="2681" priority="1784" stopIfTrue="1">
      <formula>$IT75&lt;$IS$2</formula>
    </cfRule>
  </conditionalFormatting>
  <conditionalFormatting sqref="D74">
    <cfRule type="cellIs" dxfId="2680" priority="1783" stopIfTrue="1" operator="equal">
      <formula>0</formula>
    </cfRule>
  </conditionalFormatting>
  <conditionalFormatting sqref="D74">
    <cfRule type="expression" dxfId="2679" priority="1782" stopIfTrue="1">
      <formula>$IT75&lt;$IS$2</formula>
    </cfRule>
  </conditionalFormatting>
  <conditionalFormatting sqref="D74">
    <cfRule type="cellIs" dxfId="2678" priority="1781" stopIfTrue="1" operator="equal">
      <formula>0</formula>
    </cfRule>
  </conditionalFormatting>
  <conditionalFormatting sqref="D74">
    <cfRule type="expression" dxfId="2677" priority="1780" stopIfTrue="1">
      <formula>$IT75&lt;$IS$2</formula>
    </cfRule>
  </conditionalFormatting>
  <conditionalFormatting sqref="D74">
    <cfRule type="cellIs" dxfId="2676" priority="1779" stopIfTrue="1" operator="equal">
      <formula>0</formula>
    </cfRule>
  </conditionalFormatting>
  <conditionalFormatting sqref="D74">
    <cfRule type="expression" dxfId="2675" priority="1778" stopIfTrue="1">
      <formula>$IT75&lt;$IS$2</formula>
    </cfRule>
  </conditionalFormatting>
  <conditionalFormatting sqref="A72:H74">
    <cfRule type="cellIs" dxfId="2674" priority="1777" stopIfTrue="1" operator="equal">
      <formula>0</formula>
    </cfRule>
  </conditionalFormatting>
  <conditionalFormatting sqref="A72:H74">
    <cfRule type="expression" dxfId="2673" priority="1776" stopIfTrue="1">
      <formula>$IT73&lt;$IS$2</formula>
    </cfRule>
  </conditionalFormatting>
  <conditionalFormatting sqref="A72:H74">
    <cfRule type="cellIs" dxfId="2672" priority="1775" stopIfTrue="1" operator="equal">
      <formula>0</formula>
    </cfRule>
  </conditionalFormatting>
  <conditionalFormatting sqref="A72:H74">
    <cfRule type="expression" dxfId="2671" priority="1774" stopIfTrue="1">
      <formula>$IT73&lt;$IS$2</formula>
    </cfRule>
  </conditionalFormatting>
  <conditionalFormatting sqref="A72:H74">
    <cfRule type="cellIs" dxfId="2670" priority="1773" stopIfTrue="1" operator="equal">
      <formula>0</formula>
    </cfRule>
  </conditionalFormatting>
  <conditionalFormatting sqref="A72:H74">
    <cfRule type="expression" dxfId="2669" priority="1772" stopIfTrue="1">
      <formula>$IT73&lt;$IS$2</formula>
    </cfRule>
  </conditionalFormatting>
  <conditionalFormatting sqref="A74:H74">
    <cfRule type="cellIs" dxfId="2668" priority="1771" stopIfTrue="1" operator="equal">
      <formula>0</formula>
    </cfRule>
  </conditionalFormatting>
  <conditionalFormatting sqref="A74:H74">
    <cfRule type="expression" dxfId="2667" priority="1770" stopIfTrue="1">
      <formula>$IW75&lt;$IV$2</formula>
    </cfRule>
  </conditionalFormatting>
  <conditionalFormatting sqref="A73:H73">
    <cfRule type="cellIs" dxfId="2666" priority="1769" stopIfTrue="1" operator="equal">
      <formula>0</formula>
    </cfRule>
  </conditionalFormatting>
  <conditionalFormatting sqref="A73:H73">
    <cfRule type="expression" dxfId="2665" priority="1768" stopIfTrue="1">
      <formula>$IW74&lt;$IV$2</formula>
    </cfRule>
  </conditionalFormatting>
  <conditionalFormatting sqref="A72:H72">
    <cfRule type="cellIs" dxfId="2664" priority="1767" stopIfTrue="1" operator="equal">
      <formula>0</formula>
    </cfRule>
  </conditionalFormatting>
  <conditionalFormatting sqref="A72:H72">
    <cfRule type="expression" dxfId="2663" priority="1766" stopIfTrue="1">
      <formula>$IW73&lt;$IV$2</formula>
    </cfRule>
  </conditionalFormatting>
  <conditionalFormatting sqref="A73:H73">
    <cfRule type="cellIs" dxfId="2662" priority="1765" operator="equal">
      <formula>0</formula>
    </cfRule>
  </conditionalFormatting>
  <conditionalFormatting sqref="A73:H73">
    <cfRule type="cellIs" dxfId="2661" priority="1764" operator="equal">
      <formula>0</formula>
    </cfRule>
  </conditionalFormatting>
  <conditionalFormatting sqref="A73:H73">
    <cfRule type="cellIs" dxfId="2660" priority="1763" stopIfTrue="1" operator="equal">
      <formula>0</formula>
    </cfRule>
  </conditionalFormatting>
  <conditionalFormatting sqref="A73:H73">
    <cfRule type="expression" dxfId="2659" priority="1762" stopIfTrue="1">
      <formula>$IT74&lt;$IS$2</formula>
    </cfRule>
  </conditionalFormatting>
  <conditionalFormatting sqref="A73:H73">
    <cfRule type="cellIs" dxfId="2658" priority="1761" stopIfTrue="1" operator="equal">
      <formula>0</formula>
    </cfRule>
  </conditionalFormatting>
  <conditionalFormatting sqref="A73:H73">
    <cfRule type="expression" dxfId="2657" priority="1760" stopIfTrue="1">
      <formula>$IT74&lt;$IS$2</formula>
    </cfRule>
  </conditionalFormatting>
  <conditionalFormatting sqref="A73:G73">
    <cfRule type="cellIs" dxfId="2656" priority="1759" stopIfTrue="1" operator="equal">
      <formula>0</formula>
    </cfRule>
  </conditionalFormatting>
  <conditionalFormatting sqref="A73:G73">
    <cfRule type="expression" dxfId="2655" priority="1758" stopIfTrue="1">
      <formula>$IT74&lt;$IS$2</formula>
    </cfRule>
  </conditionalFormatting>
  <conditionalFormatting sqref="A73:G73">
    <cfRule type="cellIs" dxfId="2654" priority="1757" stopIfTrue="1" operator="equal">
      <formula>0</formula>
    </cfRule>
  </conditionalFormatting>
  <conditionalFormatting sqref="A73:G73">
    <cfRule type="expression" dxfId="2653" priority="1756" stopIfTrue="1">
      <formula>$IT74&lt;$IS$2</formula>
    </cfRule>
  </conditionalFormatting>
  <conditionalFormatting sqref="H73">
    <cfRule type="cellIs" dxfId="2652" priority="1755" stopIfTrue="1" operator="equal">
      <formula>0</formula>
    </cfRule>
  </conditionalFormatting>
  <conditionalFormatting sqref="H73">
    <cfRule type="expression" dxfId="2651" priority="1754" stopIfTrue="1">
      <formula>$IT74&lt;$IS$2</formula>
    </cfRule>
  </conditionalFormatting>
  <conditionalFormatting sqref="H73">
    <cfRule type="cellIs" dxfId="2650" priority="1753" stopIfTrue="1" operator="equal">
      <formula>0</formula>
    </cfRule>
  </conditionalFormatting>
  <conditionalFormatting sqref="H73">
    <cfRule type="expression" dxfId="2649" priority="1752" stopIfTrue="1">
      <formula>$IT74&lt;$IS$2</formula>
    </cfRule>
  </conditionalFormatting>
  <conditionalFormatting sqref="A73:G73">
    <cfRule type="cellIs" dxfId="2648" priority="1751" stopIfTrue="1" operator="equal">
      <formula>0</formula>
    </cfRule>
  </conditionalFormatting>
  <conditionalFormatting sqref="A73:G73">
    <cfRule type="expression" dxfId="2647" priority="1750" stopIfTrue="1">
      <formula>$IT74&lt;$IS$2</formula>
    </cfRule>
  </conditionalFormatting>
  <conditionalFormatting sqref="A73:H73">
    <cfRule type="cellIs" dxfId="2646" priority="1749" operator="equal">
      <formula>0</formula>
    </cfRule>
  </conditionalFormatting>
  <conditionalFormatting sqref="A73:G73">
    <cfRule type="cellIs" dxfId="2645" priority="1748" stopIfTrue="1" operator="equal">
      <formula>0</formula>
    </cfRule>
  </conditionalFormatting>
  <conditionalFormatting sqref="A73:G73">
    <cfRule type="expression" dxfId="2644" priority="1747" stopIfTrue="1">
      <formula>$IT74&lt;$IS$2</formula>
    </cfRule>
  </conditionalFormatting>
  <conditionalFormatting sqref="A73:G73">
    <cfRule type="cellIs" dxfId="2643" priority="1746" stopIfTrue="1" operator="equal">
      <formula>0</formula>
    </cfRule>
  </conditionalFormatting>
  <conditionalFormatting sqref="A73:G73">
    <cfRule type="expression" dxfId="2642" priority="1745" stopIfTrue="1">
      <formula>$IT74&lt;$IS$2</formula>
    </cfRule>
  </conditionalFormatting>
  <conditionalFormatting sqref="A73:G73">
    <cfRule type="cellIs" dxfId="2641" priority="1744" stopIfTrue="1" operator="equal">
      <formula>0</formula>
    </cfRule>
  </conditionalFormatting>
  <conditionalFormatting sqref="A73:G73">
    <cfRule type="expression" dxfId="2640" priority="1743" stopIfTrue="1">
      <formula>$IT74&lt;$IS$2</formula>
    </cfRule>
  </conditionalFormatting>
  <conditionalFormatting sqref="A73:H73">
    <cfRule type="cellIs" dxfId="2639" priority="1742" stopIfTrue="1" operator="equal">
      <formula>0</formula>
    </cfRule>
  </conditionalFormatting>
  <conditionalFormatting sqref="A73:H73">
    <cfRule type="expression" dxfId="2638" priority="1741" stopIfTrue="1">
      <formula>$IT74&lt;$IS$2</formula>
    </cfRule>
  </conditionalFormatting>
  <conditionalFormatting sqref="A73:H73">
    <cfRule type="cellIs" dxfId="2637" priority="1740" stopIfTrue="1" operator="equal">
      <formula>0</formula>
    </cfRule>
  </conditionalFormatting>
  <conditionalFormatting sqref="A73:H73">
    <cfRule type="expression" dxfId="2636" priority="1739" stopIfTrue="1">
      <formula>$IT74&lt;$IS$2</formula>
    </cfRule>
  </conditionalFormatting>
  <conditionalFormatting sqref="A73:H73">
    <cfRule type="cellIs" dxfId="2635" priority="1738" stopIfTrue="1" operator="equal">
      <formula>0</formula>
    </cfRule>
  </conditionalFormatting>
  <conditionalFormatting sqref="A73:H73">
    <cfRule type="expression" dxfId="2634" priority="1737" stopIfTrue="1">
      <formula>$IT74&lt;$IS$2</formula>
    </cfRule>
  </conditionalFormatting>
  <conditionalFormatting sqref="A73:H73">
    <cfRule type="cellIs" dxfId="2633" priority="1736" stopIfTrue="1" operator="equal">
      <formula>0</formula>
    </cfRule>
  </conditionalFormatting>
  <conditionalFormatting sqref="A73:H73">
    <cfRule type="expression" dxfId="2632" priority="1735" stopIfTrue="1">
      <formula>$IW74&lt;$IV$2</formula>
    </cfRule>
  </conditionalFormatting>
  <conditionalFormatting sqref="A72:H74">
    <cfRule type="cellIs" dxfId="2631" priority="1734" stopIfTrue="1" operator="equal">
      <formula>0</formula>
    </cfRule>
  </conditionalFormatting>
  <conditionalFormatting sqref="A72:H74">
    <cfRule type="expression" dxfId="2630" priority="1733" stopIfTrue="1">
      <formula>$IT73&lt;$IS$2</formula>
    </cfRule>
  </conditionalFormatting>
  <conditionalFormatting sqref="A72:H74">
    <cfRule type="cellIs" dxfId="2629" priority="1732" stopIfTrue="1" operator="equal">
      <formula>0</formula>
    </cfRule>
  </conditionalFormatting>
  <conditionalFormatting sqref="A72:H74">
    <cfRule type="expression" dxfId="2628" priority="1731" stopIfTrue="1">
      <formula>$IT73&lt;$IS$2</formula>
    </cfRule>
  </conditionalFormatting>
  <conditionalFormatting sqref="I74">
    <cfRule type="cellIs" dxfId="2627" priority="1730" operator="equal">
      <formula>0</formula>
    </cfRule>
  </conditionalFormatting>
  <conditionalFormatting sqref="A75:I77">
    <cfRule type="cellIs" dxfId="2626" priority="1729" operator="equal">
      <formula>0</formula>
    </cfRule>
  </conditionalFormatting>
  <conditionalFormatting sqref="A75:H77">
    <cfRule type="cellIs" dxfId="2625" priority="1728" operator="equal">
      <formula>0</formula>
    </cfRule>
  </conditionalFormatting>
  <conditionalFormatting sqref="A75:H77">
    <cfRule type="cellIs" dxfId="2624" priority="1727" stopIfTrue="1" operator="equal">
      <formula>0</formula>
    </cfRule>
  </conditionalFormatting>
  <conditionalFormatting sqref="A75:H77">
    <cfRule type="expression" dxfId="2623" priority="1726" stopIfTrue="1">
      <formula>$IT76&lt;$IS$2</formula>
    </cfRule>
  </conditionalFormatting>
  <conditionalFormatting sqref="A75:H77">
    <cfRule type="cellIs" dxfId="2622" priority="1725" stopIfTrue="1" operator="equal">
      <formula>0</formula>
    </cfRule>
  </conditionalFormatting>
  <conditionalFormatting sqref="A75:H77">
    <cfRule type="expression" dxfId="2621" priority="1724" stopIfTrue="1">
      <formula>$IT76&lt;$IS$2</formula>
    </cfRule>
  </conditionalFormatting>
  <conditionalFormatting sqref="A75:G75">
    <cfRule type="expression" dxfId="2620" priority="1723" stopIfTrue="1">
      <formula>$IT76&lt;$IS$2</formula>
    </cfRule>
  </conditionalFormatting>
  <conditionalFormatting sqref="A75:G77">
    <cfRule type="cellIs" dxfId="2619" priority="1722" stopIfTrue="1" operator="equal">
      <formula>0</formula>
    </cfRule>
  </conditionalFormatting>
  <conditionalFormatting sqref="A75:G77">
    <cfRule type="expression" dxfId="2618" priority="1721" stopIfTrue="1">
      <formula>$IT76&lt;$IS$2</formula>
    </cfRule>
  </conditionalFormatting>
  <conditionalFormatting sqref="H75:H77">
    <cfRule type="cellIs" dxfId="2617" priority="1720" stopIfTrue="1" operator="equal">
      <formula>0</formula>
    </cfRule>
  </conditionalFormatting>
  <conditionalFormatting sqref="H75:H77">
    <cfRule type="expression" dxfId="2616" priority="1719" stopIfTrue="1">
      <formula>$IT76&lt;$IS$2</formula>
    </cfRule>
  </conditionalFormatting>
  <conditionalFormatting sqref="H75:H77">
    <cfRule type="cellIs" dxfId="2615" priority="1718" stopIfTrue="1" operator="equal">
      <formula>0</formula>
    </cfRule>
  </conditionalFormatting>
  <conditionalFormatting sqref="H75:H77">
    <cfRule type="expression" dxfId="2614" priority="1717" stopIfTrue="1">
      <formula>$IT76&lt;$IS$2</formula>
    </cfRule>
  </conditionalFormatting>
  <conditionalFormatting sqref="A75:G77">
    <cfRule type="cellIs" dxfId="2613" priority="1716" stopIfTrue="1" operator="equal">
      <formula>0</formula>
    </cfRule>
  </conditionalFormatting>
  <conditionalFormatting sqref="A75:G77">
    <cfRule type="expression" dxfId="2612" priority="1715" stopIfTrue="1">
      <formula>$IT76&lt;$IS$2</formula>
    </cfRule>
  </conditionalFormatting>
  <conditionalFormatting sqref="A75:H77">
    <cfRule type="cellIs" dxfId="2611" priority="1714" operator="equal">
      <formula>0</formula>
    </cfRule>
  </conditionalFormatting>
  <conditionalFormatting sqref="A75:G77">
    <cfRule type="cellIs" dxfId="2610" priority="1713" stopIfTrue="1" operator="equal">
      <formula>0</formula>
    </cfRule>
  </conditionalFormatting>
  <conditionalFormatting sqref="A75:G77">
    <cfRule type="expression" dxfId="2609" priority="1712" stopIfTrue="1">
      <formula>$IT76&lt;$IS$2</formula>
    </cfRule>
  </conditionalFormatting>
  <conditionalFormatting sqref="A75:G77">
    <cfRule type="cellIs" dxfId="2608" priority="1711" stopIfTrue="1" operator="equal">
      <formula>0</formula>
    </cfRule>
  </conditionalFormatting>
  <conditionalFormatting sqref="A75:G77">
    <cfRule type="expression" dxfId="2607" priority="1710" stopIfTrue="1">
      <formula>$IT76&lt;$IS$2</formula>
    </cfRule>
  </conditionalFormatting>
  <conditionalFormatting sqref="A75:G77">
    <cfRule type="cellIs" dxfId="2606" priority="1709" stopIfTrue="1" operator="equal">
      <formula>0</formula>
    </cfRule>
  </conditionalFormatting>
  <conditionalFormatting sqref="A75:G77">
    <cfRule type="expression" dxfId="2605" priority="1708" stopIfTrue="1">
      <formula>$IT76&lt;$IS$2</formula>
    </cfRule>
  </conditionalFormatting>
  <conditionalFormatting sqref="A75:H77">
    <cfRule type="cellIs" dxfId="2604" priority="1707" stopIfTrue="1" operator="equal">
      <formula>0</formula>
    </cfRule>
  </conditionalFormatting>
  <conditionalFormatting sqref="A75:H77">
    <cfRule type="expression" dxfId="2603" priority="1706" stopIfTrue="1">
      <formula>$IT76&lt;$IS$2</formula>
    </cfRule>
  </conditionalFormatting>
  <conditionalFormatting sqref="A75:H77">
    <cfRule type="cellIs" dxfId="2602" priority="1705" stopIfTrue="1" operator="equal">
      <formula>0</formula>
    </cfRule>
  </conditionalFormatting>
  <conditionalFormatting sqref="A75:H77">
    <cfRule type="expression" dxfId="2601" priority="1704" stopIfTrue="1">
      <formula>$IT76&lt;$IS$2</formula>
    </cfRule>
  </conditionalFormatting>
  <conditionalFormatting sqref="A75:H77">
    <cfRule type="cellIs" dxfId="2600" priority="1703" stopIfTrue="1" operator="equal">
      <formula>0</formula>
    </cfRule>
  </conditionalFormatting>
  <conditionalFormatting sqref="A75:H77">
    <cfRule type="expression" dxfId="2599" priority="1702" stopIfTrue="1">
      <formula>$IT76&lt;$IS$2</formula>
    </cfRule>
  </conditionalFormatting>
  <conditionalFormatting sqref="A75:H75">
    <cfRule type="cellIs" dxfId="2598" priority="1701" stopIfTrue="1" operator="equal">
      <formula>0</formula>
    </cfRule>
  </conditionalFormatting>
  <conditionalFormatting sqref="A75:H75">
    <cfRule type="expression" dxfId="2597" priority="1700" stopIfTrue="1">
      <formula>$IW76&lt;$IV$2</formula>
    </cfRule>
  </conditionalFormatting>
  <conditionalFormatting sqref="A75:H77">
    <cfRule type="cellIs" dxfId="2596" priority="1699" stopIfTrue="1" operator="equal">
      <formula>0</formula>
    </cfRule>
  </conditionalFormatting>
  <conditionalFormatting sqref="A75:H77">
    <cfRule type="expression" dxfId="2595" priority="1698" stopIfTrue="1">
      <formula>$IT76&lt;$IS$2</formula>
    </cfRule>
  </conditionalFormatting>
  <conditionalFormatting sqref="A75:H77">
    <cfRule type="cellIs" dxfId="2594" priority="1697" stopIfTrue="1" operator="equal">
      <formula>0</formula>
    </cfRule>
  </conditionalFormatting>
  <conditionalFormatting sqref="A75:H77">
    <cfRule type="expression" dxfId="2593" priority="1696" stopIfTrue="1">
      <formula>$IT76&lt;$IS$2</formula>
    </cfRule>
  </conditionalFormatting>
  <conditionalFormatting sqref="D77">
    <cfRule type="cellIs" dxfId="2592" priority="1695" operator="equal">
      <formula>0</formula>
    </cfRule>
  </conditionalFormatting>
  <conditionalFormatting sqref="D77">
    <cfRule type="cellIs" dxfId="2591" priority="1694" operator="equal">
      <formula>0</formula>
    </cfRule>
  </conditionalFormatting>
  <conditionalFormatting sqref="D77">
    <cfRule type="cellIs" dxfId="2590" priority="1693" stopIfTrue="1" operator="equal">
      <formula>0</formula>
    </cfRule>
  </conditionalFormatting>
  <conditionalFormatting sqref="D77">
    <cfRule type="expression" dxfId="2589" priority="1692" stopIfTrue="1">
      <formula>$IT78&lt;$IS$2</formula>
    </cfRule>
  </conditionalFormatting>
  <conditionalFormatting sqref="D77">
    <cfRule type="cellIs" dxfId="2588" priority="1691" stopIfTrue="1" operator="equal">
      <formula>0</formula>
    </cfRule>
  </conditionalFormatting>
  <conditionalFormatting sqref="D77">
    <cfRule type="expression" dxfId="2587" priority="1690" stopIfTrue="1">
      <formula>$IT78&lt;$IS$2</formula>
    </cfRule>
  </conditionalFormatting>
  <conditionalFormatting sqref="D77">
    <cfRule type="cellIs" dxfId="2586" priority="1689" stopIfTrue="1" operator="equal">
      <formula>0</formula>
    </cfRule>
  </conditionalFormatting>
  <conditionalFormatting sqref="D77">
    <cfRule type="expression" dxfId="2585" priority="1688" stopIfTrue="1">
      <formula>$IT78&lt;$IS$2</formula>
    </cfRule>
  </conditionalFormatting>
  <conditionalFormatting sqref="D77">
    <cfRule type="cellIs" dxfId="2584" priority="1687" stopIfTrue="1" operator="equal">
      <formula>0</formula>
    </cfRule>
  </conditionalFormatting>
  <conditionalFormatting sqref="D77">
    <cfRule type="expression" dxfId="2583" priority="1686" stopIfTrue="1">
      <formula>$IT78&lt;$IS$2</formula>
    </cfRule>
  </conditionalFormatting>
  <conditionalFormatting sqref="D77">
    <cfRule type="cellIs" dxfId="2582" priority="1685" operator="equal">
      <formula>0</formula>
    </cfRule>
  </conditionalFormatting>
  <conditionalFormatting sqref="D77">
    <cfRule type="cellIs" dxfId="2581" priority="1684" stopIfTrue="1" operator="equal">
      <formula>0</formula>
    </cfRule>
  </conditionalFormatting>
  <conditionalFormatting sqref="D77">
    <cfRule type="expression" dxfId="2580" priority="1683" stopIfTrue="1">
      <formula>$IT78&lt;$IS$2</formula>
    </cfRule>
  </conditionalFormatting>
  <conditionalFormatting sqref="D77">
    <cfRule type="cellIs" dxfId="2579" priority="1682" stopIfTrue="1" operator="equal">
      <formula>0</formula>
    </cfRule>
  </conditionalFormatting>
  <conditionalFormatting sqref="D77">
    <cfRule type="expression" dxfId="2578" priority="1681" stopIfTrue="1">
      <formula>$IT78&lt;$IS$2</formula>
    </cfRule>
  </conditionalFormatting>
  <conditionalFormatting sqref="D77">
    <cfRule type="cellIs" dxfId="2577" priority="1680" stopIfTrue="1" operator="equal">
      <formula>0</formula>
    </cfRule>
  </conditionalFormatting>
  <conditionalFormatting sqref="D77">
    <cfRule type="expression" dxfId="2576" priority="1679" stopIfTrue="1">
      <formula>$IT78&lt;$IS$2</formula>
    </cfRule>
  </conditionalFormatting>
  <conditionalFormatting sqref="A77:H77">
    <cfRule type="cellIs" dxfId="2575" priority="1678" stopIfTrue="1" operator="equal">
      <formula>0</formula>
    </cfRule>
  </conditionalFormatting>
  <conditionalFormatting sqref="A77:H77">
    <cfRule type="expression" dxfId="2574" priority="1677" stopIfTrue="1">
      <formula>$IW78&lt;$IV$2</formula>
    </cfRule>
  </conditionalFormatting>
  <conditionalFormatting sqref="A76:H76">
    <cfRule type="cellIs" dxfId="2573" priority="1676" stopIfTrue="1" operator="equal">
      <formula>0</formula>
    </cfRule>
  </conditionalFormatting>
  <conditionalFormatting sqref="A76:H76">
    <cfRule type="expression" dxfId="2572" priority="1675" stopIfTrue="1">
      <formula>$IW77&lt;$IV$2</formula>
    </cfRule>
  </conditionalFormatting>
  <conditionalFormatting sqref="A76:H76">
    <cfRule type="cellIs" dxfId="2571" priority="1674" stopIfTrue="1" operator="equal">
      <formula>0</formula>
    </cfRule>
  </conditionalFormatting>
  <conditionalFormatting sqref="A76:H76">
    <cfRule type="expression" dxfId="2570" priority="1673" stopIfTrue="1">
      <formula>$IW77&lt;$IV$2</formula>
    </cfRule>
  </conditionalFormatting>
  <conditionalFormatting sqref="I77">
    <cfRule type="cellIs" dxfId="2569" priority="1672" operator="equal">
      <formula>0</formula>
    </cfRule>
  </conditionalFormatting>
  <conditionalFormatting sqref="A78:I80">
    <cfRule type="cellIs" dxfId="2568" priority="1671" operator="equal">
      <formula>0</formula>
    </cfRule>
  </conditionalFormatting>
  <conditionalFormatting sqref="A78:H80">
    <cfRule type="cellIs" dxfId="2567" priority="1670" operator="equal">
      <formula>0</formula>
    </cfRule>
  </conditionalFormatting>
  <conditionalFormatting sqref="A78:H80">
    <cfRule type="cellIs" dxfId="2566" priority="1669" stopIfTrue="1" operator="equal">
      <formula>0</formula>
    </cfRule>
  </conditionalFormatting>
  <conditionalFormatting sqref="A78:H80">
    <cfRule type="expression" dxfId="2565" priority="1668" stopIfTrue="1">
      <formula>$IT79&lt;$IS$2</formula>
    </cfRule>
  </conditionalFormatting>
  <conditionalFormatting sqref="A78:H80">
    <cfRule type="cellIs" dxfId="2564" priority="1667" stopIfTrue="1" operator="equal">
      <formula>0</formula>
    </cfRule>
  </conditionalFormatting>
  <conditionalFormatting sqref="A78:H80">
    <cfRule type="expression" dxfId="2563" priority="1666" stopIfTrue="1">
      <formula>$IT79&lt;$IS$2</formula>
    </cfRule>
  </conditionalFormatting>
  <conditionalFormatting sqref="A78:G80">
    <cfRule type="cellIs" dxfId="2562" priority="1665" stopIfTrue="1" operator="equal">
      <formula>0</formula>
    </cfRule>
  </conditionalFormatting>
  <conditionalFormatting sqref="A78:G80">
    <cfRule type="expression" dxfId="2561" priority="1664" stopIfTrue="1">
      <formula>$IT79&lt;$IS$2</formula>
    </cfRule>
  </conditionalFormatting>
  <conditionalFormatting sqref="A78:G80">
    <cfRule type="cellIs" dxfId="2560" priority="1663" stopIfTrue="1" operator="equal">
      <formula>0</formula>
    </cfRule>
  </conditionalFormatting>
  <conditionalFormatting sqref="A78:G80">
    <cfRule type="expression" dxfId="2559" priority="1662" stopIfTrue="1">
      <formula>$IT79&lt;$IS$2</formula>
    </cfRule>
  </conditionalFormatting>
  <conditionalFormatting sqref="H78:H80">
    <cfRule type="cellIs" dxfId="2558" priority="1661" stopIfTrue="1" operator="equal">
      <formula>0</formula>
    </cfRule>
  </conditionalFormatting>
  <conditionalFormatting sqref="H78:H80">
    <cfRule type="expression" dxfId="2557" priority="1660" stopIfTrue="1">
      <formula>$IT79&lt;$IS$2</formula>
    </cfRule>
  </conditionalFormatting>
  <conditionalFormatting sqref="H78:H80">
    <cfRule type="cellIs" dxfId="2556" priority="1659" stopIfTrue="1" operator="equal">
      <formula>0</formula>
    </cfRule>
  </conditionalFormatting>
  <conditionalFormatting sqref="H78:H80">
    <cfRule type="expression" dxfId="2555" priority="1658" stopIfTrue="1">
      <formula>$IT79&lt;$IS$2</formula>
    </cfRule>
  </conditionalFormatting>
  <conditionalFormatting sqref="A78:G80">
    <cfRule type="cellIs" dxfId="2554" priority="1657" stopIfTrue="1" operator="equal">
      <formula>0</formula>
    </cfRule>
  </conditionalFormatting>
  <conditionalFormatting sqref="A78:G80">
    <cfRule type="expression" dxfId="2553" priority="1656" stopIfTrue="1">
      <formula>$IT79&lt;$IS$2</formula>
    </cfRule>
  </conditionalFormatting>
  <conditionalFormatting sqref="A78:H80">
    <cfRule type="cellIs" dxfId="2552" priority="1655" operator="equal">
      <formula>0</formula>
    </cfRule>
  </conditionalFormatting>
  <conditionalFormatting sqref="A78:G80">
    <cfRule type="cellIs" dxfId="2551" priority="1654" stopIfTrue="1" operator="equal">
      <formula>0</formula>
    </cfRule>
  </conditionalFormatting>
  <conditionalFormatting sqref="A78:G80">
    <cfRule type="expression" dxfId="2550" priority="1653" stopIfTrue="1">
      <formula>$IT79&lt;$IS$2</formula>
    </cfRule>
  </conditionalFormatting>
  <conditionalFormatting sqref="A78:G80">
    <cfRule type="cellIs" dxfId="2549" priority="1652" stopIfTrue="1" operator="equal">
      <formula>0</formula>
    </cfRule>
  </conditionalFormatting>
  <conditionalFormatting sqref="A78:G80">
    <cfRule type="expression" dxfId="2548" priority="1651" stopIfTrue="1">
      <formula>$IT79&lt;$IS$2</formula>
    </cfRule>
  </conditionalFormatting>
  <conditionalFormatting sqref="A78:G80">
    <cfRule type="cellIs" dxfId="2547" priority="1650" stopIfTrue="1" operator="equal">
      <formula>0</formula>
    </cfRule>
  </conditionalFormatting>
  <conditionalFormatting sqref="A78:G80">
    <cfRule type="expression" dxfId="2546" priority="1649" stopIfTrue="1">
      <formula>$IT79&lt;$IS$2</formula>
    </cfRule>
  </conditionalFormatting>
  <conditionalFormatting sqref="D80">
    <cfRule type="cellIs" dxfId="2545" priority="1648" operator="equal">
      <formula>0</formula>
    </cfRule>
  </conditionalFormatting>
  <conditionalFormatting sqref="D80">
    <cfRule type="cellIs" dxfId="2544" priority="1647" stopIfTrue="1" operator="equal">
      <formula>0</formula>
    </cfRule>
  </conditionalFormatting>
  <conditionalFormatting sqref="D80">
    <cfRule type="expression" dxfId="2543" priority="1646" stopIfTrue="1">
      <formula>$IT81&lt;$IS$2</formula>
    </cfRule>
  </conditionalFormatting>
  <conditionalFormatting sqref="D80">
    <cfRule type="cellIs" dxfId="2542" priority="1645" stopIfTrue="1" operator="equal">
      <formula>0</formula>
    </cfRule>
  </conditionalFormatting>
  <conditionalFormatting sqref="D80">
    <cfRule type="expression" dxfId="2541" priority="1644" stopIfTrue="1">
      <formula>$IT81&lt;$IS$2</formula>
    </cfRule>
  </conditionalFormatting>
  <conditionalFormatting sqref="D80">
    <cfRule type="cellIs" dxfId="2540" priority="1643" stopIfTrue="1" operator="equal">
      <formula>0</formula>
    </cfRule>
  </conditionalFormatting>
  <conditionalFormatting sqref="D80">
    <cfRule type="expression" dxfId="2539" priority="1642" stopIfTrue="1">
      <formula>$IT81&lt;$IS$2</formula>
    </cfRule>
  </conditionalFormatting>
  <conditionalFormatting sqref="D80">
    <cfRule type="cellIs" dxfId="2538" priority="1641" stopIfTrue="1" operator="equal">
      <formula>0</formula>
    </cfRule>
  </conditionalFormatting>
  <conditionalFormatting sqref="D80">
    <cfRule type="expression" dxfId="2537" priority="1640" stopIfTrue="1">
      <formula>$IT81&lt;$IS$2</formula>
    </cfRule>
  </conditionalFormatting>
  <conditionalFormatting sqref="D80">
    <cfRule type="cellIs" dxfId="2536" priority="1639" stopIfTrue="1" operator="equal">
      <formula>0</formula>
    </cfRule>
  </conditionalFormatting>
  <conditionalFormatting sqref="D80">
    <cfRule type="expression" dxfId="2535" priority="1638" stopIfTrue="1">
      <formula>$IT81&lt;$IS$2</formula>
    </cfRule>
  </conditionalFormatting>
  <conditionalFormatting sqref="D80">
    <cfRule type="cellIs" dxfId="2534" priority="1637" operator="equal">
      <formula>0</formula>
    </cfRule>
  </conditionalFormatting>
  <conditionalFormatting sqref="D80">
    <cfRule type="cellIs" dxfId="2533" priority="1636" stopIfTrue="1" operator="equal">
      <formula>0</formula>
    </cfRule>
  </conditionalFormatting>
  <conditionalFormatting sqref="D80">
    <cfRule type="expression" dxfId="2532" priority="1635" stopIfTrue="1">
      <formula>$IT81&lt;$IS$2</formula>
    </cfRule>
  </conditionalFormatting>
  <conditionalFormatting sqref="D80">
    <cfRule type="cellIs" dxfId="2531" priority="1634" stopIfTrue="1" operator="equal">
      <formula>0</formula>
    </cfRule>
  </conditionalFormatting>
  <conditionalFormatting sqref="D80">
    <cfRule type="expression" dxfId="2530" priority="1633" stopIfTrue="1">
      <formula>$IT81&lt;$IS$2</formula>
    </cfRule>
  </conditionalFormatting>
  <conditionalFormatting sqref="D80">
    <cfRule type="cellIs" dxfId="2529" priority="1632" stopIfTrue="1" operator="equal">
      <formula>0</formula>
    </cfRule>
  </conditionalFormatting>
  <conditionalFormatting sqref="D80">
    <cfRule type="expression" dxfId="2528" priority="1631" stopIfTrue="1">
      <formula>$IT81&lt;$IS$2</formula>
    </cfRule>
  </conditionalFormatting>
  <conditionalFormatting sqref="D80">
    <cfRule type="cellIs" dxfId="2527" priority="1630" stopIfTrue="1" operator="equal">
      <formula>0</formula>
    </cfRule>
  </conditionalFormatting>
  <conditionalFormatting sqref="D80">
    <cfRule type="expression" dxfId="2526" priority="1629" stopIfTrue="1">
      <formula>$IT81&lt;$IS$2</formula>
    </cfRule>
  </conditionalFormatting>
  <conditionalFormatting sqref="D80">
    <cfRule type="cellIs" dxfId="2525" priority="1628" stopIfTrue="1" operator="equal">
      <formula>0</formula>
    </cfRule>
  </conditionalFormatting>
  <conditionalFormatting sqref="D80">
    <cfRule type="expression" dxfId="2524" priority="1627" stopIfTrue="1">
      <formula>$IT81&lt;$IS$2</formula>
    </cfRule>
  </conditionalFormatting>
  <conditionalFormatting sqref="D80">
    <cfRule type="cellIs" dxfId="2523" priority="1626" stopIfTrue="1" operator="equal">
      <formula>0</formula>
    </cfRule>
  </conditionalFormatting>
  <conditionalFormatting sqref="D80">
    <cfRule type="expression" dxfId="2522" priority="1625" stopIfTrue="1">
      <formula>$IT81&lt;$IS$2</formula>
    </cfRule>
  </conditionalFormatting>
  <conditionalFormatting sqref="D80">
    <cfRule type="cellIs" dxfId="2521" priority="1624" stopIfTrue="1" operator="equal">
      <formula>0</formula>
    </cfRule>
  </conditionalFormatting>
  <conditionalFormatting sqref="D80">
    <cfRule type="expression" dxfId="2520" priority="1623" stopIfTrue="1">
      <formula>$IT81&lt;$IS$2</formula>
    </cfRule>
  </conditionalFormatting>
  <conditionalFormatting sqref="A78:H80">
    <cfRule type="cellIs" dxfId="2519" priority="1622" stopIfTrue="1" operator="equal">
      <formula>0</formula>
    </cfRule>
  </conditionalFormatting>
  <conditionalFormatting sqref="A78:H80">
    <cfRule type="expression" dxfId="2518" priority="1621" stopIfTrue="1">
      <formula>$IT79&lt;$IS$2</formula>
    </cfRule>
  </conditionalFormatting>
  <conditionalFormatting sqref="A78:H80">
    <cfRule type="cellIs" dxfId="2517" priority="1620" stopIfTrue="1" operator="equal">
      <formula>0</formula>
    </cfRule>
  </conditionalFormatting>
  <conditionalFormatting sqref="A78:H80">
    <cfRule type="expression" dxfId="2516" priority="1619" stopIfTrue="1">
      <formula>$IT79&lt;$IS$2</formula>
    </cfRule>
  </conditionalFormatting>
  <conditionalFormatting sqref="A78:H80">
    <cfRule type="cellIs" dxfId="2515" priority="1618" stopIfTrue="1" operator="equal">
      <formula>0</formula>
    </cfRule>
  </conditionalFormatting>
  <conditionalFormatting sqref="A78:H80">
    <cfRule type="expression" dxfId="2514" priority="1617" stopIfTrue="1">
      <formula>$IT79&lt;$IS$2</formula>
    </cfRule>
  </conditionalFormatting>
  <conditionalFormatting sqref="H78">
    <cfRule type="cellIs" dxfId="2513" priority="1616" operator="equal">
      <formula>0</formula>
    </cfRule>
  </conditionalFormatting>
  <conditionalFormatting sqref="H78">
    <cfRule type="cellIs" dxfId="2512" priority="1615" stopIfTrue="1" operator="equal">
      <formula>0</formula>
    </cfRule>
  </conditionalFormatting>
  <conditionalFormatting sqref="H78">
    <cfRule type="expression" dxfId="2511" priority="1614" stopIfTrue="1">
      <formula>$IT79&lt;$IS$2</formula>
    </cfRule>
  </conditionalFormatting>
  <conditionalFormatting sqref="H78">
    <cfRule type="cellIs" dxfId="2510" priority="1613" stopIfTrue="1" operator="equal">
      <formula>0</formula>
    </cfRule>
  </conditionalFormatting>
  <conditionalFormatting sqref="H78">
    <cfRule type="expression" dxfId="2509" priority="1612" stopIfTrue="1">
      <formula>$IT79&lt;$IS$2</formula>
    </cfRule>
  </conditionalFormatting>
  <conditionalFormatting sqref="H78">
    <cfRule type="cellIs" dxfId="2508" priority="1611" stopIfTrue="1" operator="equal">
      <formula>0</formula>
    </cfRule>
  </conditionalFormatting>
  <conditionalFormatting sqref="H78">
    <cfRule type="expression" dxfId="2507" priority="1610" stopIfTrue="1">
      <formula>$IT79&lt;$IS$2</formula>
    </cfRule>
  </conditionalFormatting>
  <conditionalFormatting sqref="H78">
    <cfRule type="cellIs" dxfId="2506" priority="1609" operator="equal">
      <formula>0</formula>
    </cfRule>
  </conditionalFormatting>
  <conditionalFormatting sqref="H78">
    <cfRule type="cellIs" dxfId="2505" priority="1608" operator="equal">
      <formula>0</formula>
    </cfRule>
  </conditionalFormatting>
  <conditionalFormatting sqref="H78">
    <cfRule type="cellIs" dxfId="2504" priority="1607" stopIfTrue="1" operator="equal">
      <formula>0</formula>
    </cfRule>
  </conditionalFormatting>
  <conditionalFormatting sqref="H78">
    <cfRule type="expression" dxfId="2503" priority="1606" stopIfTrue="1">
      <formula>$IT79&lt;$IS$2</formula>
    </cfRule>
  </conditionalFormatting>
  <conditionalFormatting sqref="H78">
    <cfRule type="cellIs" dxfId="2502" priority="1605" stopIfTrue="1" operator="equal">
      <formula>0</formula>
    </cfRule>
  </conditionalFormatting>
  <conditionalFormatting sqref="H78">
    <cfRule type="expression" dxfId="2501" priority="1604" stopIfTrue="1">
      <formula>$IT79&lt;$IS$2</formula>
    </cfRule>
  </conditionalFormatting>
  <conditionalFormatting sqref="H78">
    <cfRule type="cellIs" dxfId="2500" priority="1603" stopIfTrue="1" operator="equal">
      <formula>0</formula>
    </cfRule>
  </conditionalFormatting>
  <conditionalFormatting sqref="H78">
    <cfRule type="expression" dxfId="2499" priority="1602" stopIfTrue="1">
      <formula>$IT79&lt;$IS$2</formula>
    </cfRule>
  </conditionalFormatting>
  <conditionalFormatting sqref="H78">
    <cfRule type="cellIs" dxfId="2498" priority="1601" stopIfTrue="1" operator="equal">
      <formula>0</formula>
    </cfRule>
  </conditionalFormatting>
  <conditionalFormatting sqref="H78">
    <cfRule type="expression" dxfId="2497" priority="1600" stopIfTrue="1">
      <formula>$IT79&lt;$IS$2</formula>
    </cfRule>
  </conditionalFormatting>
  <conditionalFormatting sqref="H78">
    <cfRule type="cellIs" dxfId="2496" priority="1599" operator="equal">
      <formula>0</formula>
    </cfRule>
  </conditionalFormatting>
  <conditionalFormatting sqref="H78">
    <cfRule type="cellIs" dxfId="2495" priority="1598" stopIfTrue="1" operator="equal">
      <formula>0</formula>
    </cfRule>
  </conditionalFormatting>
  <conditionalFormatting sqref="H78">
    <cfRule type="expression" dxfId="2494" priority="1597" stopIfTrue="1">
      <formula>$IT79&lt;$IS$2</formula>
    </cfRule>
  </conditionalFormatting>
  <conditionalFormatting sqref="H78">
    <cfRule type="cellIs" dxfId="2493" priority="1596" stopIfTrue="1" operator="equal">
      <formula>0</formula>
    </cfRule>
  </conditionalFormatting>
  <conditionalFormatting sqref="H78">
    <cfRule type="expression" dxfId="2492" priority="1595" stopIfTrue="1">
      <formula>$IT79&lt;$IS$2</formula>
    </cfRule>
  </conditionalFormatting>
  <conditionalFormatting sqref="H78">
    <cfRule type="cellIs" dxfId="2491" priority="1594" stopIfTrue="1" operator="equal">
      <formula>0</formula>
    </cfRule>
  </conditionalFormatting>
  <conditionalFormatting sqref="H78">
    <cfRule type="expression" dxfId="2490" priority="1593" stopIfTrue="1">
      <formula>$IT79&lt;$IS$2</formula>
    </cfRule>
  </conditionalFormatting>
  <conditionalFormatting sqref="H78">
    <cfRule type="cellIs" dxfId="2489" priority="1592" stopIfTrue="1" operator="equal">
      <formula>0</formula>
    </cfRule>
  </conditionalFormatting>
  <conditionalFormatting sqref="H78">
    <cfRule type="expression" dxfId="2488" priority="1591" stopIfTrue="1">
      <formula>$IT79&lt;$IS$2</formula>
    </cfRule>
  </conditionalFormatting>
  <conditionalFormatting sqref="H78">
    <cfRule type="cellIs" dxfId="2487" priority="1590" stopIfTrue="1" operator="equal">
      <formula>0</formula>
    </cfRule>
  </conditionalFormatting>
  <conditionalFormatting sqref="H78">
    <cfRule type="expression" dxfId="2486" priority="1589" stopIfTrue="1">
      <formula>$IT79&lt;$IS$2</formula>
    </cfRule>
  </conditionalFormatting>
  <conditionalFormatting sqref="H78">
    <cfRule type="cellIs" dxfId="2485" priority="1588" stopIfTrue="1" operator="equal">
      <formula>0</formula>
    </cfRule>
  </conditionalFormatting>
  <conditionalFormatting sqref="H78">
    <cfRule type="expression" dxfId="2484" priority="1587" stopIfTrue="1">
      <formula>$IT79&lt;$IS$2</formula>
    </cfRule>
  </conditionalFormatting>
  <conditionalFormatting sqref="H78">
    <cfRule type="cellIs" dxfId="2483" priority="1586" stopIfTrue="1" operator="equal">
      <formula>0</formula>
    </cfRule>
  </conditionalFormatting>
  <conditionalFormatting sqref="H78">
    <cfRule type="expression" dxfId="2482" priority="1585" stopIfTrue="1">
      <formula>$IT79&lt;$IS$2</formula>
    </cfRule>
  </conditionalFormatting>
  <conditionalFormatting sqref="H78">
    <cfRule type="cellIs" dxfId="2481" priority="1584" stopIfTrue="1" operator="equal">
      <formula>0</formula>
    </cfRule>
  </conditionalFormatting>
  <conditionalFormatting sqref="H78">
    <cfRule type="expression" dxfId="2480" priority="1583" stopIfTrue="1">
      <formula>$IT79&lt;$IS$2</formula>
    </cfRule>
  </conditionalFormatting>
  <conditionalFormatting sqref="H78">
    <cfRule type="cellIs" dxfId="2479" priority="1582" stopIfTrue="1" operator="equal">
      <formula>0</formula>
    </cfRule>
  </conditionalFormatting>
  <conditionalFormatting sqref="H78">
    <cfRule type="expression" dxfId="2478" priority="1581" stopIfTrue="1">
      <formula>$IT79&lt;$IS$2</formula>
    </cfRule>
  </conditionalFormatting>
  <conditionalFormatting sqref="H78">
    <cfRule type="cellIs" dxfId="2477" priority="1580" stopIfTrue="1" operator="equal">
      <formula>0</formula>
    </cfRule>
  </conditionalFormatting>
  <conditionalFormatting sqref="H78">
    <cfRule type="expression" dxfId="2476" priority="1579" stopIfTrue="1">
      <formula>$IT79&lt;$IS$2</formula>
    </cfRule>
  </conditionalFormatting>
  <conditionalFormatting sqref="H78">
    <cfRule type="cellIs" dxfId="2475" priority="1578" stopIfTrue="1" operator="equal">
      <formula>0</formula>
    </cfRule>
  </conditionalFormatting>
  <conditionalFormatting sqref="H78">
    <cfRule type="expression" dxfId="2474" priority="1577" stopIfTrue="1">
      <formula>$IT79&lt;$IS$2</formula>
    </cfRule>
  </conditionalFormatting>
  <conditionalFormatting sqref="A79:H79">
    <cfRule type="cellIs" dxfId="2473" priority="1576" stopIfTrue="1" operator="equal">
      <formula>0</formula>
    </cfRule>
  </conditionalFormatting>
  <conditionalFormatting sqref="A79:H79">
    <cfRule type="expression" dxfId="2472" priority="1575" stopIfTrue="1">
      <formula>$IW80&lt;$IV$2</formula>
    </cfRule>
  </conditionalFormatting>
  <conditionalFormatting sqref="A79:H79">
    <cfRule type="cellIs" dxfId="2471" priority="1574" stopIfTrue="1" operator="equal">
      <formula>0</formula>
    </cfRule>
  </conditionalFormatting>
  <conditionalFormatting sqref="A79:H79">
    <cfRule type="expression" dxfId="2470" priority="1573" stopIfTrue="1">
      <formula>$IW80&lt;$IV$2</formula>
    </cfRule>
  </conditionalFormatting>
  <conditionalFormatting sqref="A78:H80">
    <cfRule type="cellIs" dxfId="2469" priority="1572" stopIfTrue="1" operator="equal">
      <formula>0</formula>
    </cfRule>
  </conditionalFormatting>
  <conditionalFormatting sqref="A78:H80">
    <cfRule type="expression" dxfId="2468" priority="1571" stopIfTrue="1">
      <formula>$IT79&lt;$IS$2</formula>
    </cfRule>
  </conditionalFormatting>
  <conditionalFormatting sqref="A78:H80">
    <cfRule type="cellIs" dxfId="2467" priority="1570" stopIfTrue="1" operator="equal">
      <formula>0</formula>
    </cfRule>
  </conditionalFormatting>
  <conditionalFormatting sqref="A78:H80">
    <cfRule type="expression" dxfId="2466" priority="1569" stopIfTrue="1">
      <formula>$IT79&lt;$IS$2</formula>
    </cfRule>
  </conditionalFormatting>
  <conditionalFormatting sqref="I80">
    <cfRule type="cellIs" dxfId="2465" priority="1568" operator="equal">
      <formula>0</formula>
    </cfRule>
  </conditionalFormatting>
  <conditionalFormatting sqref="A81:I84">
    <cfRule type="cellIs" dxfId="2464" priority="1567" operator="equal">
      <formula>0</formula>
    </cfRule>
  </conditionalFormatting>
  <conditionalFormatting sqref="A81:H84">
    <cfRule type="cellIs" dxfId="2463" priority="1566" operator="equal">
      <formula>0</formula>
    </cfRule>
  </conditionalFormatting>
  <conditionalFormatting sqref="A81:H84">
    <cfRule type="cellIs" dxfId="2462" priority="1565" stopIfTrue="1" operator="equal">
      <formula>0</formula>
    </cfRule>
  </conditionalFormatting>
  <conditionalFormatting sqref="A81:H84">
    <cfRule type="expression" dxfId="2461" priority="1564" stopIfTrue="1">
      <formula>$IT82&lt;$IS$2</formula>
    </cfRule>
  </conditionalFormatting>
  <conditionalFormatting sqref="A81:H84">
    <cfRule type="cellIs" dxfId="2460" priority="1563" stopIfTrue="1" operator="equal">
      <formula>0</formula>
    </cfRule>
  </conditionalFormatting>
  <conditionalFormatting sqref="A81:H84">
    <cfRule type="expression" dxfId="2459" priority="1562" stopIfTrue="1">
      <formula>$IT82&lt;$IS$2</formula>
    </cfRule>
  </conditionalFormatting>
  <conditionalFormatting sqref="A81:G82">
    <cfRule type="expression" dxfId="2458" priority="1561" stopIfTrue="1">
      <formula>$IT82&lt;$IS$2</formula>
    </cfRule>
  </conditionalFormatting>
  <conditionalFormatting sqref="A81:G84">
    <cfRule type="cellIs" dxfId="2457" priority="1560" stopIfTrue="1" operator="equal">
      <formula>0</formula>
    </cfRule>
  </conditionalFormatting>
  <conditionalFormatting sqref="A81:G84">
    <cfRule type="expression" dxfId="2456" priority="1559" stopIfTrue="1">
      <formula>$IT82&lt;$IS$2</formula>
    </cfRule>
  </conditionalFormatting>
  <conditionalFormatting sqref="H81:H84">
    <cfRule type="cellIs" dxfId="2455" priority="1558" stopIfTrue="1" operator="equal">
      <formula>0</formula>
    </cfRule>
  </conditionalFormatting>
  <conditionalFormatting sqref="H81:H84">
    <cfRule type="expression" dxfId="2454" priority="1557" stopIfTrue="1">
      <formula>$IT82&lt;$IS$2</formula>
    </cfRule>
  </conditionalFormatting>
  <conditionalFormatting sqref="H81:H84">
    <cfRule type="cellIs" dxfId="2453" priority="1556" stopIfTrue="1" operator="equal">
      <formula>0</formula>
    </cfRule>
  </conditionalFormatting>
  <conditionalFormatting sqref="H81:H84">
    <cfRule type="expression" dxfId="2452" priority="1555" stopIfTrue="1">
      <formula>$IT82&lt;$IS$2</formula>
    </cfRule>
  </conditionalFormatting>
  <conditionalFormatting sqref="A81:G84">
    <cfRule type="cellIs" dxfId="2451" priority="1554" stopIfTrue="1" operator="equal">
      <formula>0</formula>
    </cfRule>
  </conditionalFormatting>
  <conditionalFormatting sqref="A81:G84">
    <cfRule type="expression" dxfId="2450" priority="1553" stopIfTrue="1">
      <formula>$IT82&lt;$IS$2</formula>
    </cfRule>
  </conditionalFormatting>
  <conditionalFormatting sqref="A81:H84">
    <cfRule type="cellIs" dxfId="2449" priority="1552" operator="equal">
      <formula>0</formula>
    </cfRule>
  </conditionalFormatting>
  <conditionalFormatting sqref="A81:G84">
    <cfRule type="cellIs" dxfId="2448" priority="1551" stopIfTrue="1" operator="equal">
      <formula>0</formula>
    </cfRule>
  </conditionalFormatting>
  <conditionalFormatting sqref="A81:G84">
    <cfRule type="expression" dxfId="2447" priority="1550" stopIfTrue="1">
      <formula>$IT82&lt;$IS$2</formula>
    </cfRule>
  </conditionalFormatting>
  <conditionalFormatting sqref="A81:G84">
    <cfRule type="cellIs" dxfId="2446" priority="1549" stopIfTrue="1" operator="equal">
      <formula>0</formula>
    </cfRule>
  </conditionalFormatting>
  <conditionalFormatting sqref="A81:G84">
    <cfRule type="expression" dxfId="2445" priority="1548" stopIfTrue="1">
      <formula>$IT82&lt;$IS$2</formula>
    </cfRule>
  </conditionalFormatting>
  <conditionalFormatting sqref="A81:G84">
    <cfRule type="cellIs" dxfId="2444" priority="1547" stopIfTrue="1" operator="equal">
      <formula>0</formula>
    </cfRule>
  </conditionalFormatting>
  <conditionalFormatting sqref="A81:G84">
    <cfRule type="expression" dxfId="2443" priority="1546" stopIfTrue="1">
      <formula>$IT82&lt;$IS$2</formula>
    </cfRule>
  </conditionalFormatting>
  <conditionalFormatting sqref="D84">
    <cfRule type="cellIs" dxfId="2442" priority="1545" operator="equal">
      <formula>0</formula>
    </cfRule>
  </conditionalFormatting>
  <conditionalFormatting sqref="D84">
    <cfRule type="cellIs" dxfId="2441" priority="1544" operator="equal">
      <formula>0</formula>
    </cfRule>
  </conditionalFormatting>
  <conditionalFormatting sqref="D84">
    <cfRule type="cellIs" dxfId="2440" priority="1543" stopIfTrue="1" operator="equal">
      <formula>0</formula>
    </cfRule>
  </conditionalFormatting>
  <conditionalFormatting sqref="D84">
    <cfRule type="expression" dxfId="2439" priority="1542" stopIfTrue="1">
      <formula>$IT85&lt;$IS$2</formula>
    </cfRule>
  </conditionalFormatting>
  <conditionalFormatting sqref="D84">
    <cfRule type="cellIs" dxfId="2438" priority="1541" stopIfTrue="1" operator="equal">
      <formula>0</formula>
    </cfRule>
  </conditionalFormatting>
  <conditionalFormatting sqref="D84">
    <cfRule type="expression" dxfId="2437" priority="1540" stopIfTrue="1">
      <formula>$IT85&lt;$IS$2</formula>
    </cfRule>
  </conditionalFormatting>
  <conditionalFormatting sqref="D84">
    <cfRule type="cellIs" dxfId="2436" priority="1539" stopIfTrue="1" operator="equal">
      <formula>0</formula>
    </cfRule>
  </conditionalFormatting>
  <conditionalFormatting sqref="D84">
    <cfRule type="expression" dxfId="2435" priority="1538" stopIfTrue="1">
      <formula>$IT85&lt;$IS$2</formula>
    </cfRule>
  </conditionalFormatting>
  <conditionalFormatting sqref="D84">
    <cfRule type="cellIs" dxfId="2434" priority="1537" stopIfTrue="1" operator="equal">
      <formula>0</formula>
    </cfRule>
  </conditionalFormatting>
  <conditionalFormatting sqref="D84">
    <cfRule type="expression" dxfId="2433" priority="1536" stopIfTrue="1">
      <formula>$IT85&lt;$IS$2</formula>
    </cfRule>
  </conditionalFormatting>
  <conditionalFormatting sqref="D84">
    <cfRule type="cellIs" dxfId="2432" priority="1535" operator="equal">
      <formula>0</formula>
    </cfRule>
  </conditionalFormatting>
  <conditionalFormatting sqref="D84">
    <cfRule type="cellIs" dxfId="2431" priority="1534" stopIfTrue="1" operator="equal">
      <formula>0</formula>
    </cfRule>
  </conditionalFormatting>
  <conditionalFormatting sqref="D84">
    <cfRule type="expression" dxfId="2430" priority="1533" stopIfTrue="1">
      <formula>$IT85&lt;$IS$2</formula>
    </cfRule>
  </conditionalFormatting>
  <conditionalFormatting sqref="D84">
    <cfRule type="cellIs" dxfId="2429" priority="1532" stopIfTrue="1" operator="equal">
      <formula>0</formula>
    </cfRule>
  </conditionalFormatting>
  <conditionalFormatting sqref="D84">
    <cfRule type="expression" dxfId="2428" priority="1531" stopIfTrue="1">
      <formula>$IT85&lt;$IS$2</formula>
    </cfRule>
  </conditionalFormatting>
  <conditionalFormatting sqref="D84">
    <cfRule type="cellIs" dxfId="2427" priority="1530" stopIfTrue="1" operator="equal">
      <formula>0</formula>
    </cfRule>
  </conditionalFormatting>
  <conditionalFormatting sqref="D84">
    <cfRule type="expression" dxfId="2426" priority="1529" stopIfTrue="1">
      <formula>$IT85&lt;$IS$2</formula>
    </cfRule>
  </conditionalFormatting>
  <conditionalFormatting sqref="A81:H84">
    <cfRule type="cellIs" dxfId="2425" priority="1528" stopIfTrue="1" operator="equal">
      <formula>0</formula>
    </cfRule>
  </conditionalFormatting>
  <conditionalFormatting sqref="A81:H84">
    <cfRule type="expression" dxfId="2424" priority="1527" stopIfTrue="1">
      <formula>$IT82&lt;$IS$2</formula>
    </cfRule>
  </conditionalFormatting>
  <conditionalFormatting sqref="A81:H84">
    <cfRule type="cellIs" dxfId="2423" priority="1526" stopIfTrue="1" operator="equal">
      <formula>0</formula>
    </cfRule>
  </conditionalFormatting>
  <conditionalFormatting sqref="A81:H84">
    <cfRule type="expression" dxfId="2422" priority="1525" stopIfTrue="1">
      <formula>$IT82&lt;$IS$2</formula>
    </cfRule>
  </conditionalFormatting>
  <conditionalFormatting sqref="A81:H84">
    <cfRule type="cellIs" dxfId="2421" priority="1524" stopIfTrue="1" operator="equal">
      <formula>0</formula>
    </cfRule>
  </conditionalFormatting>
  <conditionalFormatting sqref="A81:H84">
    <cfRule type="expression" dxfId="2420" priority="1523" stopIfTrue="1">
      <formula>$IT82&lt;$IS$2</formula>
    </cfRule>
  </conditionalFormatting>
  <conditionalFormatting sqref="A84:H84">
    <cfRule type="cellIs" dxfId="2419" priority="1522" stopIfTrue="1" operator="equal">
      <formula>0</formula>
    </cfRule>
  </conditionalFormatting>
  <conditionalFormatting sqref="A84:H84">
    <cfRule type="expression" dxfId="2418" priority="1521" stopIfTrue="1">
      <formula>$IW85&lt;$IV$2</formula>
    </cfRule>
  </conditionalFormatting>
  <conditionalFormatting sqref="A82:H82">
    <cfRule type="cellIs" dxfId="2417" priority="1520" stopIfTrue="1" operator="equal">
      <formula>0</formula>
    </cfRule>
  </conditionalFormatting>
  <conditionalFormatting sqref="A82:H82">
    <cfRule type="expression" dxfId="2416" priority="1519" stopIfTrue="1">
      <formula>$IW83&lt;$IV$2</formula>
    </cfRule>
  </conditionalFormatting>
  <conditionalFormatting sqref="A81:H81">
    <cfRule type="cellIs" dxfId="2415" priority="1518" stopIfTrue="1" operator="equal">
      <formula>0</formula>
    </cfRule>
  </conditionalFormatting>
  <conditionalFormatting sqref="A81:H81">
    <cfRule type="expression" dxfId="2414" priority="1517" stopIfTrue="1">
      <formula>$IW82&lt;$IV$2</formula>
    </cfRule>
  </conditionalFormatting>
  <conditionalFormatting sqref="A83:H83">
    <cfRule type="cellIs" dxfId="2413" priority="1516" stopIfTrue="1" operator="equal">
      <formula>0</formula>
    </cfRule>
  </conditionalFormatting>
  <conditionalFormatting sqref="A83:H83">
    <cfRule type="expression" dxfId="2412" priority="1515" stopIfTrue="1">
      <formula>$IW84&lt;$IV$2</formula>
    </cfRule>
  </conditionalFormatting>
  <conditionalFormatting sqref="A83:H83">
    <cfRule type="cellIs" dxfId="2411" priority="1514" operator="equal">
      <formula>0</formula>
    </cfRule>
  </conditionalFormatting>
  <conditionalFormatting sqref="A83:H83">
    <cfRule type="cellIs" dxfId="2410" priority="1513" operator="equal">
      <formula>0</formula>
    </cfRule>
  </conditionalFormatting>
  <conditionalFormatting sqref="A83:H83">
    <cfRule type="cellIs" dxfId="2409" priority="1512" stopIfTrue="1" operator="equal">
      <formula>0</formula>
    </cfRule>
  </conditionalFormatting>
  <conditionalFormatting sqref="A83:H83">
    <cfRule type="expression" dxfId="2408" priority="1511" stopIfTrue="1">
      <formula>$IT84&lt;$IS$2</formula>
    </cfRule>
  </conditionalFormatting>
  <conditionalFormatting sqref="A83:H83">
    <cfRule type="cellIs" dxfId="2407" priority="1510" stopIfTrue="1" operator="equal">
      <formula>0</formula>
    </cfRule>
  </conditionalFormatting>
  <conditionalFormatting sqref="A83:H83">
    <cfRule type="expression" dxfId="2406" priority="1509" stopIfTrue="1">
      <formula>$IT84&lt;$IS$2</formula>
    </cfRule>
  </conditionalFormatting>
  <conditionalFormatting sqref="A83:G83">
    <cfRule type="cellIs" dxfId="2405" priority="1508" stopIfTrue="1" operator="equal">
      <formula>0</formula>
    </cfRule>
  </conditionalFormatting>
  <conditionalFormatting sqref="A83:G83">
    <cfRule type="expression" dxfId="2404" priority="1507" stopIfTrue="1">
      <formula>$IT84&lt;$IS$2</formula>
    </cfRule>
  </conditionalFormatting>
  <conditionalFormatting sqref="H83">
    <cfRule type="cellIs" dxfId="2403" priority="1506" stopIfTrue="1" operator="equal">
      <formula>0</formula>
    </cfRule>
  </conditionalFormatting>
  <conditionalFormatting sqref="H83">
    <cfRule type="expression" dxfId="2402" priority="1505" stopIfTrue="1">
      <formula>$IT84&lt;$IS$2</formula>
    </cfRule>
  </conditionalFormatting>
  <conditionalFormatting sqref="H83">
    <cfRule type="cellIs" dxfId="2401" priority="1504" stopIfTrue="1" operator="equal">
      <formula>0</formula>
    </cfRule>
  </conditionalFormatting>
  <conditionalFormatting sqref="H83">
    <cfRule type="expression" dxfId="2400" priority="1503" stopIfTrue="1">
      <formula>$IT84&lt;$IS$2</formula>
    </cfRule>
  </conditionalFormatting>
  <conditionalFormatting sqref="A83:G83">
    <cfRule type="cellIs" dxfId="2399" priority="1502" stopIfTrue="1" operator="equal">
      <formula>0</formula>
    </cfRule>
  </conditionalFormatting>
  <conditionalFormatting sqref="A83:G83">
    <cfRule type="expression" dxfId="2398" priority="1501" stopIfTrue="1">
      <formula>$IT84&lt;$IS$2</formula>
    </cfRule>
  </conditionalFormatting>
  <conditionalFormatting sqref="A83:H83">
    <cfRule type="cellIs" dxfId="2397" priority="1500" operator="equal">
      <formula>0</formula>
    </cfRule>
  </conditionalFormatting>
  <conditionalFormatting sqref="A83:G83">
    <cfRule type="cellIs" dxfId="2396" priority="1499" stopIfTrue="1" operator="equal">
      <formula>0</formula>
    </cfRule>
  </conditionalFormatting>
  <conditionalFormatting sqref="A83:G83">
    <cfRule type="expression" dxfId="2395" priority="1498" stopIfTrue="1">
      <formula>$IT84&lt;$IS$2</formula>
    </cfRule>
  </conditionalFormatting>
  <conditionalFormatting sqref="A83:G83">
    <cfRule type="cellIs" dxfId="2394" priority="1497" stopIfTrue="1" operator="equal">
      <formula>0</formula>
    </cfRule>
  </conditionalFormatting>
  <conditionalFormatting sqref="A83:G83">
    <cfRule type="expression" dxfId="2393" priority="1496" stopIfTrue="1">
      <formula>$IT84&lt;$IS$2</formula>
    </cfRule>
  </conditionalFormatting>
  <conditionalFormatting sqref="A83:G83">
    <cfRule type="cellIs" dxfId="2392" priority="1495" stopIfTrue="1" operator="equal">
      <formula>0</formula>
    </cfRule>
  </conditionalFormatting>
  <conditionalFormatting sqref="A83:G83">
    <cfRule type="expression" dxfId="2391" priority="1494" stopIfTrue="1">
      <formula>$IT84&lt;$IS$2</formula>
    </cfRule>
  </conditionalFormatting>
  <conditionalFormatting sqref="A83:H83">
    <cfRule type="cellIs" dxfId="2390" priority="1493" stopIfTrue="1" operator="equal">
      <formula>0</formula>
    </cfRule>
  </conditionalFormatting>
  <conditionalFormatting sqref="A83:H83">
    <cfRule type="expression" dxfId="2389" priority="1492" stopIfTrue="1">
      <formula>$IT84&lt;$IS$2</formula>
    </cfRule>
  </conditionalFormatting>
  <conditionalFormatting sqref="A83:H83">
    <cfRule type="cellIs" dxfId="2388" priority="1491" stopIfTrue="1" operator="equal">
      <formula>0</formula>
    </cfRule>
  </conditionalFormatting>
  <conditionalFormatting sqref="A83:H83">
    <cfRule type="expression" dxfId="2387" priority="1490" stopIfTrue="1">
      <formula>$IT84&lt;$IS$2</formula>
    </cfRule>
  </conditionalFormatting>
  <conditionalFormatting sqref="A83:H83">
    <cfRule type="cellIs" dxfId="2386" priority="1489" stopIfTrue="1" operator="equal">
      <formula>0</formula>
    </cfRule>
  </conditionalFormatting>
  <conditionalFormatting sqref="A83:H83">
    <cfRule type="expression" dxfId="2385" priority="1488" stopIfTrue="1">
      <formula>$IT84&lt;$IS$2</formula>
    </cfRule>
  </conditionalFormatting>
  <conditionalFormatting sqref="A83:H83">
    <cfRule type="cellIs" dxfId="2384" priority="1487" stopIfTrue="1" operator="equal">
      <formula>0</formula>
    </cfRule>
  </conditionalFormatting>
  <conditionalFormatting sqref="A83:H83">
    <cfRule type="expression" dxfId="2383" priority="1486" stopIfTrue="1">
      <formula>$IW84&lt;$IV$2</formula>
    </cfRule>
  </conditionalFormatting>
  <conditionalFormatting sqref="A81:H84">
    <cfRule type="cellIs" dxfId="2382" priority="1485" stopIfTrue="1" operator="equal">
      <formula>0</formula>
    </cfRule>
  </conditionalFormatting>
  <conditionalFormatting sqref="A81:H84">
    <cfRule type="expression" dxfId="2381" priority="1484" stopIfTrue="1">
      <formula>$IT82&lt;$IS$2</formula>
    </cfRule>
  </conditionalFormatting>
  <conditionalFormatting sqref="A81:H84">
    <cfRule type="cellIs" dxfId="2380" priority="1483" stopIfTrue="1" operator="equal">
      <formula>0</formula>
    </cfRule>
  </conditionalFormatting>
  <conditionalFormatting sqref="A81:H84">
    <cfRule type="expression" dxfId="2379" priority="1482" stopIfTrue="1">
      <formula>$IT82&lt;$IS$2</formula>
    </cfRule>
  </conditionalFormatting>
  <conditionalFormatting sqref="I84">
    <cfRule type="cellIs" dxfId="2378" priority="1481" operator="equal">
      <formula>0</formula>
    </cfRule>
  </conditionalFormatting>
  <conditionalFormatting sqref="A85:I88">
    <cfRule type="cellIs" dxfId="2377" priority="1480" operator="equal">
      <formula>0</formula>
    </cfRule>
  </conditionalFormatting>
  <conditionalFormatting sqref="A85:H88">
    <cfRule type="cellIs" dxfId="2376" priority="1479" operator="equal">
      <formula>0</formula>
    </cfRule>
  </conditionalFormatting>
  <conditionalFormatting sqref="A85:H88">
    <cfRule type="cellIs" dxfId="2375" priority="1478" stopIfTrue="1" operator="equal">
      <formula>0</formula>
    </cfRule>
  </conditionalFormatting>
  <conditionalFormatting sqref="A85:H88">
    <cfRule type="expression" dxfId="2374" priority="1477" stopIfTrue="1">
      <formula>$IT86&lt;$IS$2</formula>
    </cfRule>
  </conditionalFormatting>
  <conditionalFormatting sqref="A85:H88">
    <cfRule type="cellIs" dxfId="2373" priority="1476" stopIfTrue="1" operator="equal">
      <formula>0</formula>
    </cfRule>
  </conditionalFormatting>
  <conditionalFormatting sqref="A85:H88">
    <cfRule type="expression" dxfId="2372" priority="1475" stopIfTrue="1">
      <formula>$IT86&lt;$IS$2</formula>
    </cfRule>
  </conditionalFormatting>
  <conditionalFormatting sqref="A85:G88">
    <cfRule type="cellIs" dxfId="2371" priority="1474" stopIfTrue="1" operator="equal">
      <formula>0</formula>
    </cfRule>
  </conditionalFormatting>
  <conditionalFormatting sqref="A85:G88">
    <cfRule type="expression" dxfId="2370" priority="1473" stopIfTrue="1">
      <formula>$IT86&lt;$IS$2</formula>
    </cfRule>
  </conditionalFormatting>
  <conditionalFormatting sqref="A88:G88">
    <cfRule type="cellIs" dxfId="2369" priority="1472" stopIfTrue="1" operator="equal">
      <formula>0</formula>
    </cfRule>
  </conditionalFormatting>
  <conditionalFormatting sqref="A88:G88">
    <cfRule type="cellIs" dxfId="2368" priority="1471" stopIfTrue="1" operator="equal">
      <formula>0</formula>
    </cfRule>
  </conditionalFormatting>
  <conditionalFormatting sqref="A85:G88">
    <cfRule type="cellIs" dxfId="2367" priority="1470" stopIfTrue="1" operator="equal">
      <formula>0</formula>
    </cfRule>
  </conditionalFormatting>
  <conditionalFormatting sqref="A85:G88">
    <cfRule type="expression" dxfId="2366" priority="1469" stopIfTrue="1">
      <formula>$IT86&lt;$IS$2</formula>
    </cfRule>
  </conditionalFormatting>
  <conditionalFormatting sqref="H85:H88">
    <cfRule type="cellIs" dxfId="2365" priority="1468" stopIfTrue="1" operator="equal">
      <formula>0</formula>
    </cfRule>
  </conditionalFormatting>
  <conditionalFormatting sqref="H85:H88">
    <cfRule type="expression" dxfId="2364" priority="1467" stopIfTrue="1">
      <formula>$IT86&lt;$IS$2</formula>
    </cfRule>
  </conditionalFormatting>
  <conditionalFormatting sqref="H85:H88">
    <cfRule type="cellIs" dxfId="2363" priority="1466" stopIfTrue="1" operator="equal">
      <formula>0</formula>
    </cfRule>
  </conditionalFormatting>
  <conditionalFormatting sqref="H85:H88">
    <cfRule type="expression" dxfId="2362" priority="1465" stopIfTrue="1">
      <formula>$IT86&lt;$IS$2</formula>
    </cfRule>
  </conditionalFormatting>
  <conditionalFormatting sqref="A85:G88">
    <cfRule type="cellIs" dxfId="2361" priority="1464" stopIfTrue="1" operator="equal">
      <formula>0</formula>
    </cfRule>
  </conditionalFormatting>
  <conditionalFormatting sqref="A85:G88">
    <cfRule type="expression" dxfId="2360" priority="1463" stopIfTrue="1">
      <formula>$IT86&lt;$IS$2</formula>
    </cfRule>
  </conditionalFormatting>
  <conditionalFormatting sqref="A85:H88">
    <cfRule type="cellIs" dxfId="2359" priority="1462" operator="equal">
      <formula>0</formula>
    </cfRule>
  </conditionalFormatting>
  <conditionalFormatting sqref="A85:G88">
    <cfRule type="cellIs" dxfId="2358" priority="1461" stopIfTrue="1" operator="equal">
      <formula>0</formula>
    </cfRule>
  </conditionalFormatting>
  <conditionalFormatting sqref="A85:G88">
    <cfRule type="expression" dxfId="2357" priority="1460" stopIfTrue="1">
      <formula>$IT86&lt;$IS$2</formula>
    </cfRule>
  </conditionalFormatting>
  <conditionalFormatting sqref="A85:G88">
    <cfRule type="cellIs" dxfId="2356" priority="1459" stopIfTrue="1" operator="equal">
      <formula>0</formula>
    </cfRule>
  </conditionalFormatting>
  <conditionalFormatting sqref="A85:G88">
    <cfRule type="expression" dxfId="2355" priority="1458" stopIfTrue="1">
      <formula>$IT86&lt;$IS$2</formula>
    </cfRule>
  </conditionalFormatting>
  <conditionalFormatting sqref="A85:G88">
    <cfRule type="cellIs" dxfId="2354" priority="1457" stopIfTrue="1" operator="equal">
      <formula>0</formula>
    </cfRule>
  </conditionalFormatting>
  <conditionalFormatting sqref="A85:G88">
    <cfRule type="expression" dxfId="2353" priority="1456" stopIfTrue="1">
      <formula>$IT86&lt;$IS$2</formula>
    </cfRule>
  </conditionalFormatting>
  <conditionalFormatting sqref="D87">
    <cfRule type="cellIs" dxfId="2352" priority="1455" operator="equal">
      <formula>0</formula>
    </cfRule>
  </conditionalFormatting>
  <conditionalFormatting sqref="D87">
    <cfRule type="cellIs" dxfId="2351" priority="1454" stopIfTrue="1" operator="equal">
      <formula>0</formula>
    </cfRule>
  </conditionalFormatting>
  <conditionalFormatting sqref="D87">
    <cfRule type="expression" dxfId="2350" priority="1453" stopIfTrue="1">
      <formula>$IT88&lt;$IS$2</formula>
    </cfRule>
  </conditionalFormatting>
  <conditionalFormatting sqref="D87">
    <cfRule type="cellIs" dxfId="2349" priority="1452" stopIfTrue="1" operator="equal">
      <formula>0</formula>
    </cfRule>
  </conditionalFormatting>
  <conditionalFormatting sqref="D87">
    <cfRule type="expression" dxfId="2348" priority="1451" stopIfTrue="1">
      <formula>$IT88&lt;$IS$2</formula>
    </cfRule>
  </conditionalFormatting>
  <conditionalFormatting sqref="D87">
    <cfRule type="cellIs" dxfId="2347" priority="1450" stopIfTrue="1" operator="equal">
      <formula>0</formula>
    </cfRule>
  </conditionalFormatting>
  <conditionalFormatting sqref="D87">
    <cfRule type="expression" dxfId="2346" priority="1449" stopIfTrue="1">
      <formula>$IT88&lt;$IS$2</formula>
    </cfRule>
  </conditionalFormatting>
  <conditionalFormatting sqref="D87">
    <cfRule type="cellIs" dxfId="2345" priority="1448" stopIfTrue="1" operator="equal">
      <formula>0</formula>
    </cfRule>
  </conditionalFormatting>
  <conditionalFormatting sqref="D87">
    <cfRule type="expression" dxfId="2344" priority="1447" stopIfTrue="1">
      <formula>$IT88&lt;$IS$2</formula>
    </cfRule>
  </conditionalFormatting>
  <conditionalFormatting sqref="D87">
    <cfRule type="cellIs" dxfId="2343" priority="1446" stopIfTrue="1" operator="equal">
      <formula>0</formula>
    </cfRule>
  </conditionalFormatting>
  <conditionalFormatting sqref="D87">
    <cfRule type="expression" dxfId="2342" priority="1445" stopIfTrue="1">
      <formula>$IT88&lt;$IS$2</formula>
    </cfRule>
  </conditionalFormatting>
  <conditionalFormatting sqref="D87">
    <cfRule type="cellIs" dxfId="2341" priority="1444" operator="equal">
      <formula>0</formula>
    </cfRule>
  </conditionalFormatting>
  <conditionalFormatting sqref="D87">
    <cfRule type="cellIs" dxfId="2340" priority="1443" stopIfTrue="1" operator="equal">
      <formula>0</formula>
    </cfRule>
  </conditionalFormatting>
  <conditionalFormatting sqref="D87">
    <cfRule type="expression" dxfId="2339" priority="1442" stopIfTrue="1">
      <formula>$IT88&lt;$IS$2</formula>
    </cfRule>
  </conditionalFormatting>
  <conditionalFormatting sqref="D87">
    <cfRule type="cellIs" dxfId="2338" priority="1441" stopIfTrue="1" operator="equal">
      <formula>0</formula>
    </cfRule>
  </conditionalFormatting>
  <conditionalFormatting sqref="D87">
    <cfRule type="expression" dxfId="2337" priority="1440" stopIfTrue="1">
      <formula>$IT88&lt;$IS$2</formula>
    </cfRule>
  </conditionalFormatting>
  <conditionalFormatting sqref="D87">
    <cfRule type="cellIs" dxfId="2336" priority="1439" stopIfTrue="1" operator="equal">
      <formula>0</formula>
    </cfRule>
  </conditionalFormatting>
  <conditionalFormatting sqref="D87">
    <cfRule type="expression" dxfId="2335" priority="1438" stopIfTrue="1">
      <formula>$IT88&lt;$IS$2</formula>
    </cfRule>
  </conditionalFormatting>
  <conditionalFormatting sqref="D87">
    <cfRule type="cellIs" dxfId="2334" priority="1437" stopIfTrue="1" operator="equal">
      <formula>0</formula>
    </cfRule>
  </conditionalFormatting>
  <conditionalFormatting sqref="D87">
    <cfRule type="expression" dxfId="2333" priority="1436" stopIfTrue="1">
      <formula>$IT88&lt;$IS$2</formula>
    </cfRule>
  </conditionalFormatting>
  <conditionalFormatting sqref="D87">
    <cfRule type="cellIs" dxfId="2332" priority="1435" stopIfTrue="1" operator="equal">
      <formula>0</formula>
    </cfRule>
  </conditionalFormatting>
  <conditionalFormatting sqref="D87">
    <cfRule type="expression" dxfId="2331" priority="1434" stopIfTrue="1">
      <formula>$IT88&lt;$IS$2</formula>
    </cfRule>
  </conditionalFormatting>
  <conditionalFormatting sqref="D87">
    <cfRule type="cellIs" dxfId="2330" priority="1433" stopIfTrue="1" operator="equal">
      <formula>0</formula>
    </cfRule>
  </conditionalFormatting>
  <conditionalFormatting sqref="D87">
    <cfRule type="expression" dxfId="2329" priority="1432" stopIfTrue="1">
      <formula>$IT88&lt;$IS$2</formula>
    </cfRule>
  </conditionalFormatting>
  <conditionalFormatting sqref="D87">
    <cfRule type="cellIs" dxfId="2328" priority="1431" stopIfTrue="1" operator="equal">
      <formula>0</formula>
    </cfRule>
  </conditionalFormatting>
  <conditionalFormatting sqref="D87">
    <cfRule type="expression" dxfId="2327" priority="1430" stopIfTrue="1">
      <formula>$IT88&lt;$IS$2</formula>
    </cfRule>
  </conditionalFormatting>
  <conditionalFormatting sqref="A88">
    <cfRule type="cellIs" dxfId="2326" priority="1429" operator="equal">
      <formula>0</formula>
    </cfRule>
  </conditionalFormatting>
  <conditionalFormatting sqref="A88">
    <cfRule type="cellIs" dxfId="2325" priority="1428" stopIfTrue="1" operator="equal">
      <formula>0</formula>
    </cfRule>
  </conditionalFormatting>
  <conditionalFormatting sqref="A88">
    <cfRule type="expression" dxfId="2324" priority="1427" stopIfTrue="1">
      <formula>$IT89&lt;$IS$2</formula>
    </cfRule>
  </conditionalFormatting>
  <conditionalFormatting sqref="A88">
    <cfRule type="cellIs" dxfId="2323" priority="1426" stopIfTrue="1" operator="equal">
      <formula>0</formula>
    </cfRule>
  </conditionalFormatting>
  <conditionalFormatting sqref="A88">
    <cfRule type="expression" dxfId="2322" priority="1425" stopIfTrue="1">
      <formula>$IT89&lt;$IS$2</formula>
    </cfRule>
  </conditionalFormatting>
  <conditionalFormatting sqref="A88">
    <cfRule type="cellIs" dxfId="2321" priority="1424" stopIfTrue="1" operator="equal">
      <formula>0</formula>
    </cfRule>
  </conditionalFormatting>
  <conditionalFormatting sqref="A88">
    <cfRule type="expression" dxfId="2320" priority="1423" stopIfTrue="1">
      <formula>$IT89&lt;$IS$2</formula>
    </cfRule>
  </conditionalFormatting>
  <conditionalFormatting sqref="A88">
    <cfRule type="cellIs" dxfId="2319" priority="1422" stopIfTrue="1" operator="equal">
      <formula>0</formula>
    </cfRule>
  </conditionalFormatting>
  <conditionalFormatting sqref="A88">
    <cfRule type="expression" dxfId="2318" priority="1421" stopIfTrue="1">
      <formula>$IT89&lt;$IS$2</formula>
    </cfRule>
  </conditionalFormatting>
  <conditionalFormatting sqref="A88">
    <cfRule type="cellIs" dxfId="2317" priority="1420" operator="equal">
      <formula>0</formula>
    </cfRule>
  </conditionalFormatting>
  <conditionalFormatting sqref="A88">
    <cfRule type="cellIs" dxfId="2316" priority="1419" operator="equal">
      <formula>0</formula>
    </cfRule>
  </conditionalFormatting>
  <conditionalFormatting sqref="A88">
    <cfRule type="cellIs" dxfId="2315" priority="1418" stopIfTrue="1" operator="equal">
      <formula>0</formula>
    </cfRule>
  </conditionalFormatting>
  <conditionalFormatting sqref="A88">
    <cfRule type="expression" dxfId="2314" priority="1417" stopIfTrue="1">
      <formula>$IT89&lt;$IS$2</formula>
    </cfRule>
  </conditionalFormatting>
  <conditionalFormatting sqref="A88">
    <cfRule type="cellIs" dxfId="2313" priority="1416" stopIfTrue="1" operator="equal">
      <formula>0</formula>
    </cfRule>
  </conditionalFormatting>
  <conditionalFormatting sqref="A88">
    <cfRule type="expression" dxfId="2312" priority="1415" stopIfTrue="1">
      <formula>$IT89&lt;$IS$2</formula>
    </cfRule>
  </conditionalFormatting>
  <conditionalFormatting sqref="A88">
    <cfRule type="cellIs" dxfId="2311" priority="1414" stopIfTrue="1" operator="equal">
      <formula>0</formula>
    </cfRule>
  </conditionalFormatting>
  <conditionalFormatting sqref="A88">
    <cfRule type="expression" dxfId="2310" priority="1413" stopIfTrue="1">
      <formula>$IT89&lt;$IS$2</formula>
    </cfRule>
  </conditionalFormatting>
  <conditionalFormatting sqref="A88">
    <cfRule type="cellIs" dxfId="2309" priority="1412" stopIfTrue="1" operator="equal">
      <formula>0</formula>
    </cfRule>
  </conditionalFormatting>
  <conditionalFormatting sqref="A88">
    <cfRule type="cellIs" dxfId="2308" priority="1411" stopIfTrue="1" operator="equal">
      <formula>0</formula>
    </cfRule>
  </conditionalFormatting>
  <conditionalFormatting sqref="A88">
    <cfRule type="cellIs" dxfId="2307" priority="1410" stopIfTrue="1" operator="equal">
      <formula>0</formula>
    </cfRule>
  </conditionalFormatting>
  <conditionalFormatting sqref="A88">
    <cfRule type="expression" dxfId="2306" priority="1409" stopIfTrue="1">
      <formula>$IT89&lt;$IS$2</formula>
    </cfRule>
  </conditionalFormatting>
  <conditionalFormatting sqref="A88">
    <cfRule type="cellIs" dxfId="2305" priority="1408" stopIfTrue="1" operator="equal">
      <formula>0</formula>
    </cfRule>
  </conditionalFormatting>
  <conditionalFormatting sqref="A88">
    <cfRule type="expression" dxfId="2304" priority="1407" stopIfTrue="1">
      <formula>$IT89&lt;$IS$2</formula>
    </cfRule>
  </conditionalFormatting>
  <conditionalFormatting sqref="A88">
    <cfRule type="cellIs" dxfId="2303" priority="1406" operator="equal">
      <formula>0</formula>
    </cfRule>
  </conditionalFormatting>
  <conditionalFormatting sqref="A88">
    <cfRule type="cellIs" dxfId="2302" priority="1405" stopIfTrue="1" operator="equal">
      <formula>0</formula>
    </cfRule>
  </conditionalFormatting>
  <conditionalFormatting sqref="A88">
    <cfRule type="expression" dxfId="2301" priority="1404" stopIfTrue="1">
      <formula>$IT89&lt;$IS$2</formula>
    </cfRule>
  </conditionalFormatting>
  <conditionalFormatting sqref="A88">
    <cfRule type="cellIs" dxfId="2300" priority="1403" stopIfTrue="1" operator="equal">
      <formula>0</formula>
    </cfRule>
  </conditionalFormatting>
  <conditionalFormatting sqref="A88">
    <cfRule type="expression" dxfId="2299" priority="1402" stopIfTrue="1">
      <formula>$IT89&lt;$IS$2</formula>
    </cfRule>
  </conditionalFormatting>
  <conditionalFormatting sqref="A88">
    <cfRule type="cellIs" dxfId="2298" priority="1401" stopIfTrue="1" operator="equal">
      <formula>0</formula>
    </cfRule>
  </conditionalFormatting>
  <conditionalFormatting sqref="A88">
    <cfRule type="expression" dxfId="2297" priority="1400" stopIfTrue="1">
      <formula>$IT89&lt;$IS$2</formula>
    </cfRule>
  </conditionalFormatting>
  <conditionalFormatting sqref="A88">
    <cfRule type="cellIs" dxfId="2296" priority="1399" stopIfTrue="1" operator="equal">
      <formula>0</formula>
    </cfRule>
  </conditionalFormatting>
  <conditionalFormatting sqref="A88">
    <cfRule type="expression" dxfId="2295" priority="1398" stopIfTrue="1">
      <formula>$IT89&lt;$IS$2</formula>
    </cfRule>
  </conditionalFormatting>
  <conditionalFormatting sqref="A88">
    <cfRule type="cellIs" dxfId="2294" priority="1397" stopIfTrue="1" operator="equal">
      <formula>0</formula>
    </cfRule>
  </conditionalFormatting>
  <conditionalFormatting sqref="A88">
    <cfRule type="expression" dxfId="2293" priority="1396" stopIfTrue="1">
      <formula>$IT89&lt;$IS$2</formula>
    </cfRule>
  </conditionalFormatting>
  <conditionalFormatting sqref="A88">
    <cfRule type="cellIs" dxfId="2292" priority="1395" stopIfTrue="1" operator="equal">
      <formula>0</formula>
    </cfRule>
  </conditionalFormatting>
  <conditionalFormatting sqref="A88">
    <cfRule type="expression" dxfId="2291" priority="1394" stopIfTrue="1">
      <formula>$IT89&lt;$IS$2</formula>
    </cfRule>
  </conditionalFormatting>
  <conditionalFormatting sqref="A88">
    <cfRule type="cellIs" dxfId="2290" priority="1393" stopIfTrue="1" operator="equal">
      <formula>0</formula>
    </cfRule>
  </conditionalFormatting>
  <conditionalFormatting sqref="A88">
    <cfRule type="expression" dxfId="2289" priority="1392" stopIfTrue="1">
      <formula>$IT89&lt;$IS$2</formula>
    </cfRule>
  </conditionalFormatting>
  <conditionalFormatting sqref="A85:H88">
    <cfRule type="cellIs" dxfId="2288" priority="1391" stopIfTrue="1" operator="equal">
      <formula>0</formula>
    </cfRule>
  </conditionalFormatting>
  <conditionalFormatting sqref="A85:H88">
    <cfRule type="expression" dxfId="2287" priority="1390" stopIfTrue="1">
      <formula>$IT86&lt;$IS$2</formula>
    </cfRule>
  </conditionalFormatting>
  <conditionalFormatting sqref="A85:H88">
    <cfRule type="cellIs" dxfId="2286" priority="1389" stopIfTrue="1" operator="equal">
      <formula>0</formula>
    </cfRule>
  </conditionalFormatting>
  <conditionalFormatting sqref="A85:H88">
    <cfRule type="expression" dxfId="2285" priority="1388" stopIfTrue="1">
      <formula>$IT86&lt;$IS$2</formula>
    </cfRule>
  </conditionalFormatting>
  <conditionalFormatting sqref="A85:H88">
    <cfRule type="cellIs" dxfId="2284" priority="1387" stopIfTrue="1" operator="equal">
      <formula>0</formula>
    </cfRule>
  </conditionalFormatting>
  <conditionalFormatting sqref="A85:H88">
    <cfRule type="expression" dxfId="2283" priority="1386" stopIfTrue="1">
      <formula>$IT86&lt;$IS$2</formula>
    </cfRule>
  </conditionalFormatting>
  <conditionalFormatting sqref="A87:H87">
    <cfRule type="cellIs" dxfId="2282" priority="1385" stopIfTrue="1" operator="equal">
      <formula>0</formula>
    </cfRule>
  </conditionalFormatting>
  <conditionalFormatting sqref="A87:H87">
    <cfRule type="expression" dxfId="2281" priority="1384" stopIfTrue="1">
      <formula>$IW88&lt;$IV$2</formula>
    </cfRule>
  </conditionalFormatting>
  <conditionalFormatting sqref="A86:H86">
    <cfRule type="cellIs" dxfId="2280" priority="1383" stopIfTrue="1" operator="equal">
      <formula>0</formula>
    </cfRule>
  </conditionalFormatting>
  <conditionalFormatting sqref="A86:H86">
    <cfRule type="expression" dxfId="2279" priority="1382" stopIfTrue="1">
      <formula>$IW87&lt;$IV$2</formula>
    </cfRule>
  </conditionalFormatting>
  <conditionalFormatting sqref="A85:H85">
    <cfRule type="cellIs" dxfId="2278" priority="1381" stopIfTrue="1" operator="equal">
      <formula>0</formula>
    </cfRule>
  </conditionalFormatting>
  <conditionalFormatting sqref="A85:H85">
    <cfRule type="expression" dxfId="2277" priority="1380" stopIfTrue="1">
      <formula>$IW86&lt;$IV$2</formula>
    </cfRule>
  </conditionalFormatting>
  <conditionalFormatting sqref="A86:H86">
    <cfRule type="cellIs" dxfId="2276" priority="1379" stopIfTrue="1" operator="equal">
      <formula>0</formula>
    </cfRule>
  </conditionalFormatting>
  <conditionalFormatting sqref="A86:H86">
    <cfRule type="expression" dxfId="2275" priority="1378" stopIfTrue="1">
      <formula>$IW87&lt;$IV$2</formula>
    </cfRule>
  </conditionalFormatting>
  <conditionalFormatting sqref="A88:H88">
    <cfRule type="cellIs" dxfId="2274" priority="1377" operator="equal">
      <formula>0</formula>
    </cfRule>
  </conditionalFormatting>
  <conditionalFormatting sqref="A88:H88">
    <cfRule type="cellIs" dxfId="2273" priority="1376" stopIfTrue="1" operator="equal">
      <formula>0</formula>
    </cfRule>
  </conditionalFormatting>
  <conditionalFormatting sqref="A88:H88">
    <cfRule type="expression" dxfId="2272" priority="1375" stopIfTrue="1">
      <formula>$IT89&lt;$IS$2</formula>
    </cfRule>
  </conditionalFormatting>
  <conditionalFormatting sqref="A88:H88">
    <cfRule type="cellIs" dxfId="2271" priority="1374" stopIfTrue="1" operator="equal">
      <formula>0</formula>
    </cfRule>
  </conditionalFormatting>
  <conditionalFormatting sqref="A88:H88">
    <cfRule type="expression" dxfId="2270" priority="1373" stopIfTrue="1">
      <formula>$IT89&lt;$IS$2</formula>
    </cfRule>
  </conditionalFormatting>
  <conditionalFormatting sqref="A88:G88">
    <cfRule type="cellIs" dxfId="2269" priority="1372" stopIfTrue="1" operator="equal">
      <formula>0</formula>
    </cfRule>
  </conditionalFormatting>
  <conditionalFormatting sqref="A88:G88">
    <cfRule type="expression" dxfId="2268" priority="1371" stopIfTrue="1">
      <formula>$IT89&lt;$IS$2</formula>
    </cfRule>
  </conditionalFormatting>
  <conditionalFormatting sqref="H88">
    <cfRule type="cellIs" dxfId="2267" priority="1370" stopIfTrue="1" operator="equal">
      <formula>0</formula>
    </cfRule>
  </conditionalFormatting>
  <conditionalFormatting sqref="H88">
    <cfRule type="expression" dxfId="2266" priority="1369" stopIfTrue="1">
      <formula>$IT89&lt;$IS$2</formula>
    </cfRule>
  </conditionalFormatting>
  <conditionalFormatting sqref="A88:G88">
    <cfRule type="cellIs" dxfId="2265" priority="1368" stopIfTrue="1" operator="equal">
      <formula>0</formula>
    </cfRule>
  </conditionalFormatting>
  <conditionalFormatting sqref="A88:G88">
    <cfRule type="expression" dxfId="2264" priority="1367" stopIfTrue="1">
      <formula>$IT89&lt;$IS$2</formula>
    </cfRule>
  </conditionalFormatting>
  <conditionalFormatting sqref="A88:H88">
    <cfRule type="cellIs" dxfId="2263" priority="1366" operator="equal">
      <formula>0</formula>
    </cfRule>
  </conditionalFormatting>
  <conditionalFormatting sqref="A88:H88">
    <cfRule type="cellIs" dxfId="2262" priority="1365" operator="equal">
      <formula>0</formula>
    </cfRule>
  </conditionalFormatting>
  <conditionalFormatting sqref="A88:H88">
    <cfRule type="cellIs" dxfId="2261" priority="1364" stopIfTrue="1" operator="equal">
      <formula>0</formula>
    </cfRule>
  </conditionalFormatting>
  <conditionalFormatting sqref="A88:H88">
    <cfRule type="expression" dxfId="2260" priority="1363" stopIfTrue="1">
      <formula>$IT89&lt;$IS$2</formula>
    </cfRule>
  </conditionalFormatting>
  <conditionalFormatting sqref="A88:H88">
    <cfRule type="cellIs" dxfId="2259" priority="1362" stopIfTrue="1" operator="equal">
      <formula>0</formula>
    </cfRule>
  </conditionalFormatting>
  <conditionalFormatting sqref="A88:H88">
    <cfRule type="expression" dxfId="2258" priority="1361" stopIfTrue="1">
      <formula>$IT89&lt;$IS$2</formula>
    </cfRule>
  </conditionalFormatting>
  <conditionalFormatting sqref="A88:G88">
    <cfRule type="cellIs" dxfId="2257" priority="1360" stopIfTrue="1" operator="equal">
      <formula>0</formula>
    </cfRule>
  </conditionalFormatting>
  <conditionalFormatting sqref="A88:G88">
    <cfRule type="expression" dxfId="2256" priority="1359" stopIfTrue="1">
      <formula>$IT89&lt;$IS$2</formula>
    </cfRule>
  </conditionalFormatting>
  <conditionalFormatting sqref="A88:G88">
    <cfRule type="cellIs" dxfId="2255" priority="1358" stopIfTrue="1" operator="equal">
      <formula>0</formula>
    </cfRule>
  </conditionalFormatting>
  <conditionalFormatting sqref="A88:G88">
    <cfRule type="expression" dxfId="2254" priority="1357" stopIfTrue="1">
      <formula>$IT89&lt;$IS$2</formula>
    </cfRule>
  </conditionalFormatting>
  <conditionalFormatting sqref="H88">
    <cfRule type="cellIs" dxfId="2253" priority="1356" stopIfTrue="1" operator="equal">
      <formula>0</formula>
    </cfRule>
  </conditionalFormatting>
  <conditionalFormatting sqref="H88">
    <cfRule type="expression" dxfId="2252" priority="1355" stopIfTrue="1">
      <formula>$IT89&lt;$IS$2</formula>
    </cfRule>
  </conditionalFormatting>
  <conditionalFormatting sqref="H88">
    <cfRule type="cellIs" dxfId="2251" priority="1354" stopIfTrue="1" operator="equal">
      <formula>0</formula>
    </cfRule>
  </conditionalFormatting>
  <conditionalFormatting sqref="H88">
    <cfRule type="expression" dxfId="2250" priority="1353" stopIfTrue="1">
      <formula>$IT89&lt;$IS$2</formula>
    </cfRule>
  </conditionalFormatting>
  <conditionalFormatting sqref="A88:G88">
    <cfRule type="cellIs" dxfId="2249" priority="1352" stopIfTrue="1" operator="equal">
      <formula>0</formula>
    </cfRule>
  </conditionalFormatting>
  <conditionalFormatting sqref="A88:G88">
    <cfRule type="expression" dxfId="2248" priority="1351" stopIfTrue="1">
      <formula>$IT89&lt;$IS$2</formula>
    </cfRule>
  </conditionalFormatting>
  <conditionalFormatting sqref="A88:H88">
    <cfRule type="cellIs" dxfId="2247" priority="1350" operator="equal">
      <formula>0</formula>
    </cfRule>
  </conditionalFormatting>
  <conditionalFormatting sqref="A88:H88">
    <cfRule type="cellIs" dxfId="2246" priority="1349" stopIfTrue="1" operator="equal">
      <formula>0</formula>
    </cfRule>
  </conditionalFormatting>
  <conditionalFormatting sqref="A88:H88">
    <cfRule type="expression" dxfId="2245" priority="1348" stopIfTrue="1">
      <formula>$IT89&lt;$IS$2</formula>
    </cfRule>
  </conditionalFormatting>
  <conditionalFormatting sqref="A88:H88">
    <cfRule type="cellIs" dxfId="2244" priority="1347" stopIfTrue="1" operator="equal">
      <formula>0</formula>
    </cfRule>
  </conditionalFormatting>
  <conditionalFormatting sqref="A88:H88">
    <cfRule type="expression" dxfId="2243" priority="1346" stopIfTrue="1">
      <formula>$IT89&lt;$IS$2</formula>
    </cfRule>
  </conditionalFormatting>
  <conditionalFormatting sqref="A88:H88">
    <cfRule type="cellIs" dxfId="2242" priority="1345" stopIfTrue="1" operator="equal">
      <formula>0</formula>
    </cfRule>
  </conditionalFormatting>
  <conditionalFormatting sqref="A88:H88">
    <cfRule type="expression" dxfId="2241" priority="1344" stopIfTrue="1">
      <formula>$IT89&lt;$IS$2</formula>
    </cfRule>
  </conditionalFormatting>
  <conditionalFormatting sqref="A88:H88">
    <cfRule type="cellIs" dxfId="2240" priority="1343" stopIfTrue="1" operator="equal">
      <formula>0</formula>
    </cfRule>
  </conditionalFormatting>
  <conditionalFormatting sqref="A88:H88">
    <cfRule type="expression" dxfId="2239" priority="1342" stopIfTrue="1">
      <formula>$IT89&lt;$IS$2</formula>
    </cfRule>
  </conditionalFormatting>
  <conditionalFormatting sqref="A88:H88">
    <cfRule type="cellIs" dxfId="2238" priority="1341" stopIfTrue="1" operator="equal">
      <formula>0</formula>
    </cfRule>
  </conditionalFormatting>
  <conditionalFormatting sqref="A88:H88">
    <cfRule type="expression" dxfId="2237" priority="1340" stopIfTrue="1">
      <formula>$IT89&lt;$IS$2</formula>
    </cfRule>
  </conditionalFormatting>
  <conditionalFormatting sqref="A88:H88">
    <cfRule type="cellIs" dxfId="2236" priority="1339" stopIfTrue="1" operator="equal">
      <formula>0</formula>
    </cfRule>
  </conditionalFormatting>
  <conditionalFormatting sqref="A88:H88">
    <cfRule type="expression" dxfId="2235" priority="1338" stopIfTrue="1">
      <formula>$IT89&lt;$IS$2</formula>
    </cfRule>
  </conditionalFormatting>
  <conditionalFormatting sqref="D88">
    <cfRule type="cellIs" dxfId="2234" priority="1337" operator="equal">
      <formula>0</formula>
    </cfRule>
  </conditionalFormatting>
  <conditionalFormatting sqref="D88">
    <cfRule type="cellIs" dxfId="2233" priority="1336" stopIfTrue="1" operator="equal">
      <formula>0</formula>
    </cfRule>
  </conditionalFormatting>
  <conditionalFormatting sqref="D88">
    <cfRule type="expression" dxfId="2232" priority="1335" stopIfTrue="1">
      <formula>$IT89&lt;$IS$2</formula>
    </cfRule>
  </conditionalFormatting>
  <conditionalFormatting sqref="D88">
    <cfRule type="cellIs" dxfId="2231" priority="1334" stopIfTrue="1" operator="equal">
      <formula>0</formula>
    </cfRule>
  </conditionalFormatting>
  <conditionalFormatting sqref="D88">
    <cfRule type="expression" dxfId="2230" priority="1333" stopIfTrue="1">
      <formula>$IT89&lt;$IS$2</formula>
    </cfRule>
  </conditionalFormatting>
  <conditionalFormatting sqref="D88">
    <cfRule type="cellIs" dxfId="2229" priority="1332" stopIfTrue="1" operator="equal">
      <formula>0</formula>
    </cfRule>
  </conditionalFormatting>
  <conditionalFormatting sqref="D88">
    <cfRule type="expression" dxfId="2228" priority="1331" stopIfTrue="1">
      <formula>$IT89&lt;$IS$2</formula>
    </cfRule>
  </conditionalFormatting>
  <conditionalFormatting sqref="D88">
    <cfRule type="cellIs" dxfId="2227" priority="1330" stopIfTrue="1" operator="equal">
      <formula>0</formula>
    </cfRule>
  </conditionalFormatting>
  <conditionalFormatting sqref="D88">
    <cfRule type="expression" dxfId="2226" priority="1329" stopIfTrue="1">
      <formula>$IT89&lt;$IS$2</formula>
    </cfRule>
  </conditionalFormatting>
  <conditionalFormatting sqref="D88">
    <cfRule type="cellIs" dxfId="2225" priority="1328" stopIfTrue="1" operator="equal">
      <formula>0</formula>
    </cfRule>
  </conditionalFormatting>
  <conditionalFormatting sqref="D88">
    <cfRule type="expression" dxfId="2224" priority="1327" stopIfTrue="1">
      <formula>$IT89&lt;$IS$2</formula>
    </cfRule>
  </conditionalFormatting>
  <conditionalFormatting sqref="D88">
    <cfRule type="cellIs" dxfId="2223" priority="1326" operator="equal">
      <formula>0</formula>
    </cfRule>
  </conditionalFormatting>
  <conditionalFormatting sqref="D88">
    <cfRule type="cellIs" dxfId="2222" priority="1325" stopIfTrue="1" operator="equal">
      <formula>0</formula>
    </cfRule>
  </conditionalFormatting>
  <conditionalFormatting sqref="D88">
    <cfRule type="expression" dxfId="2221" priority="1324" stopIfTrue="1">
      <formula>$IT89&lt;$IS$2</formula>
    </cfRule>
  </conditionalFormatting>
  <conditionalFormatting sqref="D88">
    <cfRule type="cellIs" dxfId="2220" priority="1323" stopIfTrue="1" operator="equal">
      <formula>0</formula>
    </cfRule>
  </conditionalFormatting>
  <conditionalFormatting sqref="D88">
    <cfRule type="expression" dxfId="2219" priority="1322" stopIfTrue="1">
      <formula>$IT89&lt;$IS$2</formula>
    </cfRule>
  </conditionalFormatting>
  <conditionalFormatting sqref="D88">
    <cfRule type="cellIs" dxfId="2218" priority="1321" stopIfTrue="1" operator="equal">
      <formula>0</formula>
    </cfRule>
  </conditionalFormatting>
  <conditionalFormatting sqref="D88">
    <cfRule type="expression" dxfId="2217" priority="1320" stopIfTrue="1">
      <formula>$IT89&lt;$IS$2</formula>
    </cfRule>
  </conditionalFormatting>
  <conditionalFormatting sqref="D88">
    <cfRule type="cellIs" dxfId="2216" priority="1319" stopIfTrue="1" operator="equal">
      <formula>0</formula>
    </cfRule>
  </conditionalFormatting>
  <conditionalFormatting sqref="D88">
    <cfRule type="expression" dxfId="2215" priority="1318" stopIfTrue="1">
      <formula>$IT89&lt;$IS$2</formula>
    </cfRule>
  </conditionalFormatting>
  <conditionalFormatting sqref="D88">
    <cfRule type="cellIs" dxfId="2214" priority="1317" stopIfTrue="1" operator="equal">
      <formula>0</formula>
    </cfRule>
  </conditionalFormatting>
  <conditionalFormatting sqref="D88">
    <cfRule type="expression" dxfId="2213" priority="1316" stopIfTrue="1">
      <formula>$IT89&lt;$IS$2</formula>
    </cfRule>
  </conditionalFormatting>
  <conditionalFormatting sqref="D88">
    <cfRule type="cellIs" dxfId="2212" priority="1315" stopIfTrue="1" operator="equal">
      <formula>0</formula>
    </cfRule>
  </conditionalFormatting>
  <conditionalFormatting sqref="D88">
    <cfRule type="expression" dxfId="2211" priority="1314" stopIfTrue="1">
      <formula>$IT89&lt;$IS$2</formula>
    </cfRule>
  </conditionalFormatting>
  <conditionalFormatting sqref="D88">
    <cfRule type="cellIs" dxfId="2210" priority="1313" stopIfTrue="1" operator="equal">
      <formula>0</formula>
    </cfRule>
  </conditionalFormatting>
  <conditionalFormatting sqref="D88">
    <cfRule type="expression" dxfId="2209" priority="1312" stopIfTrue="1">
      <formula>$IT89&lt;$IS$2</formula>
    </cfRule>
  </conditionalFormatting>
  <conditionalFormatting sqref="A88:H88">
    <cfRule type="cellIs" dxfId="2208" priority="1311" stopIfTrue="1" operator="equal">
      <formula>0</formula>
    </cfRule>
  </conditionalFormatting>
  <conditionalFormatting sqref="A88:H88">
    <cfRule type="expression" dxfId="2207" priority="1310" stopIfTrue="1">
      <formula>$IT89&lt;$IS$2</formula>
    </cfRule>
  </conditionalFormatting>
  <conditionalFormatting sqref="A88:H88">
    <cfRule type="cellIs" dxfId="2206" priority="1309" stopIfTrue="1" operator="equal">
      <formula>0</formula>
    </cfRule>
  </conditionalFormatting>
  <conditionalFormatting sqref="A88:H88">
    <cfRule type="expression" dxfId="2205" priority="1308" stopIfTrue="1">
      <formula>$IT89&lt;$IS$2</formula>
    </cfRule>
  </conditionalFormatting>
  <conditionalFormatting sqref="A88:H88">
    <cfRule type="cellIs" dxfId="2204" priority="1307" stopIfTrue="1" operator="equal">
      <formula>0</formula>
    </cfRule>
  </conditionalFormatting>
  <conditionalFormatting sqref="A88:H88">
    <cfRule type="expression" dxfId="2203" priority="1306" stopIfTrue="1">
      <formula>$IT89&lt;$IS$2</formula>
    </cfRule>
  </conditionalFormatting>
  <conditionalFormatting sqref="A88:H88">
    <cfRule type="cellIs" dxfId="2202" priority="1305" stopIfTrue="1" operator="equal">
      <formula>0</formula>
    </cfRule>
  </conditionalFormatting>
  <conditionalFormatting sqref="A88:H88">
    <cfRule type="expression" dxfId="2201" priority="1304" stopIfTrue="1">
      <formula>$IW89&lt;$IV$2</formula>
    </cfRule>
  </conditionalFormatting>
  <conditionalFormatting sqref="A88:H88">
    <cfRule type="cellIs" dxfId="2200" priority="1303" operator="equal">
      <formula>0</formula>
    </cfRule>
  </conditionalFormatting>
  <conditionalFormatting sqref="A88:H88">
    <cfRule type="cellIs" dxfId="2199" priority="1302" stopIfTrue="1" operator="equal">
      <formula>0</formula>
    </cfRule>
  </conditionalFormatting>
  <conditionalFormatting sqref="A88:H88">
    <cfRule type="expression" dxfId="2198" priority="1301" stopIfTrue="1">
      <formula>$IT89&lt;$IS$2</formula>
    </cfRule>
  </conditionalFormatting>
  <conditionalFormatting sqref="A88:H88">
    <cfRule type="cellIs" dxfId="2197" priority="1300" stopIfTrue="1" operator="equal">
      <formula>0</formula>
    </cfRule>
  </conditionalFormatting>
  <conditionalFormatting sqref="A88:H88">
    <cfRule type="expression" dxfId="2196" priority="1299" stopIfTrue="1">
      <formula>$IT89&lt;$IS$2</formula>
    </cfRule>
  </conditionalFormatting>
  <conditionalFormatting sqref="A88:G88">
    <cfRule type="cellIs" dxfId="2195" priority="1298" stopIfTrue="1" operator="equal">
      <formula>0</formula>
    </cfRule>
  </conditionalFormatting>
  <conditionalFormatting sqref="A88:G88">
    <cfRule type="expression" dxfId="2194" priority="1297" stopIfTrue="1">
      <formula>$IT89&lt;$IS$2</formula>
    </cfRule>
  </conditionalFormatting>
  <conditionalFormatting sqref="H88">
    <cfRule type="cellIs" dxfId="2193" priority="1296" stopIfTrue="1" operator="equal">
      <formula>0</formula>
    </cfRule>
  </conditionalFormatting>
  <conditionalFormatting sqref="H88">
    <cfRule type="expression" dxfId="2192" priority="1295" stopIfTrue="1">
      <formula>$IT89&lt;$IS$2</formula>
    </cfRule>
  </conditionalFormatting>
  <conditionalFormatting sqref="A88:G88">
    <cfRule type="cellIs" dxfId="2191" priority="1294" stopIfTrue="1" operator="equal">
      <formula>0</formula>
    </cfRule>
  </conditionalFormatting>
  <conditionalFormatting sqref="A88:G88">
    <cfRule type="expression" dxfId="2190" priority="1293" stopIfTrue="1">
      <formula>$IT89&lt;$IS$2</formula>
    </cfRule>
  </conditionalFormatting>
  <conditionalFormatting sqref="A88:H88">
    <cfRule type="cellIs" dxfId="2189" priority="1292" operator="equal">
      <formula>0</formula>
    </cfRule>
  </conditionalFormatting>
  <conditionalFormatting sqref="A88:H88">
    <cfRule type="cellIs" dxfId="2188" priority="1291" operator="equal">
      <formula>0</formula>
    </cfRule>
  </conditionalFormatting>
  <conditionalFormatting sqref="A88:H88">
    <cfRule type="cellIs" dxfId="2187" priority="1290" stopIfTrue="1" operator="equal">
      <formula>0</formula>
    </cfRule>
  </conditionalFormatting>
  <conditionalFormatting sqref="A88:H88">
    <cfRule type="expression" dxfId="2186" priority="1289" stopIfTrue="1">
      <formula>$IT89&lt;$IS$2</formula>
    </cfRule>
  </conditionalFormatting>
  <conditionalFormatting sqref="A88:H88">
    <cfRule type="cellIs" dxfId="2185" priority="1288" stopIfTrue="1" operator="equal">
      <formula>0</formula>
    </cfRule>
  </conditionalFormatting>
  <conditionalFormatting sqref="A88:H88">
    <cfRule type="expression" dxfId="2184" priority="1287" stopIfTrue="1">
      <formula>$IT89&lt;$IS$2</formula>
    </cfRule>
  </conditionalFormatting>
  <conditionalFormatting sqref="A88:G88">
    <cfRule type="cellIs" dxfId="2183" priority="1286" stopIfTrue="1" operator="equal">
      <formula>0</formula>
    </cfRule>
  </conditionalFormatting>
  <conditionalFormatting sqref="A88:G88">
    <cfRule type="expression" dxfId="2182" priority="1285" stopIfTrue="1">
      <formula>$IT89&lt;$IS$2</formula>
    </cfRule>
  </conditionalFormatting>
  <conditionalFormatting sqref="A88:G88">
    <cfRule type="cellIs" dxfId="2181" priority="1284" stopIfTrue="1" operator="equal">
      <formula>0</formula>
    </cfRule>
  </conditionalFormatting>
  <conditionalFormatting sqref="A88:G88">
    <cfRule type="cellIs" dxfId="2180" priority="1283" stopIfTrue="1" operator="equal">
      <formula>0</formula>
    </cfRule>
  </conditionalFormatting>
  <conditionalFormatting sqref="A88:G88">
    <cfRule type="cellIs" dxfId="2179" priority="1282" stopIfTrue="1" operator="equal">
      <formula>0</formula>
    </cfRule>
  </conditionalFormatting>
  <conditionalFormatting sqref="A88:G88">
    <cfRule type="expression" dxfId="2178" priority="1281" stopIfTrue="1">
      <formula>$IT89&lt;$IS$2</formula>
    </cfRule>
  </conditionalFormatting>
  <conditionalFormatting sqref="H88">
    <cfRule type="cellIs" dxfId="2177" priority="1280" stopIfTrue="1" operator="equal">
      <formula>0</formula>
    </cfRule>
  </conditionalFormatting>
  <conditionalFormatting sqref="H88">
    <cfRule type="expression" dxfId="2176" priority="1279" stopIfTrue="1">
      <formula>$IT89&lt;$IS$2</formula>
    </cfRule>
  </conditionalFormatting>
  <conditionalFormatting sqref="H88">
    <cfRule type="cellIs" dxfId="2175" priority="1278" stopIfTrue="1" operator="equal">
      <formula>0</formula>
    </cfRule>
  </conditionalFormatting>
  <conditionalFormatting sqref="H88">
    <cfRule type="expression" dxfId="2174" priority="1277" stopIfTrue="1">
      <formula>$IT89&lt;$IS$2</formula>
    </cfRule>
  </conditionalFormatting>
  <conditionalFormatting sqref="A88:G88">
    <cfRule type="cellIs" dxfId="2173" priority="1276" stopIfTrue="1" operator="equal">
      <formula>0</formula>
    </cfRule>
  </conditionalFormatting>
  <conditionalFormatting sqref="A88:G88">
    <cfRule type="expression" dxfId="2172" priority="1275" stopIfTrue="1">
      <formula>$IT89&lt;$IS$2</formula>
    </cfRule>
  </conditionalFormatting>
  <conditionalFormatting sqref="A88:H88">
    <cfRule type="cellIs" dxfId="2171" priority="1274" operator="equal">
      <formula>0</formula>
    </cfRule>
  </conditionalFormatting>
  <conditionalFormatting sqref="A88:H88">
    <cfRule type="cellIs" dxfId="2170" priority="1273" stopIfTrue="1" operator="equal">
      <formula>0</formula>
    </cfRule>
  </conditionalFormatting>
  <conditionalFormatting sqref="A88:H88">
    <cfRule type="expression" dxfId="2169" priority="1272" stopIfTrue="1">
      <formula>$IT89&lt;$IS$2</formula>
    </cfRule>
  </conditionalFormatting>
  <conditionalFormatting sqref="A88:H88">
    <cfRule type="cellIs" dxfId="2168" priority="1271" stopIfTrue="1" operator="equal">
      <formula>0</formula>
    </cfRule>
  </conditionalFormatting>
  <conditionalFormatting sqref="A88:H88">
    <cfRule type="expression" dxfId="2167" priority="1270" stopIfTrue="1">
      <formula>$IT89&lt;$IS$2</formula>
    </cfRule>
  </conditionalFormatting>
  <conditionalFormatting sqref="A88:H88">
    <cfRule type="cellIs" dxfId="2166" priority="1269" stopIfTrue="1" operator="equal">
      <formula>0</formula>
    </cfRule>
  </conditionalFormatting>
  <conditionalFormatting sqref="A88:H88">
    <cfRule type="expression" dxfId="2165" priority="1268" stopIfTrue="1">
      <formula>$IT89&lt;$IS$2</formula>
    </cfRule>
  </conditionalFormatting>
  <conditionalFormatting sqref="A88:H88">
    <cfRule type="cellIs" dxfId="2164" priority="1267" stopIfTrue="1" operator="equal">
      <formula>0</formula>
    </cfRule>
  </conditionalFormatting>
  <conditionalFormatting sqref="A88:H88">
    <cfRule type="expression" dxfId="2163" priority="1266" stopIfTrue="1">
      <formula>$IT89&lt;$IS$2</formula>
    </cfRule>
  </conditionalFormatting>
  <conditionalFormatting sqref="A88:H88">
    <cfRule type="cellIs" dxfId="2162" priority="1265" stopIfTrue="1" operator="equal">
      <formula>0</formula>
    </cfRule>
  </conditionalFormatting>
  <conditionalFormatting sqref="A88:H88">
    <cfRule type="expression" dxfId="2161" priority="1264" stopIfTrue="1">
      <formula>$IT89&lt;$IS$2</formula>
    </cfRule>
  </conditionalFormatting>
  <conditionalFormatting sqref="A88:H88">
    <cfRule type="cellIs" dxfId="2160" priority="1263" stopIfTrue="1" operator="equal">
      <formula>0</formula>
    </cfRule>
  </conditionalFormatting>
  <conditionalFormatting sqref="A88:H88">
    <cfRule type="expression" dxfId="2159" priority="1262" stopIfTrue="1">
      <formula>$IT89&lt;$IS$2</formula>
    </cfRule>
  </conditionalFormatting>
  <conditionalFormatting sqref="A88:H88">
    <cfRule type="cellIs" dxfId="2158" priority="1261" stopIfTrue="1" operator="equal">
      <formula>0</formula>
    </cfRule>
  </conditionalFormatting>
  <conditionalFormatting sqref="A88:H88">
    <cfRule type="expression" dxfId="2157" priority="1260" stopIfTrue="1">
      <formula>$IT89&lt;$IS$2</formula>
    </cfRule>
  </conditionalFormatting>
  <conditionalFormatting sqref="A88:H88">
    <cfRule type="cellIs" dxfId="2156" priority="1259" stopIfTrue="1" operator="equal">
      <formula>0</formula>
    </cfRule>
  </conditionalFormatting>
  <conditionalFormatting sqref="A88:H88">
    <cfRule type="expression" dxfId="2155" priority="1258" stopIfTrue="1">
      <formula>$IT89&lt;$IS$2</formula>
    </cfRule>
  </conditionalFormatting>
  <conditionalFormatting sqref="A88:H88">
    <cfRule type="cellIs" dxfId="2154" priority="1257" stopIfTrue="1" operator="equal">
      <formula>0</formula>
    </cfRule>
  </conditionalFormatting>
  <conditionalFormatting sqref="A88:H88">
    <cfRule type="expression" dxfId="2153" priority="1256" stopIfTrue="1">
      <formula>$IT89&lt;$IS$2</formula>
    </cfRule>
  </conditionalFormatting>
  <conditionalFormatting sqref="A88:H88">
    <cfRule type="cellIs" dxfId="2152" priority="1255" stopIfTrue="1" operator="equal">
      <formula>0</formula>
    </cfRule>
  </conditionalFormatting>
  <conditionalFormatting sqref="A88:H88">
    <cfRule type="expression" dxfId="2151" priority="1254" stopIfTrue="1">
      <formula>$IW89&lt;$IV$2</formula>
    </cfRule>
  </conditionalFormatting>
  <conditionalFormatting sqref="A85:H88">
    <cfRule type="cellIs" dxfId="2150" priority="1253" stopIfTrue="1" operator="equal">
      <formula>0</formula>
    </cfRule>
  </conditionalFormatting>
  <conditionalFormatting sqref="A85:H88">
    <cfRule type="expression" dxfId="2149" priority="1252" stopIfTrue="1">
      <formula>$IT86&lt;$IS$2</formula>
    </cfRule>
  </conditionalFormatting>
  <conditionalFormatting sqref="A85:H88">
    <cfRule type="cellIs" dxfId="2148" priority="1251" stopIfTrue="1" operator="equal">
      <formula>0</formula>
    </cfRule>
  </conditionalFormatting>
  <conditionalFormatting sqref="A85:H88">
    <cfRule type="expression" dxfId="2147" priority="1250" stopIfTrue="1">
      <formula>$IT86&lt;$IS$2</formula>
    </cfRule>
  </conditionalFormatting>
  <conditionalFormatting sqref="I87">
    <cfRule type="cellIs" dxfId="2146" priority="1249" operator="equal">
      <formula>0</formula>
    </cfRule>
  </conditionalFormatting>
  <conditionalFormatting sqref="A89:I92">
    <cfRule type="cellIs" dxfId="2145" priority="1248" operator="equal">
      <formula>0</formula>
    </cfRule>
  </conditionalFormatting>
  <conditionalFormatting sqref="A89:H92">
    <cfRule type="cellIs" dxfId="2144" priority="1247" operator="equal">
      <formula>0</formula>
    </cfRule>
  </conditionalFormatting>
  <conditionalFormatting sqref="A89:H92">
    <cfRule type="cellIs" dxfId="2143" priority="1246" stopIfTrue="1" operator="equal">
      <formula>0</formula>
    </cfRule>
  </conditionalFormatting>
  <conditionalFormatting sqref="A89:H92">
    <cfRule type="expression" dxfId="2142" priority="1245" stopIfTrue="1">
      <formula>$IT90&lt;$IS$2</formula>
    </cfRule>
  </conditionalFormatting>
  <conditionalFormatting sqref="A89:H92">
    <cfRule type="cellIs" dxfId="2141" priority="1244" stopIfTrue="1" operator="equal">
      <formula>0</formula>
    </cfRule>
  </conditionalFormatting>
  <conditionalFormatting sqref="A89:H92">
    <cfRule type="expression" dxfId="2140" priority="1243" stopIfTrue="1">
      <formula>$IT90&lt;$IS$2</formula>
    </cfRule>
  </conditionalFormatting>
  <conditionalFormatting sqref="A89:G89">
    <cfRule type="cellIs" dxfId="2139" priority="1242" stopIfTrue="1" operator="equal">
      <formula>0</formula>
    </cfRule>
  </conditionalFormatting>
  <conditionalFormatting sqref="A89:G90">
    <cfRule type="expression" dxfId="2138" priority="1241" stopIfTrue="1">
      <formula>$IT90&lt;$IS$2</formula>
    </cfRule>
  </conditionalFormatting>
  <conditionalFormatting sqref="A89:G89">
    <cfRule type="cellIs" dxfId="2137" priority="1240" stopIfTrue="1" operator="equal">
      <formula>0</formula>
    </cfRule>
  </conditionalFormatting>
  <conditionalFormatting sqref="A89:G92">
    <cfRule type="cellIs" dxfId="2136" priority="1239" stopIfTrue="1" operator="equal">
      <formula>0</formula>
    </cfRule>
  </conditionalFormatting>
  <conditionalFormatting sqref="A89:G92">
    <cfRule type="expression" dxfId="2135" priority="1238" stopIfTrue="1">
      <formula>$IT90&lt;$IS$2</formula>
    </cfRule>
  </conditionalFormatting>
  <conditionalFormatting sqref="H89:H92">
    <cfRule type="cellIs" dxfId="2134" priority="1237" stopIfTrue="1" operator="equal">
      <formula>0</formula>
    </cfRule>
  </conditionalFormatting>
  <conditionalFormatting sqref="H89:H92">
    <cfRule type="expression" dxfId="2133" priority="1236" stopIfTrue="1">
      <formula>$IT90&lt;$IS$2</formula>
    </cfRule>
  </conditionalFormatting>
  <conditionalFormatting sqref="H89:H92">
    <cfRule type="cellIs" dxfId="2132" priority="1235" stopIfTrue="1" operator="equal">
      <formula>0</formula>
    </cfRule>
  </conditionalFormatting>
  <conditionalFormatting sqref="H89:H92">
    <cfRule type="expression" dxfId="2131" priority="1234" stopIfTrue="1">
      <formula>$IT90&lt;$IS$2</formula>
    </cfRule>
  </conditionalFormatting>
  <conditionalFormatting sqref="A89:G92">
    <cfRule type="cellIs" dxfId="2130" priority="1233" stopIfTrue="1" operator="equal">
      <formula>0</formula>
    </cfRule>
  </conditionalFormatting>
  <conditionalFormatting sqref="A89:G92">
    <cfRule type="expression" dxfId="2129" priority="1232" stopIfTrue="1">
      <formula>$IT90&lt;$IS$2</formula>
    </cfRule>
  </conditionalFormatting>
  <conditionalFormatting sqref="A89:H92">
    <cfRule type="cellIs" dxfId="2128" priority="1231" operator="equal">
      <formula>0</formula>
    </cfRule>
  </conditionalFormatting>
  <conditionalFormatting sqref="A89:G92">
    <cfRule type="cellIs" dxfId="2127" priority="1230" stopIfTrue="1" operator="equal">
      <formula>0</formula>
    </cfRule>
  </conditionalFormatting>
  <conditionalFormatting sqref="A89:G92">
    <cfRule type="expression" dxfId="2126" priority="1229" stopIfTrue="1">
      <formula>$IT90&lt;$IS$2</formula>
    </cfRule>
  </conditionalFormatting>
  <conditionalFormatting sqref="A89:G92">
    <cfRule type="cellIs" dxfId="2125" priority="1228" stopIfTrue="1" operator="equal">
      <formula>0</formula>
    </cfRule>
  </conditionalFormatting>
  <conditionalFormatting sqref="A89:G92">
    <cfRule type="expression" dxfId="2124" priority="1227" stopIfTrue="1">
      <formula>$IT90&lt;$IS$2</formula>
    </cfRule>
  </conditionalFormatting>
  <conditionalFormatting sqref="A89:G92">
    <cfRule type="cellIs" dxfId="2123" priority="1226" stopIfTrue="1" operator="equal">
      <formula>0</formula>
    </cfRule>
  </conditionalFormatting>
  <conditionalFormatting sqref="A89:G92">
    <cfRule type="expression" dxfId="2122" priority="1225" stopIfTrue="1">
      <formula>$IT90&lt;$IS$2</formula>
    </cfRule>
  </conditionalFormatting>
  <conditionalFormatting sqref="A89:H92">
    <cfRule type="cellIs" dxfId="2121" priority="1224" stopIfTrue="1" operator="equal">
      <formula>0</formula>
    </cfRule>
  </conditionalFormatting>
  <conditionalFormatting sqref="A89:H92">
    <cfRule type="expression" dxfId="2120" priority="1223" stopIfTrue="1">
      <formula>$IT90&lt;$IS$2</formula>
    </cfRule>
  </conditionalFormatting>
  <conditionalFormatting sqref="A89:H92">
    <cfRule type="cellIs" dxfId="2119" priority="1222" stopIfTrue="1" operator="equal">
      <formula>0</formula>
    </cfRule>
  </conditionalFormatting>
  <conditionalFormatting sqref="A89:H92">
    <cfRule type="expression" dxfId="2118" priority="1221" stopIfTrue="1">
      <formula>$IT90&lt;$IS$2</formula>
    </cfRule>
  </conditionalFormatting>
  <conditionalFormatting sqref="A89:H92">
    <cfRule type="cellIs" dxfId="2117" priority="1220" stopIfTrue="1" operator="equal">
      <formula>0</formula>
    </cfRule>
  </conditionalFormatting>
  <conditionalFormatting sqref="A89:H92">
    <cfRule type="expression" dxfId="2116" priority="1219" stopIfTrue="1">
      <formula>$IT90&lt;$IS$2</formula>
    </cfRule>
  </conditionalFormatting>
  <conditionalFormatting sqref="A89:H89">
    <cfRule type="cellIs" dxfId="2115" priority="1218" stopIfTrue="1" operator="equal">
      <formula>0</formula>
    </cfRule>
  </conditionalFormatting>
  <conditionalFormatting sqref="A89:H89">
    <cfRule type="expression" dxfId="2114" priority="1217" stopIfTrue="1">
      <formula>$IW90&lt;$IV$2</formula>
    </cfRule>
  </conditionalFormatting>
  <conditionalFormatting sqref="A90:H90">
    <cfRule type="cellIs" dxfId="2113" priority="1216" operator="equal">
      <formula>0</formula>
    </cfRule>
  </conditionalFormatting>
  <conditionalFormatting sqref="A90:H90">
    <cfRule type="cellIs" dxfId="2112" priority="1215" stopIfTrue="1" operator="equal">
      <formula>0</formula>
    </cfRule>
  </conditionalFormatting>
  <conditionalFormatting sqref="A90:H90">
    <cfRule type="expression" dxfId="2111" priority="1214" stopIfTrue="1">
      <formula>$IT91&lt;$IS$2</formula>
    </cfRule>
  </conditionalFormatting>
  <conditionalFormatting sqref="A90:H90">
    <cfRule type="cellIs" dxfId="2110" priority="1213" stopIfTrue="1" operator="equal">
      <formula>0</formula>
    </cfRule>
  </conditionalFormatting>
  <conditionalFormatting sqref="A90:H90">
    <cfRule type="expression" dxfId="2109" priority="1212" stopIfTrue="1">
      <formula>$IT91&lt;$IS$2</formula>
    </cfRule>
  </conditionalFormatting>
  <conditionalFormatting sqref="A90:G90">
    <cfRule type="cellIs" dxfId="2108" priority="1211" stopIfTrue="1" operator="equal">
      <formula>0</formula>
    </cfRule>
  </conditionalFormatting>
  <conditionalFormatting sqref="A90:G90">
    <cfRule type="expression" dxfId="2107" priority="1210" stopIfTrue="1">
      <formula>$IT91&lt;$IS$2</formula>
    </cfRule>
  </conditionalFormatting>
  <conditionalFormatting sqref="H90">
    <cfRule type="cellIs" dxfId="2106" priority="1209" stopIfTrue="1" operator="equal">
      <formula>0</formula>
    </cfRule>
  </conditionalFormatting>
  <conditionalFormatting sqref="H90">
    <cfRule type="expression" dxfId="2105" priority="1208" stopIfTrue="1">
      <formula>$IT91&lt;$IS$2</formula>
    </cfRule>
  </conditionalFormatting>
  <conditionalFormatting sqref="A90:G90">
    <cfRule type="cellIs" dxfId="2104" priority="1207" stopIfTrue="1" operator="equal">
      <formula>0</formula>
    </cfRule>
  </conditionalFormatting>
  <conditionalFormatting sqref="A90:G90">
    <cfRule type="expression" dxfId="2103" priority="1206" stopIfTrue="1">
      <formula>$IT91&lt;$IS$2</formula>
    </cfRule>
  </conditionalFormatting>
  <conditionalFormatting sqref="A90:H90">
    <cfRule type="cellIs" dxfId="2102" priority="1205" operator="equal">
      <formula>0</formula>
    </cfRule>
  </conditionalFormatting>
  <conditionalFormatting sqref="A90:H90">
    <cfRule type="cellIs" dxfId="2101" priority="1204" operator="equal">
      <formula>0</formula>
    </cfRule>
  </conditionalFormatting>
  <conditionalFormatting sqref="A90:H90">
    <cfRule type="cellIs" dxfId="2100" priority="1203" stopIfTrue="1" operator="equal">
      <formula>0</formula>
    </cfRule>
  </conditionalFormatting>
  <conditionalFormatting sqref="A90:H90">
    <cfRule type="expression" dxfId="2099" priority="1202" stopIfTrue="1">
      <formula>$IT91&lt;$IS$2</formula>
    </cfRule>
  </conditionalFormatting>
  <conditionalFormatting sqref="A90:H90">
    <cfRule type="cellIs" dxfId="2098" priority="1201" stopIfTrue="1" operator="equal">
      <formula>0</formula>
    </cfRule>
  </conditionalFormatting>
  <conditionalFormatting sqref="A90:H90">
    <cfRule type="expression" dxfId="2097" priority="1200" stopIfTrue="1">
      <formula>$IT91&lt;$IS$2</formula>
    </cfRule>
  </conditionalFormatting>
  <conditionalFormatting sqref="A90:G90">
    <cfRule type="expression" dxfId="2096" priority="1199" stopIfTrue="1">
      <formula>$IT91&lt;$IS$2</formula>
    </cfRule>
  </conditionalFormatting>
  <conditionalFormatting sqref="A90:G90">
    <cfRule type="cellIs" dxfId="2095" priority="1198" stopIfTrue="1" operator="equal">
      <formula>0</formula>
    </cfRule>
  </conditionalFormatting>
  <conditionalFormatting sqref="A90:G90">
    <cfRule type="expression" dxfId="2094" priority="1197" stopIfTrue="1">
      <formula>$IT91&lt;$IS$2</formula>
    </cfRule>
  </conditionalFormatting>
  <conditionalFormatting sqref="H90">
    <cfRule type="cellIs" dxfId="2093" priority="1196" stopIfTrue="1" operator="equal">
      <formula>0</formula>
    </cfRule>
  </conditionalFormatting>
  <conditionalFormatting sqref="H90">
    <cfRule type="expression" dxfId="2092" priority="1195" stopIfTrue="1">
      <formula>$IT91&lt;$IS$2</formula>
    </cfRule>
  </conditionalFormatting>
  <conditionalFormatting sqref="H90">
    <cfRule type="cellIs" dxfId="2091" priority="1194" stopIfTrue="1" operator="equal">
      <formula>0</formula>
    </cfRule>
  </conditionalFormatting>
  <conditionalFormatting sqref="H90">
    <cfRule type="expression" dxfId="2090" priority="1193" stopIfTrue="1">
      <formula>$IT91&lt;$IS$2</formula>
    </cfRule>
  </conditionalFormatting>
  <conditionalFormatting sqref="A90:G90">
    <cfRule type="cellIs" dxfId="2089" priority="1192" stopIfTrue="1" operator="equal">
      <formula>0</formula>
    </cfRule>
  </conditionalFormatting>
  <conditionalFormatting sqref="A90:G90">
    <cfRule type="expression" dxfId="2088" priority="1191" stopIfTrue="1">
      <formula>$IT91&lt;$IS$2</formula>
    </cfRule>
  </conditionalFormatting>
  <conditionalFormatting sqref="A90:H90">
    <cfRule type="cellIs" dxfId="2087" priority="1190" operator="equal">
      <formula>0</formula>
    </cfRule>
  </conditionalFormatting>
  <conditionalFormatting sqref="A90:H90">
    <cfRule type="cellIs" dxfId="2086" priority="1189" stopIfTrue="1" operator="equal">
      <formula>0</formula>
    </cfRule>
  </conditionalFormatting>
  <conditionalFormatting sqref="A90:H90">
    <cfRule type="expression" dxfId="2085" priority="1188" stopIfTrue="1">
      <formula>$IT91&lt;$IS$2</formula>
    </cfRule>
  </conditionalFormatting>
  <conditionalFormatting sqref="A90:H90">
    <cfRule type="cellIs" dxfId="2084" priority="1187" stopIfTrue="1" operator="equal">
      <formula>0</formula>
    </cfRule>
  </conditionalFormatting>
  <conditionalFormatting sqref="A90:H90">
    <cfRule type="expression" dxfId="2083" priority="1186" stopIfTrue="1">
      <formula>$IT91&lt;$IS$2</formula>
    </cfRule>
  </conditionalFormatting>
  <conditionalFormatting sqref="A90:H90">
    <cfRule type="cellIs" dxfId="2082" priority="1185" stopIfTrue="1" operator="equal">
      <formula>0</formula>
    </cfRule>
  </conditionalFormatting>
  <conditionalFormatting sqref="A90:H90">
    <cfRule type="expression" dxfId="2081" priority="1184" stopIfTrue="1">
      <formula>$IT91&lt;$IS$2</formula>
    </cfRule>
  </conditionalFormatting>
  <conditionalFormatting sqref="A90:H90">
    <cfRule type="cellIs" dxfId="2080" priority="1183" stopIfTrue="1" operator="equal">
      <formula>0</formula>
    </cfRule>
  </conditionalFormatting>
  <conditionalFormatting sqref="A90:H90">
    <cfRule type="expression" dxfId="2079" priority="1182" stopIfTrue="1">
      <formula>$IT91&lt;$IS$2</formula>
    </cfRule>
  </conditionalFormatting>
  <conditionalFormatting sqref="A90:H90">
    <cfRule type="cellIs" dxfId="2078" priority="1181" stopIfTrue="1" operator="equal">
      <formula>0</formula>
    </cfRule>
  </conditionalFormatting>
  <conditionalFormatting sqref="A90:H90">
    <cfRule type="expression" dxfId="2077" priority="1180" stopIfTrue="1">
      <formula>$IT91&lt;$IS$2</formula>
    </cfRule>
  </conditionalFormatting>
  <conditionalFormatting sqref="A90:H90">
    <cfRule type="cellIs" dxfId="2076" priority="1179" stopIfTrue="1" operator="equal">
      <formula>0</formula>
    </cfRule>
  </conditionalFormatting>
  <conditionalFormatting sqref="A90:H90">
    <cfRule type="expression" dxfId="2075" priority="1178" stopIfTrue="1">
      <formula>$IT91&lt;$IS$2</formula>
    </cfRule>
  </conditionalFormatting>
  <conditionalFormatting sqref="A90:H90">
    <cfRule type="cellIs" dxfId="2074" priority="1177" stopIfTrue="1" operator="equal">
      <formula>0</formula>
    </cfRule>
  </conditionalFormatting>
  <conditionalFormatting sqref="A90:H90">
    <cfRule type="expression" dxfId="2073" priority="1176" stopIfTrue="1">
      <formula>$IT91&lt;$IS$2</formula>
    </cfRule>
  </conditionalFormatting>
  <conditionalFormatting sqref="A90:H90">
    <cfRule type="cellIs" dxfId="2072" priority="1175" stopIfTrue="1" operator="equal">
      <formula>0</formula>
    </cfRule>
  </conditionalFormatting>
  <conditionalFormatting sqref="A90:H90">
    <cfRule type="expression" dxfId="2071" priority="1174" stopIfTrue="1">
      <formula>$IT91&lt;$IS$2</formula>
    </cfRule>
  </conditionalFormatting>
  <conditionalFormatting sqref="A90:H90">
    <cfRule type="cellIs" dxfId="2070" priority="1173" stopIfTrue="1" operator="equal">
      <formula>0</formula>
    </cfRule>
  </conditionalFormatting>
  <conditionalFormatting sqref="A90:H90">
    <cfRule type="expression" dxfId="2069" priority="1172" stopIfTrue="1">
      <formula>$IT91&lt;$IS$2</formula>
    </cfRule>
  </conditionalFormatting>
  <conditionalFormatting sqref="A90:H90">
    <cfRule type="cellIs" dxfId="2068" priority="1171" stopIfTrue="1" operator="equal">
      <formula>0</formula>
    </cfRule>
  </conditionalFormatting>
  <conditionalFormatting sqref="A90:H90">
    <cfRule type="expression" dxfId="2067" priority="1170" stopIfTrue="1">
      <formula>$IT91&lt;$IS$2</formula>
    </cfRule>
  </conditionalFormatting>
  <conditionalFormatting sqref="A90:H90">
    <cfRule type="cellIs" dxfId="2066" priority="1169" stopIfTrue="1" operator="equal">
      <formula>0</formula>
    </cfRule>
  </conditionalFormatting>
  <conditionalFormatting sqref="A90:H90">
    <cfRule type="expression" dxfId="2065" priority="1168" stopIfTrue="1">
      <formula>$IT91&lt;$IS$2</formula>
    </cfRule>
  </conditionalFormatting>
  <conditionalFormatting sqref="A90:H90">
    <cfRule type="cellIs" dxfId="2064" priority="1167" stopIfTrue="1" operator="equal">
      <formula>0</formula>
    </cfRule>
  </conditionalFormatting>
  <conditionalFormatting sqref="A90:H90">
    <cfRule type="expression" dxfId="2063" priority="1166" stopIfTrue="1">
      <formula>$IW91&lt;$IV$2</formula>
    </cfRule>
  </conditionalFormatting>
  <conditionalFormatting sqref="A89:H92">
    <cfRule type="cellIs" dxfId="2062" priority="1165" stopIfTrue="1" operator="equal">
      <formula>0</formula>
    </cfRule>
  </conditionalFormatting>
  <conditionalFormatting sqref="A89:H92">
    <cfRule type="expression" dxfId="2061" priority="1164" stopIfTrue="1">
      <formula>$IT90&lt;$IS$2</formula>
    </cfRule>
  </conditionalFormatting>
  <conditionalFormatting sqref="A89:H92">
    <cfRule type="cellIs" dxfId="2060" priority="1163" stopIfTrue="1" operator="equal">
      <formula>0</formula>
    </cfRule>
  </conditionalFormatting>
  <conditionalFormatting sqref="A89:H92">
    <cfRule type="expression" dxfId="2059" priority="1162" stopIfTrue="1">
      <formula>$IT90&lt;$IS$2</formula>
    </cfRule>
  </conditionalFormatting>
  <conditionalFormatting sqref="D92">
    <cfRule type="cellIs" dxfId="2058" priority="1161" operator="equal">
      <formula>0</formula>
    </cfRule>
  </conditionalFormatting>
  <conditionalFormatting sqref="D92">
    <cfRule type="cellIs" dxfId="2057" priority="1160" operator="equal">
      <formula>0</formula>
    </cfRule>
  </conditionalFormatting>
  <conditionalFormatting sqref="D92">
    <cfRule type="cellIs" dxfId="2056" priority="1159" stopIfTrue="1" operator="equal">
      <formula>0</formula>
    </cfRule>
  </conditionalFormatting>
  <conditionalFormatting sqref="D92">
    <cfRule type="expression" dxfId="2055" priority="1158" stopIfTrue="1">
      <formula>$IT93&lt;$IS$2</formula>
    </cfRule>
  </conditionalFormatting>
  <conditionalFormatting sqref="D92">
    <cfRule type="cellIs" dxfId="2054" priority="1157" stopIfTrue="1" operator="equal">
      <formula>0</formula>
    </cfRule>
  </conditionalFormatting>
  <conditionalFormatting sqref="D92">
    <cfRule type="expression" dxfId="2053" priority="1156" stopIfTrue="1">
      <formula>$IT93&lt;$IS$2</formula>
    </cfRule>
  </conditionalFormatting>
  <conditionalFormatting sqref="D92">
    <cfRule type="cellIs" dxfId="2052" priority="1155" stopIfTrue="1" operator="equal">
      <formula>0</formula>
    </cfRule>
  </conditionalFormatting>
  <conditionalFormatting sqref="D92">
    <cfRule type="expression" dxfId="2051" priority="1154" stopIfTrue="1">
      <formula>$IT93&lt;$IS$2</formula>
    </cfRule>
  </conditionalFormatting>
  <conditionalFormatting sqref="D92">
    <cfRule type="cellIs" dxfId="2050" priority="1153" stopIfTrue="1" operator="equal">
      <formula>0</formula>
    </cfRule>
  </conditionalFormatting>
  <conditionalFormatting sqref="D92">
    <cfRule type="expression" dxfId="2049" priority="1152" stopIfTrue="1">
      <formula>$IT93&lt;$IS$2</formula>
    </cfRule>
  </conditionalFormatting>
  <conditionalFormatting sqref="D92">
    <cfRule type="cellIs" dxfId="2048" priority="1151" operator="equal">
      <formula>0</formula>
    </cfRule>
  </conditionalFormatting>
  <conditionalFormatting sqref="D92">
    <cfRule type="cellIs" dxfId="2047" priority="1150" stopIfTrue="1" operator="equal">
      <formula>0</formula>
    </cfRule>
  </conditionalFormatting>
  <conditionalFormatting sqref="D92">
    <cfRule type="expression" dxfId="2046" priority="1149" stopIfTrue="1">
      <formula>$IT93&lt;$IS$2</formula>
    </cfRule>
  </conditionalFormatting>
  <conditionalFormatting sqref="D92">
    <cfRule type="cellIs" dxfId="2045" priority="1148" stopIfTrue="1" operator="equal">
      <formula>0</formula>
    </cfRule>
  </conditionalFormatting>
  <conditionalFormatting sqref="D92">
    <cfRule type="expression" dxfId="2044" priority="1147" stopIfTrue="1">
      <formula>$IT93&lt;$IS$2</formula>
    </cfRule>
  </conditionalFormatting>
  <conditionalFormatting sqref="D92">
    <cfRule type="cellIs" dxfId="2043" priority="1146" stopIfTrue="1" operator="equal">
      <formula>0</formula>
    </cfRule>
  </conditionalFormatting>
  <conditionalFormatting sqref="D92">
    <cfRule type="expression" dxfId="2042" priority="1145" stopIfTrue="1">
      <formula>$IT93&lt;$IS$2</formula>
    </cfRule>
  </conditionalFormatting>
  <conditionalFormatting sqref="A92:H92">
    <cfRule type="cellIs" dxfId="2041" priority="1144" stopIfTrue="1" operator="equal">
      <formula>0</formula>
    </cfRule>
  </conditionalFormatting>
  <conditionalFormatting sqref="A92:H92">
    <cfRule type="expression" dxfId="2040" priority="1143" stopIfTrue="1">
      <formula>$IW93&lt;$IV$2</formula>
    </cfRule>
  </conditionalFormatting>
  <conditionalFormatting sqref="A91:H91">
    <cfRule type="cellIs" dxfId="2039" priority="1142" stopIfTrue="1" operator="equal">
      <formula>0</formula>
    </cfRule>
  </conditionalFormatting>
  <conditionalFormatting sqref="A91:H91">
    <cfRule type="expression" dxfId="2038" priority="1141" stopIfTrue="1">
      <formula>$IW92&lt;$IV$2</formula>
    </cfRule>
  </conditionalFormatting>
  <conditionalFormatting sqref="I92">
    <cfRule type="cellIs" dxfId="2037" priority="1140" operator="equal">
      <formula>0</formula>
    </cfRule>
  </conditionalFormatting>
  <conditionalFormatting sqref="I91">
    <cfRule type="cellIs" dxfId="2036" priority="1139" operator="equal">
      <formula>0</formula>
    </cfRule>
  </conditionalFormatting>
  <conditionalFormatting sqref="A93:I94">
    <cfRule type="cellIs" dxfId="2035" priority="1138" operator="equal">
      <formula>0</formula>
    </cfRule>
  </conditionalFormatting>
  <conditionalFormatting sqref="A93:H94">
    <cfRule type="cellIs" dxfId="2034" priority="1137" operator="equal">
      <formula>0</formula>
    </cfRule>
  </conditionalFormatting>
  <conditionalFormatting sqref="A93:H94">
    <cfRule type="cellIs" dxfId="2033" priority="1136" stopIfTrue="1" operator="equal">
      <formula>0</formula>
    </cfRule>
  </conditionalFormatting>
  <conditionalFormatting sqref="A93:H94">
    <cfRule type="expression" dxfId="2032" priority="1135" stopIfTrue="1">
      <formula>$IT94&lt;$IS$2</formula>
    </cfRule>
  </conditionalFormatting>
  <conditionalFormatting sqref="A93:H94">
    <cfRule type="cellIs" dxfId="2031" priority="1134" stopIfTrue="1" operator="equal">
      <formula>0</formula>
    </cfRule>
  </conditionalFormatting>
  <conditionalFormatting sqref="A93:H94">
    <cfRule type="expression" dxfId="2030" priority="1133" stopIfTrue="1">
      <formula>$IT94&lt;$IS$2</formula>
    </cfRule>
  </conditionalFormatting>
  <conditionalFormatting sqref="A93:G94">
    <cfRule type="cellIs" dxfId="2029" priority="1132" stopIfTrue="1" operator="equal">
      <formula>0</formula>
    </cfRule>
  </conditionalFormatting>
  <conditionalFormatting sqref="A93:G94">
    <cfRule type="expression" dxfId="2028" priority="1131" stopIfTrue="1">
      <formula>$IT94&lt;$IS$2</formula>
    </cfRule>
  </conditionalFormatting>
  <conditionalFormatting sqref="A93:G94">
    <cfRule type="cellIs" dxfId="2027" priority="1130" stopIfTrue="1" operator="equal">
      <formula>0</formula>
    </cfRule>
  </conditionalFormatting>
  <conditionalFormatting sqref="A93:G94">
    <cfRule type="expression" dxfId="2026" priority="1129" stopIfTrue="1">
      <formula>$IT94&lt;$IS$2</formula>
    </cfRule>
  </conditionalFormatting>
  <conditionalFormatting sqref="H93:H94">
    <cfRule type="cellIs" dxfId="2025" priority="1128" stopIfTrue="1" operator="equal">
      <formula>0</formula>
    </cfRule>
  </conditionalFormatting>
  <conditionalFormatting sqref="H93:H94">
    <cfRule type="expression" dxfId="2024" priority="1127" stopIfTrue="1">
      <formula>$IT94&lt;$IS$2</formula>
    </cfRule>
  </conditionalFormatting>
  <conditionalFormatting sqref="H93:H94">
    <cfRule type="cellIs" dxfId="2023" priority="1126" stopIfTrue="1" operator="equal">
      <formula>0</formula>
    </cfRule>
  </conditionalFormatting>
  <conditionalFormatting sqref="H93:H94">
    <cfRule type="expression" dxfId="2022" priority="1125" stopIfTrue="1">
      <formula>$IT94&lt;$IS$2</formula>
    </cfRule>
  </conditionalFormatting>
  <conditionalFormatting sqref="A93:G94">
    <cfRule type="cellIs" dxfId="2021" priority="1124" stopIfTrue="1" operator="equal">
      <formula>0</formula>
    </cfRule>
  </conditionalFormatting>
  <conditionalFormatting sqref="A93:G94">
    <cfRule type="expression" dxfId="2020" priority="1123" stopIfTrue="1">
      <formula>$IT94&lt;$IS$2</formula>
    </cfRule>
  </conditionalFormatting>
  <conditionalFormatting sqref="A93:H94">
    <cfRule type="cellIs" dxfId="2019" priority="1122" operator="equal">
      <formula>0</formula>
    </cfRule>
  </conditionalFormatting>
  <conditionalFormatting sqref="A93:G94">
    <cfRule type="cellIs" dxfId="2018" priority="1121" stopIfTrue="1" operator="equal">
      <formula>0</formula>
    </cfRule>
  </conditionalFormatting>
  <conditionalFormatting sqref="A93:G94">
    <cfRule type="expression" dxfId="2017" priority="1120" stopIfTrue="1">
      <formula>$IT94&lt;$IS$2</formula>
    </cfRule>
  </conditionalFormatting>
  <conditionalFormatting sqref="A93:G94">
    <cfRule type="cellIs" dxfId="2016" priority="1119" stopIfTrue="1" operator="equal">
      <formula>0</formula>
    </cfRule>
  </conditionalFormatting>
  <conditionalFormatting sqref="A93:G94">
    <cfRule type="expression" dxfId="2015" priority="1118" stopIfTrue="1">
      <formula>$IT94&lt;$IS$2</formula>
    </cfRule>
  </conditionalFormatting>
  <conditionalFormatting sqref="A93:G94">
    <cfRule type="cellIs" dxfId="2014" priority="1117" stopIfTrue="1" operator="equal">
      <formula>0</formula>
    </cfRule>
  </conditionalFormatting>
  <conditionalFormatting sqref="A93:G94">
    <cfRule type="expression" dxfId="2013" priority="1116" stopIfTrue="1">
      <formula>$IT94&lt;$IS$2</formula>
    </cfRule>
  </conditionalFormatting>
  <conditionalFormatting sqref="A93:H94">
    <cfRule type="cellIs" dxfId="2012" priority="1115" stopIfTrue="1" operator="equal">
      <formula>0</formula>
    </cfRule>
  </conditionalFormatting>
  <conditionalFormatting sqref="A93:H94">
    <cfRule type="expression" dxfId="2011" priority="1114" stopIfTrue="1">
      <formula>$IT94&lt;$IS$2</formula>
    </cfRule>
  </conditionalFormatting>
  <conditionalFormatting sqref="A93:H94">
    <cfRule type="cellIs" dxfId="2010" priority="1113" stopIfTrue="1" operator="equal">
      <formula>0</formula>
    </cfRule>
  </conditionalFormatting>
  <conditionalFormatting sqref="A93:H94">
    <cfRule type="expression" dxfId="2009" priority="1112" stopIfTrue="1">
      <formula>$IT94&lt;$IS$2</formula>
    </cfRule>
  </conditionalFormatting>
  <conditionalFormatting sqref="A93:H94">
    <cfRule type="cellIs" dxfId="2008" priority="1111" stopIfTrue="1" operator="equal">
      <formula>0</formula>
    </cfRule>
  </conditionalFormatting>
  <conditionalFormatting sqref="A93:H94">
    <cfRule type="expression" dxfId="2007" priority="1110" stopIfTrue="1">
      <formula>$IT94&lt;$IS$2</formula>
    </cfRule>
  </conditionalFormatting>
  <conditionalFormatting sqref="A94:H94">
    <cfRule type="cellIs" dxfId="2006" priority="1109" stopIfTrue="1" operator="equal">
      <formula>0</formula>
    </cfRule>
  </conditionalFormatting>
  <conditionalFormatting sqref="A94:H94">
    <cfRule type="expression" dxfId="2005" priority="1108" stopIfTrue="1">
      <formula>$IW95&lt;$IV$2</formula>
    </cfRule>
  </conditionalFormatting>
  <conditionalFormatting sqref="A93:H93">
    <cfRule type="cellIs" dxfId="2004" priority="1107" stopIfTrue="1" operator="equal">
      <formula>0</formula>
    </cfRule>
  </conditionalFormatting>
  <conditionalFormatting sqref="A93:H93">
    <cfRule type="expression" dxfId="2003" priority="1106" stopIfTrue="1">
      <formula>$IW94&lt;$IV$2</formula>
    </cfRule>
  </conditionalFormatting>
  <conditionalFormatting sqref="A93:H93">
    <cfRule type="cellIs" dxfId="2002" priority="1105" stopIfTrue="1" operator="equal">
      <formula>0</formula>
    </cfRule>
  </conditionalFormatting>
  <conditionalFormatting sqref="A93:H93">
    <cfRule type="expression" dxfId="2001" priority="1104" stopIfTrue="1">
      <formula>$IW94&lt;$IV$2</formula>
    </cfRule>
  </conditionalFormatting>
  <conditionalFormatting sqref="A93:H94">
    <cfRule type="cellIs" dxfId="2000" priority="1103" stopIfTrue="1" operator="equal">
      <formula>0</formula>
    </cfRule>
  </conditionalFormatting>
  <conditionalFormatting sqref="A93:H94">
    <cfRule type="expression" dxfId="1999" priority="1102" stopIfTrue="1">
      <formula>$IT94&lt;$IS$2</formula>
    </cfRule>
  </conditionalFormatting>
  <conditionalFormatting sqref="A93:H94">
    <cfRule type="cellIs" dxfId="1998" priority="1101" stopIfTrue="1" operator="equal">
      <formula>0</formula>
    </cfRule>
  </conditionalFormatting>
  <conditionalFormatting sqref="A93:H94">
    <cfRule type="expression" dxfId="1997" priority="1100" stopIfTrue="1">
      <formula>$IT94&lt;$IS$2</formula>
    </cfRule>
  </conditionalFormatting>
  <conditionalFormatting sqref="I93:I94">
    <cfRule type="cellIs" dxfId="1996" priority="1099" operator="equal">
      <formula>0</formula>
    </cfRule>
  </conditionalFormatting>
  <conditionalFormatting sqref="A95:I98">
    <cfRule type="cellIs" dxfId="1995" priority="1098" operator="equal">
      <formula>0</formula>
    </cfRule>
  </conditionalFormatting>
  <conditionalFormatting sqref="A95:H98">
    <cfRule type="cellIs" dxfId="1994" priority="1097" operator="equal">
      <formula>0</formula>
    </cfRule>
  </conditionalFormatting>
  <conditionalFormatting sqref="A95:H98">
    <cfRule type="cellIs" dxfId="1993" priority="1096" stopIfTrue="1" operator="equal">
      <formula>0</formula>
    </cfRule>
  </conditionalFormatting>
  <conditionalFormatting sqref="A95:H98">
    <cfRule type="expression" dxfId="1992" priority="1095" stopIfTrue="1">
      <formula>$IT96&lt;$IS$2</formula>
    </cfRule>
  </conditionalFormatting>
  <conditionalFormatting sqref="A95:H98">
    <cfRule type="cellIs" dxfId="1991" priority="1094" stopIfTrue="1" operator="equal">
      <formula>0</formula>
    </cfRule>
  </conditionalFormatting>
  <conditionalFormatting sqref="A95:H98">
    <cfRule type="expression" dxfId="1990" priority="1093" stopIfTrue="1">
      <formula>$IT96&lt;$IS$2</formula>
    </cfRule>
  </conditionalFormatting>
  <conditionalFormatting sqref="A95:G95">
    <cfRule type="cellIs" dxfId="1989" priority="1092" stopIfTrue="1" operator="equal">
      <formula>0</formula>
    </cfRule>
  </conditionalFormatting>
  <conditionalFormatting sqref="A95:G96">
    <cfRule type="expression" dxfId="1988" priority="1091" stopIfTrue="1">
      <formula>$IT96&lt;$IS$2</formula>
    </cfRule>
  </conditionalFormatting>
  <conditionalFormatting sqref="A95:G95">
    <cfRule type="cellIs" dxfId="1987" priority="1090" stopIfTrue="1" operator="equal">
      <formula>0</formula>
    </cfRule>
  </conditionalFormatting>
  <conditionalFormatting sqref="A95:G98">
    <cfRule type="cellIs" dxfId="1986" priority="1089" stopIfTrue="1" operator="equal">
      <formula>0</formula>
    </cfRule>
  </conditionalFormatting>
  <conditionalFormatting sqref="A95:G98">
    <cfRule type="expression" dxfId="1985" priority="1088" stopIfTrue="1">
      <formula>$IT96&lt;$IS$2</formula>
    </cfRule>
  </conditionalFormatting>
  <conditionalFormatting sqref="A95:G95">
    <cfRule type="cellIs" dxfId="1984" priority="1087" stopIfTrue="1" operator="equal">
      <formula>0</formula>
    </cfRule>
  </conditionalFormatting>
  <conditionalFormatting sqref="A95:G95">
    <cfRule type="expression" dxfId="1983" priority="1086" stopIfTrue="1">
      <formula>$IT96&lt;$IS$2</formula>
    </cfRule>
  </conditionalFormatting>
  <conditionalFormatting sqref="H95:H98">
    <cfRule type="cellIs" dxfId="1982" priority="1085" stopIfTrue="1" operator="equal">
      <formula>0</formula>
    </cfRule>
  </conditionalFormatting>
  <conditionalFormatting sqref="H95:H98">
    <cfRule type="expression" dxfId="1981" priority="1084" stopIfTrue="1">
      <formula>$IT96&lt;$IS$2</formula>
    </cfRule>
  </conditionalFormatting>
  <conditionalFormatting sqref="H95:H98">
    <cfRule type="cellIs" dxfId="1980" priority="1083" stopIfTrue="1" operator="equal">
      <formula>0</formula>
    </cfRule>
  </conditionalFormatting>
  <conditionalFormatting sqref="H95:H98">
    <cfRule type="expression" dxfId="1979" priority="1082" stopIfTrue="1">
      <formula>$IT96&lt;$IS$2</formula>
    </cfRule>
  </conditionalFormatting>
  <conditionalFormatting sqref="A95:G98">
    <cfRule type="cellIs" dxfId="1978" priority="1081" stopIfTrue="1" operator="equal">
      <formula>0</formula>
    </cfRule>
  </conditionalFormatting>
  <conditionalFormatting sqref="A95:G98">
    <cfRule type="expression" dxfId="1977" priority="1080" stopIfTrue="1">
      <formula>$IT96&lt;$IS$2</formula>
    </cfRule>
  </conditionalFormatting>
  <conditionalFormatting sqref="A95:H98">
    <cfRule type="cellIs" dxfId="1976" priority="1079" operator="equal">
      <formula>0</formula>
    </cfRule>
  </conditionalFormatting>
  <conditionalFormatting sqref="A95:G98">
    <cfRule type="cellIs" dxfId="1975" priority="1078" stopIfTrue="1" operator="equal">
      <formula>0</formula>
    </cfRule>
  </conditionalFormatting>
  <conditionalFormatting sqref="A95:G98">
    <cfRule type="expression" dxfId="1974" priority="1077" stopIfTrue="1">
      <formula>$IT96&lt;$IS$2</formula>
    </cfRule>
  </conditionalFormatting>
  <conditionalFormatting sqref="A95:G98">
    <cfRule type="cellIs" dxfId="1973" priority="1076" stopIfTrue="1" operator="equal">
      <formula>0</formula>
    </cfRule>
  </conditionalFormatting>
  <conditionalFormatting sqref="A95:G98">
    <cfRule type="expression" dxfId="1972" priority="1075" stopIfTrue="1">
      <formula>$IT96&lt;$IS$2</formula>
    </cfRule>
  </conditionalFormatting>
  <conditionalFormatting sqref="A95:G98">
    <cfRule type="cellIs" dxfId="1971" priority="1074" stopIfTrue="1" operator="equal">
      <formula>0</formula>
    </cfRule>
  </conditionalFormatting>
  <conditionalFormatting sqref="A95:G98">
    <cfRule type="expression" dxfId="1970" priority="1073" stopIfTrue="1">
      <formula>$IT96&lt;$IS$2</formula>
    </cfRule>
  </conditionalFormatting>
  <conditionalFormatting sqref="A95:H98">
    <cfRule type="cellIs" dxfId="1969" priority="1072" stopIfTrue="1" operator="equal">
      <formula>0</formula>
    </cfRule>
  </conditionalFormatting>
  <conditionalFormatting sqref="A95:H98">
    <cfRule type="expression" dxfId="1968" priority="1071" stopIfTrue="1">
      <formula>$IT96&lt;$IS$2</formula>
    </cfRule>
  </conditionalFormatting>
  <conditionalFormatting sqref="A95:H98">
    <cfRule type="cellIs" dxfId="1967" priority="1070" stopIfTrue="1" operator="equal">
      <formula>0</formula>
    </cfRule>
  </conditionalFormatting>
  <conditionalFormatting sqref="A95:H98">
    <cfRule type="expression" dxfId="1966" priority="1069" stopIfTrue="1">
      <formula>$IT96&lt;$IS$2</formula>
    </cfRule>
  </conditionalFormatting>
  <conditionalFormatting sqref="A95:H98">
    <cfRule type="cellIs" dxfId="1965" priority="1068" stopIfTrue="1" operator="equal">
      <formula>0</formula>
    </cfRule>
  </conditionalFormatting>
  <conditionalFormatting sqref="A95:H98">
    <cfRule type="expression" dxfId="1964" priority="1067" stopIfTrue="1">
      <formula>$IT96&lt;$IS$2</formula>
    </cfRule>
  </conditionalFormatting>
  <conditionalFormatting sqref="A95:H98">
    <cfRule type="cellIs" dxfId="1963" priority="1066" stopIfTrue="1" operator="equal">
      <formula>0</formula>
    </cfRule>
  </conditionalFormatting>
  <conditionalFormatting sqref="A95:H98">
    <cfRule type="expression" dxfId="1962" priority="1065" stopIfTrue="1">
      <formula>$IT96&lt;$IS$2</formula>
    </cfRule>
  </conditionalFormatting>
  <conditionalFormatting sqref="A95:H98">
    <cfRule type="cellIs" dxfId="1961" priority="1064" stopIfTrue="1" operator="equal">
      <formula>0</formula>
    </cfRule>
  </conditionalFormatting>
  <conditionalFormatting sqref="A95:H98">
    <cfRule type="expression" dxfId="1960" priority="1063" stopIfTrue="1">
      <formula>$IT96&lt;$IS$2</formula>
    </cfRule>
  </conditionalFormatting>
  <conditionalFormatting sqref="A96:H96">
    <cfRule type="cellIs" dxfId="1959" priority="1062" stopIfTrue="1" operator="equal">
      <formula>0</formula>
    </cfRule>
  </conditionalFormatting>
  <conditionalFormatting sqref="A96:H96">
    <cfRule type="expression" dxfId="1958" priority="1061" stopIfTrue="1">
      <formula>$IW97&lt;$IV$2</formula>
    </cfRule>
  </conditionalFormatting>
  <conditionalFormatting sqref="D98">
    <cfRule type="cellIs" dxfId="1957" priority="1060" operator="equal">
      <formula>0</formula>
    </cfRule>
  </conditionalFormatting>
  <conditionalFormatting sqref="D98">
    <cfRule type="cellIs" dxfId="1956" priority="1059" operator="equal">
      <formula>0</formula>
    </cfRule>
  </conditionalFormatting>
  <conditionalFormatting sqref="D98">
    <cfRule type="cellIs" dxfId="1955" priority="1058" stopIfTrue="1" operator="equal">
      <formula>0</formula>
    </cfRule>
  </conditionalFormatting>
  <conditionalFormatting sqref="D98">
    <cfRule type="expression" dxfId="1954" priority="1057" stopIfTrue="1">
      <formula>$IT99&lt;$IS$2</formula>
    </cfRule>
  </conditionalFormatting>
  <conditionalFormatting sqref="D98">
    <cfRule type="cellIs" dxfId="1953" priority="1056" stopIfTrue="1" operator="equal">
      <formula>0</formula>
    </cfRule>
  </conditionalFormatting>
  <conditionalFormatting sqref="D98">
    <cfRule type="expression" dxfId="1952" priority="1055" stopIfTrue="1">
      <formula>$IT99&lt;$IS$2</formula>
    </cfRule>
  </conditionalFormatting>
  <conditionalFormatting sqref="D98">
    <cfRule type="cellIs" dxfId="1951" priority="1054" stopIfTrue="1" operator="equal">
      <formula>0</formula>
    </cfRule>
  </conditionalFormatting>
  <conditionalFormatting sqref="D98">
    <cfRule type="expression" dxfId="1950" priority="1053" stopIfTrue="1">
      <formula>$IT99&lt;$IS$2</formula>
    </cfRule>
  </conditionalFormatting>
  <conditionalFormatting sqref="D98">
    <cfRule type="cellIs" dxfId="1949" priority="1052" stopIfTrue="1" operator="equal">
      <formula>0</formula>
    </cfRule>
  </conditionalFormatting>
  <conditionalFormatting sqref="D98">
    <cfRule type="expression" dxfId="1948" priority="1051" stopIfTrue="1">
      <formula>$IT99&lt;$IS$2</formula>
    </cfRule>
  </conditionalFormatting>
  <conditionalFormatting sqref="D98">
    <cfRule type="cellIs" dxfId="1947" priority="1050" operator="equal">
      <formula>0</formula>
    </cfRule>
  </conditionalFormatting>
  <conditionalFormatting sqref="D98">
    <cfRule type="cellIs" dxfId="1946" priority="1049" stopIfTrue="1" operator="equal">
      <formula>0</formula>
    </cfRule>
  </conditionalFormatting>
  <conditionalFormatting sqref="D98">
    <cfRule type="expression" dxfId="1945" priority="1048" stopIfTrue="1">
      <formula>$IT99&lt;$IS$2</formula>
    </cfRule>
  </conditionalFormatting>
  <conditionalFormatting sqref="D98">
    <cfRule type="cellIs" dxfId="1944" priority="1047" stopIfTrue="1" operator="equal">
      <formula>0</formula>
    </cfRule>
  </conditionalFormatting>
  <conditionalFormatting sqref="D98">
    <cfRule type="expression" dxfId="1943" priority="1046" stopIfTrue="1">
      <formula>$IT99&lt;$IS$2</formula>
    </cfRule>
  </conditionalFormatting>
  <conditionalFormatting sqref="D98">
    <cfRule type="cellIs" dxfId="1942" priority="1045" stopIfTrue="1" operator="equal">
      <formula>0</formula>
    </cfRule>
  </conditionalFormatting>
  <conditionalFormatting sqref="D98">
    <cfRule type="expression" dxfId="1941" priority="1044" stopIfTrue="1">
      <formula>$IT99&lt;$IS$2</formula>
    </cfRule>
  </conditionalFormatting>
  <conditionalFormatting sqref="A98:H98">
    <cfRule type="cellIs" dxfId="1940" priority="1043" stopIfTrue="1" operator="equal">
      <formula>0</formula>
    </cfRule>
  </conditionalFormatting>
  <conditionalFormatting sqref="A98:H98">
    <cfRule type="expression" dxfId="1939" priority="1042" stopIfTrue="1">
      <formula>$IW99&lt;$IV$2</formula>
    </cfRule>
  </conditionalFormatting>
  <conditionalFormatting sqref="A97:H97">
    <cfRule type="cellIs" dxfId="1938" priority="1041" stopIfTrue="1" operator="equal">
      <formula>0</formula>
    </cfRule>
  </conditionalFormatting>
  <conditionalFormatting sqref="A97:H97">
    <cfRule type="expression" dxfId="1937" priority="1040" stopIfTrue="1">
      <formula>$IW98&lt;$IV$2</formula>
    </cfRule>
  </conditionalFormatting>
  <conditionalFormatting sqref="I98">
    <cfRule type="cellIs" dxfId="1936" priority="1039" operator="equal">
      <formula>0</formula>
    </cfRule>
  </conditionalFormatting>
  <conditionalFormatting sqref="A99:I101">
    <cfRule type="cellIs" dxfId="1935" priority="1038" operator="equal">
      <formula>0</formula>
    </cfRule>
  </conditionalFormatting>
  <conditionalFormatting sqref="A99:H101">
    <cfRule type="cellIs" dxfId="1934" priority="1037" operator="equal">
      <formula>0</formula>
    </cfRule>
  </conditionalFormatting>
  <conditionalFormatting sqref="A99:H101">
    <cfRule type="cellIs" dxfId="1933" priority="1036" stopIfTrue="1" operator="equal">
      <formula>0</formula>
    </cfRule>
  </conditionalFormatting>
  <conditionalFormatting sqref="A99:H101">
    <cfRule type="expression" dxfId="1932" priority="1035" stopIfTrue="1">
      <formula>$IT100&lt;$IS$2</formula>
    </cfRule>
  </conditionalFormatting>
  <conditionalFormatting sqref="A99:H101">
    <cfRule type="cellIs" dxfId="1931" priority="1034" stopIfTrue="1" operator="equal">
      <formula>0</formula>
    </cfRule>
  </conditionalFormatting>
  <conditionalFormatting sqref="A99:H101">
    <cfRule type="expression" dxfId="1930" priority="1033" stopIfTrue="1">
      <formula>$IT100&lt;$IS$2</formula>
    </cfRule>
  </conditionalFormatting>
  <conditionalFormatting sqref="A99:G101">
    <cfRule type="cellIs" dxfId="1929" priority="1032" stopIfTrue="1" operator="equal">
      <formula>0</formula>
    </cfRule>
  </conditionalFormatting>
  <conditionalFormatting sqref="A99:G101">
    <cfRule type="expression" dxfId="1928" priority="1031" stopIfTrue="1">
      <formula>$IT100&lt;$IS$2</formula>
    </cfRule>
  </conditionalFormatting>
  <conditionalFormatting sqref="A99:G101">
    <cfRule type="cellIs" dxfId="1927" priority="1030" stopIfTrue="1" operator="equal">
      <formula>0</formula>
    </cfRule>
  </conditionalFormatting>
  <conditionalFormatting sqref="A99:G101">
    <cfRule type="expression" dxfId="1926" priority="1029" stopIfTrue="1">
      <formula>$IT100&lt;$IS$2</formula>
    </cfRule>
  </conditionalFormatting>
  <conditionalFormatting sqref="H99:H101">
    <cfRule type="cellIs" dxfId="1925" priority="1028" stopIfTrue="1" operator="equal">
      <formula>0</formula>
    </cfRule>
  </conditionalFormatting>
  <conditionalFormatting sqref="H99:H101">
    <cfRule type="expression" dxfId="1924" priority="1027" stopIfTrue="1">
      <formula>$IT100&lt;$IS$2</formula>
    </cfRule>
  </conditionalFormatting>
  <conditionalFormatting sqref="H99:H101">
    <cfRule type="cellIs" dxfId="1923" priority="1026" stopIfTrue="1" operator="equal">
      <formula>0</formula>
    </cfRule>
  </conditionalFormatting>
  <conditionalFormatting sqref="H99:H101">
    <cfRule type="expression" dxfId="1922" priority="1025" stopIfTrue="1">
      <formula>$IT100&lt;$IS$2</formula>
    </cfRule>
  </conditionalFormatting>
  <conditionalFormatting sqref="A99:G101">
    <cfRule type="cellIs" dxfId="1921" priority="1024" stopIfTrue="1" operator="equal">
      <formula>0</formula>
    </cfRule>
  </conditionalFormatting>
  <conditionalFormatting sqref="A99:G101">
    <cfRule type="expression" dxfId="1920" priority="1023" stopIfTrue="1">
      <formula>$IT100&lt;$IS$2</formula>
    </cfRule>
  </conditionalFormatting>
  <conditionalFormatting sqref="A99:H101">
    <cfRule type="cellIs" dxfId="1919" priority="1022" operator="equal">
      <formula>0</formula>
    </cfRule>
  </conditionalFormatting>
  <conditionalFormatting sqref="A99:G101">
    <cfRule type="cellIs" dxfId="1918" priority="1021" stopIfTrue="1" operator="equal">
      <formula>0</formula>
    </cfRule>
  </conditionalFormatting>
  <conditionalFormatting sqref="A99:G101">
    <cfRule type="expression" dxfId="1917" priority="1020" stopIfTrue="1">
      <formula>$IT100&lt;$IS$2</formula>
    </cfRule>
  </conditionalFormatting>
  <conditionalFormatting sqref="A99:G101">
    <cfRule type="cellIs" dxfId="1916" priority="1019" stopIfTrue="1" operator="equal">
      <formula>0</formula>
    </cfRule>
  </conditionalFormatting>
  <conditionalFormatting sqref="A99:G101">
    <cfRule type="expression" dxfId="1915" priority="1018" stopIfTrue="1">
      <formula>$IT100&lt;$IS$2</formula>
    </cfRule>
  </conditionalFormatting>
  <conditionalFormatting sqref="A99:G101">
    <cfRule type="cellIs" dxfId="1914" priority="1017" stopIfTrue="1" operator="equal">
      <formula>0</formula>
    </cfRule>
  </conditionalFormatting>
  <conditionalFormatting sqref="A99:G101">
    <cfRule type="expression" dxfId="1913" priority="1016" stopIfTrue="1">
      <formula>$IT100&lt;$IS$2</formula>
    </cfRule>
  </conditionalFormatting>
  <conditionalFormatting sqref="D99:G99">
    <cfRule type="cellIs" dxfId="1912" priority="1015" operator="equal">
      <formula>0</formula>
    </cfRule>
  </conditionalFormatting>
  <conditionalFormatting sqref="D99:G99">
    <cfRule type="cellIs" dxfId="1911" priority="1014" stopIfTrue="1" operator="equal">
      <formula>0</formula>
    </cfRule>
  </conditionalFormatting>
  <conditionalFormatting sqref="D99:G99">
    <cfRule type="expression" dxfId="1910" priority="1013" stopIfTrue="1">
      <formula>$IT100&lt;$IS$2</formula>
    </cfRule>
  </conditionalFormatting>
  <conditionalFormatting sqref="D99:G99">
    <cfRule type="cellIs" dxfId="1909" priority="1012" stopIfTrue="1" operator="equal">
      <formula>0</formula>
    </cfRule>
  </conditionalFormatting>
  <conditionalFormatting sqref="D99:G99">
    <cfRule type="expression" dxfId="1908" priority="1011" stopIfTrue="1">
      <formula>$IT100&lt;$IS$2</formula>
    </cfRule>
  </conditionalFormatting>
  <conditionalFormatting sqref="D99:G99">
    <cfRule type="cellIs" dxfId="1907" priority="1010" stopIfTrue="1" operator="equal">
      <formula>0</formula>
    </cfRule>
  </conditionalFormatting>
  <conditionalFormatting sqref="D99:G99">
    <cfRule type="expression" dxfId="1906" priority="1009" stopIfTrue="1">
      <formula>$IT100&lt;$IS$2</formula>
    </cfRule>
  </conditionalFormatting>
  <conditionalFormatting sqref="D99:G99">
    <cfRule type="cellIs" dxfId="1905" priority="1008" stopIfTrue="1" operator="equal">
      <formula>0</formula>
    </cfRule>
  </conditionalFormatting>
  <conditionalFormatting sqref="D99:G99">
    <cfRule type="expression" dxfId="1904" priority="1007" stopIfTrue="1">
      <formula>$IT100&lt;$IS$2</formula>
    </cfRule>
  </conditionalFormatting>
  <conditionalFormatting sqref="D99:G99">
    <cfRule type="cellIs" dxfId="1903" priority="1006" stopIfTrue="1" operator="equal">
      <formula>0</formula>
    </cfRule>
  </conditionalFormatting>
  <conditionalFormatting sqref="D99:G99">
    <cfRule type="expression" dxfId="1902" priority="1005" stopIfTrue="1">
      <formula>$IT100&lt;$IS$2</formula>
    </cfRule>
  </conditionalFormatting>
  <conditionalFormatting sqref="D99:G99">
    <cfRule type="cellIs" dxfId="1901" priority="1004" operator="equal">
      <formula>0</formula>
    </cfRule>
  </conditionalFormatting>
  <conditionalFormatting sqref="D99:G99">
    <cfRule type="cellIs" dxfId="1900" priority="1003" stopIfTrue="1" operator="equal">
      <formula>0</formula>
    </cfRule>
  </conditionalFormatting>
  <conditionalFormatting sqref="D99:G99">
    <cfRule type="expression" dxfId="1899" priority="1002" stopIfTrue="1">
      <formula>$IT100&lt;$IS$2</formula>
    </cfRule>
  </conditionalFormatting>
  <conditionalFormatting sqref="D99:G99">
    <cfRule type="cellIs" dxfId="1898" priority="1001" stopIfTrue="1" operator="equal">
      <formula>0</formula>
    </cfRule>
  </conditionalFormatting>
  <conditionalFormatting sqref="D99:G99">
    <cfRule type="expression" dxfId="1897" priority="1000" stopIfTrue="1">
      <formula>$IT100&lt;$IS$2</formula>
    </cfRule>
  </conditionalFormatting>
  <conditionalFormatting sqref="D99:G99">
    <cfRule type="cellIs" dxfId="1896" priority="999" stopIfTrue="1" operator="equal">
      <formula>0</formula>
    </cfRule>
  </conditionalFormatting>
  <conditionalFormatting sqref="D99:G99">
    <cfRule type="expression" dxfId="1895" priority="998" stopIfTrue="1">
      <formula>$IT100&lt;$IS$2</formula>
    </cfRule>
  </conditionalFormatting>
  <conditionalFormatting sqref="D99:G99">
    <cfRule type="cellIs" dxfId="1894" priority="997" stopIfTrue="1" operator="equal">
      <formula>0</formula>
    </cfRule>
  </conditionalFormatting>
  <conditionalFormatting sqref="D99:G99">
    <cfRule type="expression" dxfId="1893" priority="996" stopIfTrue="1">
      <formula>$IT100&lt;$IS$2</formula>
    </cfRule>
  </conditionalFormatting>
  <conditionalFormatting sqref="D99:G99">
    <cfRule type="cellIs" dxfId="1892" priority="995" stopIfTrue="1" operator="equal">
      <formula>0</formula>
    </cfRule>
  </conditionalFormatting>
  <conditionalFormatting sqref="D99:G99">
    <cfRule type="expression" dxfId="1891" priority="994" stopIfTrue="1">
      <formula>$IT100&lt;$IS$2</formula>
    </cfRule>
  </conditionalFormatting>
  <conditionalFormatting sqref="D99:G99">
    <cfRule type="cellIs" dxfId="1890" priority="993" stopIfTrue="1" operator="equal">
      <formula>0</formula>
    </cfRule>
  </conditionalFormatting>
  <conditionalFormatting sqref="D99:G99">
    <cfRule type="expression" dxfId="1889" priority="992" stopIfTrue="1">
      <formula>$IT100&lt;$IS$2</formula>
    </cfRule>
  </conditionalFormatting>
  <conditionalFormatting sqref="D99:G99">
    <cfRule type="cellIs" dxfId="1888" priority="991" stopIfTrue="1" operator="equal">
      <formula>0</formula>
    </cfRule>
  </conditionalFormatting>
  <conditionalFormatting sqref="D99:G99">
    <cfRule type="expression" dxfId="1887" priority="990" stopIfTrue="1">
      <formula>$IT100&lt;$IS$2</formula>
    </cfRule>
  </conditionalFormatting>
  <conditionalFormatting sqref="D101">
    <cfRule type="cellIs" dxfId="1886" priority="989" operator="equal">
      <formula>0</formula>
    </cfRule>
  </conditionalFormatting>
  <conditionalFormatting sqref="D101">
    <cfRule type="cellIs" dxfId="1885" priority="988" stopIfTrue="1" operator="equal">
      <formula>0</formula>
    </cfRule>
  </conditionalFormatting>
  <conditionalFormatting sqref="D101">
    <cfRule type="expression" dxfId="1884" priority="987" stopIfTrue="1">
      <formula>$IT102&lt;$IS$2</formula>
    </cfRule>
  </conditionalFormatting>
  <conditionalFormatting sqref="D101">
    <cfRule type="cellIs" dxfId="1883" priority="986" stopIfTrue="1" operator="equal">
      <formula>0</formula>
    </cfRule>
  </conditionalFormatting>
  <conditionalFormatting sqref="D101">
    <cfRule type="expression" dxfId="1882" priority="985" stopIfTrue="1">
      <formula>$IT102&lt;$IS$2</formula>
    </cfRule>
  </conditionalFormatting>
  <conditionalFormatting sqref="D101">
    <cfRule type="cellIs" dxfId="1881" priority="984" stopIfTrue="1" operator="equal">
      <formula>0</formula>
    </cfRule>
  </conditionalFormatting>
  <conditionalFormatting sqref="D101">
    <cfRule type="expression" dxfId="1880" priority="983" stopIfTrue="1">
      <formula>$IT102&lt;$IS$2</formula>
    </cfRule>
  </conditionalFormatting>
  <conditionalFormatting sqref="D101">
    <cfRule type="cellIs" dxfId="1879" priority="982" stopIfTrue="1" operator="equal">
      <formula>0</formula>
    </cfRule>
  </conditionalFormatting>
  <conditionalFormatting sqref="D101">
    <cfRule type="expression" dxfId="1878" priority="981" stopIfTrue="1">
      <formula>$IT102&lt;$IS$2</formula>
    </cfRule>
  </conditionalFormatting>
  <conditionalFormatting sqref="D101">
    <cfRule type="cellIs" dxfId="1877" priority="980" stopIfTrue="1" operator="equal">
      <formula>0</formula>
    </cfRule>
  </conditionalFormatting>
  <conditionalFormatting sqref="D101">
    <cfRule type="expression" dxfId="1876" priority="979" stopIfTrue="1">
      <formula>$IT102&lt;$IS$2</formula>
    </cfRule>
  </conditionalFormatting>
  <conditionalFormatting sqref="D101">
    <cfRule type="cellIs" dxfId="1875" priority="978" operator="equal">
      <formula>0</formula>
    </cfRule>
  </conditionalFormatting>
  <conditionalFormatting sqref="D101">
    <cfRule type="cellIs" dxfId="1874" priority="977" stopIfTrue="1" operator="equal">
      <formula>0</formula>
    </cfRule>
  </conditionalFormatting>
  <conditionalFormatting sqref="D101">
    <cfRule type="expression" dxfId="1873" priority="976" stopIfTrue="1">
      <formula>$IT102&lt;$IS$2</formula>
    </cfRule>
  </conditionalFormatting>
  <conditionalFormatting sqref="D101">
    <cfRule type="cellIs" dxfId="1872" priority="975" stopIfTrue="1" operator="equal">
      <formula>0</formula>
    </cfRule>
  </conditionalFormatting>
  <conditionalFormatting sqref="D101">
    <cfRule type="expression" dxfId="1871" priority="974" stopIfTrue="1">
      <formula>$IT102&lt;$IS$2</formula>
    </cfRule>
  </conditionalFormatting>
  <conditionalFormatting sqref="D101">
    <cfRule type="cellIs" dxfId="1870" priority="973" stopIfTrue="1" operator="equal">
      <formula>0</formula>
    </cfRule>
  </conditionalFormatting>
  <conditionalFormatting sqref="D101">
    <cfRule type="expression" dxfId="1869" priority="972" stopIfTrue="1">
      <formula>$IT102&lt;$IS$2</formula>
    </cfRule>
  </conditionalFormatting>
  <conditionalFormatting sqref="D101">
    <cfRule type="cellIs" dxfId="1868" priority="971" stopIfTrue="1" operator="equal">
      <formula>0</formula>
    </cfRule>
  </conditionalFormatting>
  <conditionalFormatting sqref="D101">
    <cfRule type="expression" dxfId="1867" priority="970" stopIfTrue="1">
      <formula>$IT102&lt;$IS$2</formula>
    </cfRule>
  </conditionalFormatting>
  <conditionalFormatting sqref="D101">
    <cfRule type="cellIs" dxfId="1866" priority="969" stopIfTrue="1" operator="equal">
      <formula>0</formula>
    </cfRule>
  </conditionalFormatting>
  <conditionalFormatting sqref="D101">
    <cfRule type="expression" dxfId="1865" priority="968" stopIfTrue="1">
      <formula>$IT102&lt;$IS$2</formula>
    </cfRule>
  </conditionalFormatting>
  <conditionalFormatting sqref="D101">
    <cfRule type="cellIs" dxfId="1864" priority="967" stopIfTrue="1" operator="equal">
      <formula>0</formula>
    </cfRule>
  </conditionalFormatting>
  <conditionalFormatting sqref="D101">
    <cfRule type="expression" dxfId="1863" priority="966" stopIfTrue="1">
      <formula>$IT102&lt;$IS$2</formula>
    </cfRule>
  </conditionalFormatting>
  <conditionalFormatting sqref="D101">
    <cfRule type="cellIs" dxfId="1862" priority="965" stopIfTrue="1" operator="equal">
      <formula>0</formula>
    </cfRule>
  </conditionalFormatting>
  <conditionalFormatting sqref="D101">
    <cfRule type="expression" dxfId="1861" priority="964" stopIfTrue="1">
      <formula>$IT102&lt;$IS$2</formula>
    </cfRule>
  </conditionalFormatting>
  <conditionalFormatting sqref="A99:H101">
    <cfRule type="cellIs" dxfId="1860" priority="963" stopIfTrue="1" operator="equal">
      <formula>0</formula>
    </cfRule>
  </conditionalFormatting>
  <conditionalFormatting sqref="A99:H101">
    <cfRule type="expression" dxfId="1859" priority="962" stopIfTrue="1">
      <formula>$IT100&lt;$IS$2</formula>
    </cfRule>
  </conditionalFormatting>
  <conditionalFormatting sqref="A99:H101">
    <cfRule type="cellIs" dxfId="1858" priority="961" stopIfTrue="1" operator="equal">
      <formula>0</formula>
    </cfRule>
  </conditionalFormatting>
  <conditionalFormatting sqref="A99:H101">
    <cfRule type="expression" dxfId="1857" priority="960" stopIfTrue="1">
      <formula>$IT100&lt;$IS$2</formula>
    </cfRule>
  </conditionalFormatting>
  <conditionalFormatting sqref="A99:H101">
    <cfRule type="cellIs" dxfId="1856" priority="959" stopIfTrue="1" operator="equal">
      <formula>0</formula>
    </cfRule>
  </conditionalFormatting>
  <conditionalFormatting sqref="A99:H101">
    <cfRule type="expression" dxfId="1855" priority="958" stopIfTrue="1">
      <formula>$IT100&lt;$IS$2</formula>
    </cfRule>
  </conditionalFormatting>
  <conditionalFormatting sqref="A99:H99">
    <cfRule type="cellIs" dxfId="1854" priority="957" stopIfTrue="1" operator="equal">
      <formula>0</formula>
    </cfRule>
  </conditionalFormatting>
  <conditionalFormatting sqref="A99:H99">
    <cfRule type="expression" dxfId="1853" priority="956" stopIfTrue="1">
      <formula>$IW100&lt;$IV$2</formula>
    </cfRule>
  </conditionalFormatting>
  <conditionalFormatting sqref="A101:H101">
    <cfRule type="cellIs" dxfId="1852" priority="955" stopIfTrue="1" operator="equal">
      <formula>0</formula>
    </cfRule>
  </conditionalFormatting>
  <conditionalFormatting sqref="A101:H101">
    <cfRule type="expression" dxfId="1851" priority="954" stopIfTrue="1">
      <formula>$IW102&lt;$IV$2</formula>
    </cfRule>
  </conditionalFormatting>
  <conditionalFormatting sqref="A100:H100">
    <cfRule type="cellIs" dxfId="1850" priority="953" stopIfTrue="1" operator="equal">
      <formula>0</formula>
    </cfRule>
  </conditionalFormatting>
  <conditionalFormatting sqref="A100:H100">
    <cfRule type="expression" dxfId="1849" priority="952" stopIfTrue="1">
      <formula>$IW101&lt;$IV$2</formula>
    </cfRule>
  </conditionalFormatting>
  <conditionalFormatting sqref="A99:H101">
    <cfRule type="cellIs" dxfId="1848" priority="951" stopIfTrue="1" operator="equal">
      <formula>0</formula>
    </cfRule>
  </conditionalFormatting>
  <conditionalFormatting sqref="A99:H101">
    <cfRule type="expression" dxfId="1847" priority="950" stopIfTrue="1">
      <formula>$IT100&lt;$IS$2</formula>
    </cfRule>
  </conditionalFormatting>
  <conditionalFormatting sqref="A99:H101">
    <cfRule type="cellIs" dxfId="1846" priority="949" stopIfTrue="1" operator="equal">
      <formula>0</formula>
    </cfRule>
  </conditionalFormatting>
  <conditionalFormatting sqref="A99:H101">
    <cfRule type="expression" dxfId="1845" priority="948" stopIfTrue="1">
      <formula>$IT100&lt;$IS$2</formula>
    </cfRule>
  </conditionalFormatting>
  <conditionalFormatting sqref="I101">
    <cfRule type="cellIs" dxfId="1844" priority="947" operator="equal">
      <formula>0</formula>
    </cfRule>
  </conditionalFormatting>
  <conditionalFormatting sqref="I99:I100">
    <cfRule type="cellIs" dxfId="1843" priority="946" operator="equal">
      <formula>0</formula>
    </cfRule>
  </conditionalFormatting>
  <conditionalFormatting sqref="A102:I105">
    <cfRule type="cellIs" dxfId="1842" priority="945" operator="equal">
      <formula>0</formula>
    </cfRule>
  </conditionalFormatting>
  <conditionalFormatting sqref="A102:H105">
    <cfRule type="cellIs" dxfId="1841" priority="944" operator="equal">
      <formula>0</formula>
    </cfRule>
  </conditionalFormatting>
  <conditionalFormatting sqref="A102:H105">
    <cfRule type="cellIs" dxfId="1840" priority="943" stopIfTrue="1" operator="equal">
      <formula>0</formula>
    </cfRule>
  </conditionalFormatting>
  <conditionalFormatting sqref="A102:H105">
    <cfRule type="expression" dxfId="1839" priority="942" stopIfTrue="1">
      <formula>$IT103&lt;$IS$2</formula>
    </cfRule>
  </conditionalFormatting>
  <conditionalFormatting sqref="A102:H105">
    <cfRule type="cellIs" dxfId="1838" priority="941" stopIfTrue="1" operator="equal">
      <formula>0</formula>
    </cfRule>
  </conditionalFormatting>
  <conditionalFormatting sqref="A102:H105">
    <cfRule type="expression" dxfId="1837" priority="940" stopIfTrue="1">
      <formula>$IT103&lt;$IS$2</formula>
    </cfRule>
  </conditionalFormatting>
  <conditionalFormatting sqref="A102:G103">
    <cfRule type="expression" dxfId="1836" priority="939" stopIfTrue="1">
      <formula>$IT103&lt;$IS$2</formula>
    </cfRule>
  </conditionalFormatting>
  <conditionalFormatting sqref="A102:G105">
    <cfRule type="cellIs" dxfId="1835" priority="938" stopIfTrue="1" operator="equal">
      <formula>0</formula>
    </cfRule>
  </conditionalFormatting>
  <conditionalFormatting sqref="A102:G105">
    <cfRule type="expression" dxfId="1834" priority="937" stopIfTrue="1">
      <formula>$IT103&lt;$IS$2</formula>
    </cfRule>
  </conditionalFormatting>
  <conditionalFormatting sqref="H102:H105">
    <cfRule type="cellIs" dxfId="1833" priority="936" stopIfTrue="1" operator="equal">
      <formula>0</formula>
    </cfRule>
  </conditionalFormatting>
  <conditionalFormatting sqref="H102:H105">
    <cfRule type="expression" dxfId="1832" priority="935" stopIfTrue="1">
      <formula>$IT103&lt;$IS$2</formula>
    </cfRule>
  </conditionalFormatting>
  <conditionalFormatting sqref="H102:H105">
    <cfRule type="cellIs" dxfId="1831" priority="934" stopIfTrue="1" operator="equal">
      <formula>0</formula>
    </cfRule>
  </conditionalFormatting>
  <conditionalFormatting sqref="H102:H105">
    <cfRule type="expression" dxfId="1830" priority="933" stopIfTrue="1">
      <formula>$IT103&lt;$IS$2</formula>
    </cfRule>
  </conditionalFormatting>
  <conditionalFormatting sqref="A102:G105">
    <cfRule type="cellIs" dxfId="1829" priority="932" stopIfTrue="1" operator="equal">
      <formula>0</formula>
    </cfRule>
  </conditionalFormatting>
  <conditionalFormatting sqref="A102:G105">
    <cfRule type="expression" dxfId="1828" priority="931" stopIfTrue="1">
      <formula>$IT103&lt;$IS$2</formula>
    </cfRule>
  </conditionalFormatting>
  <conditionalFormatting sqref="A102:H105">
    <cfRule type="cellIs" dxfId="1827" priority="930" operator="equal">
      <formula>0</formula>
    </cfRule>
  </conditionalFormatting>
  <conditionalFormatting sqref="A102:G105">
    <cfRule type="cellIs" dxfId="1826" priority="929" stopIfTrue="1" operator="equal">
      <formula>0</formula>
    </cfRule>
  </conditionalFormatting>
  <conditionalFormatting sqref="A102:G105">
    <cfRule type="expression" dxfId="1825" priority="928" stopIfTrue="1">
      <formula>$IT103&lt;$IS$2</formula>
    </cfRule>
  </conditionalFormatting>
  <conditionalFormatting sqref="A102:G105">
    <cfRule type="cellIs" dxfId="1824" priority="927" stopIfTrue="1" operator="equal">
      <formula>0</formula>
    </cfRule>
  </conditionalFormatting>
  <conditionalFormatting sqref="A102:G105">
    <cfRule type="expression" dxfId="1823" priority="926" stopIfTrue="1">
      <formula>$IT103&lt;$IS$2</formula>
    </cfRule>
  </conditionalFormatting>
  <conditionalFormatting sqref="A102:G105">
    <cfRule type="cellIs" dxfId="1822" priority="925" stopIfTrue="1" operator="equal">
      <formula>0</formula>
    </cfRule>
  </conditionalFormatting>
  <conditionalFormatting sqref="A102:G105">
    <cfRule type="expression" dxfId="1821" priority="924" stopIfTrue="1">
      <formula>$IT103&lt;$IS$2</formula>
    </cfRule>
  </conditionalFormatting>
  <conditionalFormatting sqref="D105">
    <cfRule type="cellIs" dxfId="1820" priority="923" operator="equal">
      <formula>0</formula>
    </cfRule>
  </conditionalFormatting>
  <conditionalFormatting sqref="D105">
    <cfRule type="cellIs" dxfId="1819" priority="922" operator="equal">
      <formula>0</formula>
    </cfRule>
  </conditionalFormatting>
  <conditionalFormatting sqref="D105">
    <cfRule type="cellIs" dxfId="1818" priority="921" stopIfTrue="1" operator="equal">
      <formula>0</formula>
    </cfRule>
  </conditionalFormatting>
  <conditionalFormatting sqref="D105">
    <cfRule type="expression" dxfId="1817" priority="920" stopIfTrue="1">
      <formula>$IT106&lt;$IS$2</formula>
    </cfRule>
  </conditionalFormatting>
  <conditionalFormatting sqref="D105">
    <cfRule type="cellIs" dxfId="1816" priority="919" stopIfTrue="1" operator="equal">
      <formula>0</formula>
    </cfRule>
  </conditionalFormatting>
  <conditionalFormatting sqref="D105">
    <cfRule type="expression" dxfId="1815" priority="918" stopIfTrue="1">
      <formula>$IT106&lt;$IS$2</formula>
    </cfRule>
  </conditionalFormatting>
  <conditionalFormatting sqref="D105">
    <cfRule type="cellIs" dxfId="1814" priority="917" stopIfTrue="1" operator="equal">
      <formula>0</formula>
    </cfRule>
  </conditionalFormatting>
  <conditionalFormatting sqref="D105">
    <cfRule type="expression" dxfId="1813" priority="916" stopIfTrue="1">
      <formula>$IT106&lt;$IS$2</formula>
    </cfRule>
  </conditionalFormatting>
  <conditionalFormatting sqref="D105">
    <cfRule type="cellIs" dxfId="1812" priority="915" stopIfTrue="1" operator="equal">
      <formula>0</formula>
    </cfRule>
  </conditionalFormatting>
  <conditionalFormatting sqref="D105">
    <cfRule type="expression" dxfId="1811" priority="914" stopIfTrue="1">
      <formula>$IT106&lt;$IS$2</formula>
    </cfRule>
  </conditionalFormatting>
  <conditionalFormatting sqref="D105">
    <cfRule type="cellIs" dxfId="1810" priority="913" operator="equal">
      <formula>0</formula>
    </cfRule>
  </conditionalFormatting>
  <conditionalFormatting sqref="D105">
    <cfRule type="cellIs" dxfId="1809" priority="912" stopIfTrue="1" operator="equal">
      <formula>0</formula>
    </cfRule>
  </conditionalFormatting>
  <conditionalFormatting sqref="D105">
    <cfRule type="expression" dxfId="1808" priority="911" stopIfTrue="1">
      <formula>$IT106&lt;$IS$2</formula>
    </cfRule>
  </conditionalFormatting>
  <conditionalFormatting sqref="D105">
    <cfRule type="cellIs" dxfId="1807" priority="910" stopIfTrue="1" operator="equal">
      <formula>0</formula>
    </cfRule>
  </conditionalFormatting>
  <conditionalFormatting sqref="D105">
    <cfRule type="expression" dxfId="1806" priority="909" stopIfTrue="1">
      <formula>$IT106&lt;$IS$2</formula>
    </cfRule>
  </conditionalFormatting>
  <conditionalFormatting sqref="D105">
    <cfRule type="cellIs" dxfId="1805" priority="908" stopIfTrue="1" operator="equal">
      <formula>0</formula>
    </cfRule>
  </conditionalFormatting>
  <conditionalFormatting sqref="D105">
    <cfRule type="expression" dxfId="1804" priority="907" stopIfTrue="1">
      <formula>$IT106&lt;$IS$2</formula>
    </cfRule>
  </conditionalFormatting>
  <conditionalFormatting sqref="A102:H105">
    <cfRule type="cellIs" dxfId="1803" priority="906" stopIfTrue="1" operator="equal">
      <formula>0</formula>
    </cfRule>
  </conditionalFormatting>
  <conditionalFormatting sqref="A102:H105">
    <cfRule type="expression" dxfId="1802" priority="905" stopIfTrue="1">
      <formula>$IT103&lt;$IS$2</formula>
    </cfRule>
  </conditionalFormatting>
  <conditionalFormatting sqref="A102:H105">
    <cfRule type="cellIs" dxfId="1801" priority="904" stopIfTrue="1" operator="equal">
      <formula>0</formula>
    </cfRule>
  </conditionalFormatting>
  <conditionalFormatting sqref="A102:H105">
    <cfRule type="expression" dxfId="1800" priority="903" stopIfTrue="1">
      <formula>$IT103&lt;$IS$2</formula>
    </cfRule>
  </conditionalFormatting>
  <conditionalFormatting sqref="A102:H105">
    <cfRule type="cellIs" dxfId="1799" priority="902" stopIfTrue="1" operator="equal">
      <formula>0</formula>
    </cfRule>
  </conditionalFormatting>
  <conditionalFormatting sqref="A102:H105">
    <cfRule type="expression" dxfId="1798" priority="901" stopIfTrue="1">
      <formula>$IT103&lt;$IS$2</formula>
    </cfRule>
  </conditionalFormatting>
  <conditionalFormatting sqref="A105:H105">
    <cfRule type="cellIs" dxfId="1797" priority="900" stopIfTrue="1" operator="equal">
      <formula>0</formula>
    </cfRule>
  </conditionalFormatting>
  <conditionalFormatting sqref="A105:H105">
    <cfRule type="expression" dxfId="1796" priority="899" stopIfTrue="1">
      <formula>$IW106&lt;$IV$2</formula>
    </cfRule>
  </conditionalFormatting>
  <conditionalFormatting sqref="A102:H102">
    <cfRule type="cellIs" dxfId="1795" priority="898" stopIfTrue="1" operator="equal">
      <formula>0</formula>
    </cfRule>
  </conditionalFormatting>
  <conditionalFormatting sqref="A102:H102">
    <cfRule type="expression" dxfId="1794" priority="897" stopIfTrue="1">
      <formula>$IW103&lt;$IV$2</formula>
    </cfRule>
  </conditionalFormatting>
  <conditionalFormatting sqref="A103:H103">
    <cfRule type="cellIs" dxfId="1793" priority="896" stopIfTrue="1" operator="equal">
      <formula>0</formula>
    </cfRule>
  </conditionalFormatting>
  <conditionalFormatting sqref="A103:H103">
    <cfRule type="expression" dxfId="1792" priority="895" stopIfTrue="1">
      <formula>$IW104&lt;$IV$2</formula>
    </cfRule>
  </conditionalFormatting>
  <conditionalFormatting sqref="A104:H104">
    <cfRule type="cellIs" dxfId="1791" priority="894" stopIfTrue="1" operator="equal">
      <formula>0</formula>
    </cfRule>
  </conditionalFormatting>
  <conditionalFormatting sqref="A104:H104">
    <cfRule type="expression" dxfId="1790" priority="893" stopIfTrue="1">
      <formula>$IW105&lt;$IV$2</formula>
    </cfRule>
  </conditionalFormatting>
  <conditionalFormatting sqref="A102:H105">
    <cfRule type="cellIs" dxfId="1789" priority="892" stopIfTrue="1" operator="equal">
      <formula>0</formula>
    </cfRule>
  </conditionalFormatting>
  <conditionalFormatting sqref="A102:H105">
    <cfRule type="expression" dxfId="1788" priority="891" stopIfTrue="1">
      <formula>$IT103&lt;$IS$2</formula>
    </cfRule>
  </conditionalFormatting>
  <conditionalFormatting sqref="A102:H105">
    <cfRule type="cellIs" dxfId="1787" priority="890" stopIfTrue="1" operator="equal">
      <formula>0</formula>
    </cfRule>
  </conditionalFormatting>
  <conditionalFormatting sqref="A102:H105">
    <cfRule type="expression" dxfId="1786" priority="889" stopIfTrue="1">
      <formula>$IT103&lt;$IS$2</formula>
    </cfRule>
  </conditionalFormatting>
  <conditionalFormatting sqref="I105">
    <cfRule type="cellIs" dxfId="1785" priority="888" operator="equal">
      <formula>0</formula>
    </cfRule>
  </conditionalFormatting>
  <conditionalFormatting sqref="I104">
    <cfRule type="cellIs" dxfId="1784" priority="887" operator="equal">
      <formula>0</formula>
    </cfRule>
  </conditionalFormatting>
  <conditionalFormatting sqref="A106:I109">
    <cfRule type="cellIs" dxfId="1783" priority="886" operator="equal">
      <formula>0</formula>
    </cfRule>
  </conditionalFormatting>
  <conditionalFormatting sqref="A106:H109">
    <cfRule type="cellIs" dxfId="1782" priority="885" operator="equal">
      <formula>0</formula>
    </cfRule>
  </conditionalFormatting>
  <conditionalFormatting sqref="A106:H109">
    <cfRule type="cellIs" dxfId="1781" priority="884" stopIfTrue="1" operator="equal">
      <formula>0</formula>
    </cfRule>
  </conditionalFormatting>
  <conditionalFormatting sqref="A106:H109">
    <cfRule type="expression" dxfId="1780" priority="883" stopIfTrue="1">
      <formula>$IT107&lt;$IS$2</formula>
    </cfRule>
  </conditionalFormatting>
  <conditionalFormatting sqref="A106:H109">
    <cfRule type="cellIs" dxfId="1779" priority="882" stopIfTrue="1" operator="equal">
      <formula>0</formula>
    </cfRule>
  </conditionalFormatting>
  <conditionalFormatting sqref="A106:H109">
    <cfRule type="expression" dxfId="1778" priority="881" stopIfTrue="1">
      <formula>$IT107&lt;$IS$2</formula>
    </cfRule>
  </conditionalFormatting>
  <conditionalFormatting sqref="A106:G109">
    <cfRule type="cellIs" dxfId="1777" priority="880" stopIfTrue="1" operator="equal">
      <formula>0</formula>
    </cfRule>
  </conditionalFormatting>
  <conditionalFormatting sqref="A106:G109">
    <cfRule type="expression" dxfId="1776" priority="879" stopIfTrue="1">
      <formula>$IT107&lt;$IS$2</formula>
    </cfRule>
  </conditionalFormatting>
  <conditionalFormatting sqref="A106:G109">
    <cfRule type="cellIs" dxfId="1775" priority="878" stopIfTrue="1" operator="equal">
      <formula>0</formula>
    </cfRule>
  </conditionalFormatting>
  <conditionalFormatting sqref="A106:G109">
    <cfRule type="expression" dxfId="1774" priority="877" stopIfTrue="1">
      <formula>$IT107&lt;$IS$2</formula>
    </cfRule>
  </conditionalFormatting>
  <conditionalFormatting sqref="H106:H109">
    <cfRule type="cellIs" dxfId="1773" priority="876" stopIfTrue="1" operator="equal">
      <formula>0</formula>
    </cfRule>
  </conditionalFormatting>
  <conditionalFormatting sqref="H106:H109">
    <cfRule type="expression" dxfId="1772" priority="875" stopIfTrue="1">
      <formula>$IT107&lt;$IS$2</formula>
    </cfRule>
  </conditionalFormatting>
  <conditionalFormatting sqref="H106:H109">
    <cfRule type="cellIs" dxfId="1771" priority="874" stopIfTrue="1" operator="equal">
      <formula>0</formula>
    </cfRule>
  </conditionalFormatting>
  <conditionalFormatting sqref="H106:H109">
    <cfRule type="expression" dxfId="1770" priority="873" stopIfTrue="1">
      <formula>$IT107&lt;$IS$2</formula>
    </cfRule>
  </conditionalFormatting>
  <conditionalFormatting sqref="A106:G109">
    <cfRule type="cellIs" dxfId="1769" priority="872" stopIfTrue="1" operator="equal">
      <formula>0</formula>
    </cfRule>
  </conditionalFormatting>
  <conditionalFormatting sqref="A106:G109">
    <cfRule type="expression" dxfId="1768" priority="871" stopIfTrue="1">
      <formula>$IT107&lt;$IS$2</formula>
    </cfRule>
  </conditionalFormatting>
  <conditionalFormatting sqref="A106:H109">
    <cfRule type="cellIs" dxfId="1767" priority="870" operator="equal">
      <formula>0</formula>
    </cfRule>
  </conditionalFormatting>
  <conditionalFormatting sqref="A106:G109">
    <cfRule type="cellIs" dxfId="1766" priority="869" stopIfTrue="1" operator="equal">
      <formula>0</formula>
    </cfRule>
  </conditionalFormatting>
  <conditionalFormatting sqref="A106:G109">
    <cfRule type="expression" dxfId="1765" priority="868" stopIfTrue="1">
      <formula>$IT107&lt;$IS$2</formula>
    </cfRule>
  </conditionalFormatting>
  <conditionalFormatting sqref="A106:G109">
    <cfRule type="cellIs" dxfId="1764" priority="867" stopIfTrue="1" operator="equal">
      <formula>0</formula>
    </cfRule>
  </conditionalFormatting>
  <conditionalFormatting sqref="A106:G109">
    <cfRule type="expression" dxfId="1763" priority="866" stopIfTrue="1">
      <formula>$IT107&lt;$IS$2</formula>
    </cfRule>
  </conditionalFormatting>
  <conditionalFormatting sqref="A106:G109">
    <cfRule type="cellIs" dxfId="1762" priority="865" stopIfTrue="1" operator="equal">
      <formula>0</formula>
    </cfRule>
  </conditionalFormatting>
  <conditionalFormatting sqref="A106:G109">
    <cfRule type="expression" dxfId="1761" priority="864" stopIfTrue="1">
      <formula>$IT107&lt;$IS$2</formula>
    </cfRule>
  </conditionalFormatting>
  <conditionalFormatting sqref="D109">
    <cfRule type="cellIs" dxfId="1760" priority="863" operator="equal">
      <formula>0</formula>
    </cfRule>
  </conditionalFormatting>
  <conditionalFormatting sqref="D109">
    <cfRule type="cellIs" dxfId="1759" priority="862" stopIfTrue="1" operator="equal">
      <formula>0</formula>
    </cfRule>
  </conditionalFormatting>
  <conditionalFormatting sqref="D109">
    <cfRule type="expression" dxfId="1758" priority="861" stopIfTrue="1">
      <formula>$IT110&lt;$IS$2</formula>
    </cfRule>
  </conditionalFormatting>
  <conditionalFormatting sqref="D109">
    <cfRule type="cellIs" dxfId="1757" priority="860" stopIfTrue="1" operator="equal">
      <formula>0</formula>
    </cfRule>
  </conditionalFormatting>
  <conditionalFormatting sqref="D109">
    <cfRule type="expression" dxfId="1756" priority="859" stopIfTrue="1">
      <formula>$IT110&lt;$IS$2</formula>
    </cfRule>
  </conditionalFormatting>
  <conditionalFormatting sqref="D109">
    <cfRule type="cellIs" dxfId="1755" priority="858" stopIfTrue="1" operator="equal">
      <formula>0</formula>
    </cfRule>
  </conditionalFormatting>
  <conditionalFormatting sqref="D109">
    <cfRule type="expression" dxfId="1754" priority="857" stopIfTrue="1">
      <formula>$IT110&lt;$IS$2</formula>
    </cfRule>
  </conditionalFormatting>
  <conditionalFormatting sqref="D109">
    <cfRule type="cellIs" dxfId="1753" priority="856" stopIfTrue="1" operator="equal">
      <formula>0</formula>
    </cfRule>
  </conditionalFormatting>
  <conditionalFormatting sqref="D109">
    <cfRule type="expression" dxfId="1752" priority="855" stopIfTrue="1">
      <formula>$IT110&lt;$IS$2</formula>
    </cfRule>
  </conditionalFormatting>
  <conditionalFormatting sqref="D109">
    <cfRule type="cellIs" dxfId="1751" priority="854" stopIfTrue="1" operator="equal">
      <formula>0</formula>
    </cfRule>
  </conditionalFormatting>
  <conditionalFormatting sqref="D109">
    <cfRule type="expression" dxfId="1750" priority="853" stopIfTrue="1">
      <formula>$IT110&lt;$IS$2</formula>
    </cfRule>
  </conditionalFormatting>
  <conditionalFormatting sqref="D109">
    <cfRule type="cellIs" dxfId="1749" priority="852" operator="equal">
      <formula>0</formula>
    </cfRule>
  </conditionalFormatting>
  <conditionalFormatting sqref="D109">
    <cfRule type="cellIs" dxfId="1748" priority="851" stopIfTrue="1" operator="equal">
      <formula>0</formula>
    </cfRule>
  </conditionalFormatting>
  <conditionalFormatting sqref="D109">
    <cfRule type="expression" dxfId="1747" priority="850" stopIfTrue="1">
      <formula>$IT110&lt;$IS$2</formula>
    </cfRule>
  </conditionalFormatting>
  <conditionalFormatting sqref="D109">
    <cfRule type="cellIs" dxfId="1746" priority="849" stopIfTrue="1" operator="equal">
      <formula>0</formula>
    </cfRule>
  </conditionalFormatting>
  <conditionalFormatting sqref="D109">
    <cfRule type="expression" dxfId="1745" priority="848" stopIfTrue="1">
      <formula>$IT110&lt;$IS$2</formula>
    </cfRule>
  </conditionalFormatting>
  <conditionalFormatting sqref="D109">
    <cfRule type="cellIs" dxfId="1744" priority="847" stopIfTrue="1" operator="equal">
      <formula>0</formula>
    </cfRule>
  </conditionalFormatting>
  <conditionalFormatting sqref="D109">
    <cfRule type="expression" dxfId="1743" priority="846" stopIfTrue="1">
      <formula>$IT110&lt;$IS$2</formula>
    </cfRule>
  </conditionalFormatting>
  <conditionalFormatting sqref="D109">
    <cfRule type="cellIs" dxfId="1742" priority="845" stopIfTrue="1" operator="equal">
      <formula>0</formula>
    </cfRule>
  </conditionalFormatting>
  <conditionalFormatting sqref="D109">
    <cfRule type="expression" dxfId="1741" priority="844" stopIfTrue="1">
      <formula>$IT110&lt;$IS$2</formula>
    </cfRule>
  </conditionalFormatting>
  <conditionalFormatting sqref="D109">
    <cfRule type="cellIs" dxfId="1740" priority="843" stopIfTrue="1" operator="equal">
      <formula>0</formula>
    </cfRule>
  </conditionalFormatting>
  <conditionalFormatting sqref="D109">
    <cfRule type="expression" dxfId="1739" priority="842" stopIfTrue="1">
      <formula>$IT110&lt;$IS$2</formula>
    </cfRule>
  </conditionalFormatting>
  <conditionalFormatting sqref="D109">
    <cfRule type="cellIs" dxfId="1738" priority="841" stopIfTrue="1" operator="equal">
      <formula>0</formula>
    </cfRule>
  </conditionalFormatting>
  <conditionalFormatting sqref="D109">
    <cfRule type="expression" dxfId="1737" priority="840" stopIfTrue="1">
      <formula>$IT110&lt;$IS$2</formula>
    </cfRule>
  </conditionalFormatting>
  <conditionalFormatting sqref="D109">
    <cfRule type="cellIs" dxfId="1736" priority="839" stopIfTrue="1" operator="equal">
      <formula>0</formula>
    </cfRule>
  </conditionalFormatting>
  <conditionalFormatting sqref="D109">
    <cfRule type="expression" dxfId="1735" priority="838" stopIfTrue="1">
      <formula>$IT110&lt;$IS$2</formula>
    </cfRule>
  </conditionalFormatting>
  <conditionalFormatting sqref="A106:H109">
    <cfRule type="cellIs" dxfId="1734" priority="837" stopIfTrue="1" operator="equal">
      <formula>0</formula>
    </cfRule>
  </conditionalFormatting>
  <conditionalFormatting sqref="A106:H109">
    <cfRule type="expression" dxfId="1733" priority="836" stopIfTrue="1">
      <formula>$IT107&lt;$IS$2</formula>
    </cfRule>
  </conditionalFormatting>
  <conditionalFormatting sqref="A106:H109">
    <cfRule type="cellIs" dxfId="1732" priority="835" stopIfTrue="1" operator="equal">
      <formula>0</formula>
    </cfRule>
  </conditionalFormatting>
  <conditionalFormatting sqref="A106:H109">
    <cfRule type="expression" dxfId="1731" priority="834" stopIfTrue="1">
      <formula>$IT107&lt;$IS$2</formula>
    </cfRule>
  </conditionalFormatting>
  <conditionalFormatting sqref="A106:H109">
    <cfRule type="cellIs" dxfId="1730" priority="833" stopIfTrue="1" operator="equal">
      <formula>0</formula>
    </cfRule>
  </conditionalFormatting>
  <conditionalFormatting sqref="A106:H109">
    <cfRule type="expression" dxfId="1729" priority="832" stopIfTrue="1">
      <formula>$IT107&lt;$IS$2</formula>
    </cfRule>
  </conditionalFormatting>
  <conditionalFormatting sqref="A106:I106">
    <cfRule type="cellIs" dxfId="1728" priority="831" stopIfTrue="1" operator="equal">
      <formula>0</formula>
    </cfRule>
  </conditionalFormatting>
  <conditionalFormatting sqref="A106:I106">
    <cfRule type="expression" dxfId="1727" priority="830" stopIfTrue="1">
      <formula>$IW107&lt;$IV$2</formula>
    </cfRule>
  </conditionalFormatting>
  <conditionalFormatting sqref="I106">
    <cfRule type="cellIs" dxfId="1726" priority="829" stopIfTrue="1" operator="equal">
      <formula>0</formula>
    </cfRule>
  </conditionalFormatting>
  <conditionalFormatting sqref="I106">
    <cfRule type="expression" dxfId="1725" priority="828" stopIfTrue="1">
      <formula>$IW107&lt;$IV$2</formula>
    </cfRule>
  </conditionalFormatting>
  <conditionalFormatting sqref="A109:H109">
    <cfRule type="cellIs" dxfId="1724" priority="827" stopIfTrue="1" operator="equal">
      <formula>0</formula>
    </cfRule>
  </conditionalFormatting>
  <conditionalFormatting sqref="A109:H109">
    <cfRule type="expression" dxfId="1723" priority="826" stopIfTrue="1">
      <formula>$IW110&lt;$IV$2</formula>
    </cfRule>
  </conditionalFormatting>
  <conditionalFormatting sqref="A108:H108">
    <cfRule type="cellIs" dxfId="1722" priority="825" stopIfTrue="1" operator="equal">
      <formula>0</formula>
    </cfRule>
  </conditionalFormatting>
  <conditionalFormatting sqref="A108:H108">
    <cfRule type="expression" dxfId="1721" priority="824" stopIfTrue="1">
      <formula>$IW109&lt;$IV$2</formula>
    </cfRule>
  </conditionalFormatting>
  <conditionalFormatting sqref="A107:H107">
    <cfRule type="cellIs" dxfId="1720" priority="823" stopIfTrue="1" operator="equal">
      <formula>0</formula>
    </cfRule>
  </conditionalFormatting>
  <conditionalFormatting sqref="A107:H107">
    <cfRule type="expression" dxfId="1719" priority="822" stopIfTrue="1">
      <formula>$IW108&lt;$IV$2</formula>
    </cfRule>
  </conditionalFormatting>
  <conditionalFormatting sqref="A108:H108">
    <cfRule type="cellIs" dxfId="1718" priority="821" stopIfTrue="1" operator="equal">
      <formula>0</formula>
    </cfRule>
  </conditionalFormatting>
  <conditionalFormatting sqref="A108:H108">
    <cfRule type="expression" dxfId="1717" priority="820" stopIfTrue="1">
      <formula>$IW109&lt;$IV$2</formula>
    </cfRule>
  </conditionalFormatting>
  <conditionalFormatting sqref="A106:H109">
    <cfRule type="cellIs" dxfId="1716" priority="819" stopIfTrue="1" operator="equal">
      <formula>0</formula>
    </cfRule>
  </conditionalFormatting>
  <conditionalFormatting sqref="A106:H109">
    <cfRule type="expression" dxfId="1715" priority="818" stopIfTrue="1">
      <formula>$IT107&lt;$IS$2</formula>
    </cfRule>
  </conditionalFormatting>
  <conditionalFormatting sqref="A106:H109">
    <cfRule type="cellIs" dxfId="1714" priority="817" stopIfTrue="1" operator="equal">
      <formula>0</formula>
    </cfRule>
  </conditionalFormatting>
  <conditionalFormatting sqref="A106:H109">
    <cfRule type="expression" dxfId="1713" priority="816" stopIfTrue="1">
      <formula>$IT107&lt;$IS$2</formula>
    </cfRule>
  </conditionalFormatting>
  <conditionalFormatting sqref="I109">
    <cfRule type="cellIs" dxfId="1712" priority="815" operator="equal">
      <formula>0</formula>
    </cfRule>
  </conditionalFormatting>
  <conditionalFormatting sqref="A110:I112">
    <cfRule type="cellIs" dxfId="1711" priority="814" operator="equal">
      <formula>0</formula>
    </cfRule>
  </conditionalFormatting>
  <conditionalFormatting sqref="A110:H112">
    <cfRule type="cellIs" dxfId="1710" priority="813" operator="equal">
      <formula>0</formula>
    </cfRule>
  </conditionalFormatting>
  <conditionalFormatting sqref="A110:H112">
    <cfRule type="cellIs" dxfId="1709" priority="812" stopIfTrue="1" operator="equal">
      <formula>0</formula>
    </cfRule>
  </conditionalFormatting>
  <conditionalFormatting sqref="A110:H112">
    <cfRule type="expression" dxfId="1708" priority="811" stopIfTrue="1">
      <formula>$IT111&lt;$IS$2</formula>
    </cfRule>
  </conditionalFormatting>
  <conditionalFormatting sqref="A110:H112">
    <cfRule type="cellIs" dxfId="1707" priority="810" stopIfTrue="1" operator="equal">
      <formula>0</formula>
    </cfRule>
  </conditionalFormatting>
  <conditionalFormatting sqref="A110:H112">
    <cfRule type="expression" dxfId="1706" priority="809" stopIfTrue="1">
      <formula>$IT111&lt;$IS$2</formula>
    </cfRule>
  </conditionalFormatting>
  <conditionalFormatting sqref="A110:G110">
    <cfRule type="expression" dxfId="1705" priority="808" stopIfTrue="1">
      <formula>$IT111&lt;$IS$2</formula>
    </cfRule>
  </conditionalFormatting>
  <conditionalFormatting sqref="A110:G112">
    <cfRule type="cellIs" dxfId="1704" priority="807" stopIfTrue="1" operator="equal">
      <formula>0</formula>
    </cfRule>
  </conditionalFormatting>
  <conditionalFormatting sqref="A110:G112">
    <cfRule type="expression" dxfId="1703" priority="806" stopIfTrue="1">
      <formula>$IT111&lt;$IS$2</formula>
    </cfRule>
  </conditionalFormatting>
  <conditionalFormatting sqref="H110:H112">
    <cfRule type="cellIs" dxfId="1702" priority="805" stopIfTrue="1" operator="equal">
      <formula>0</formula>
    </cfRule>
  </conditionalFormatting>
  <conditionalFormatting sqref="H110:H112">
    <cfRule type="expression" dxfId="1701" priority="804" stopIfTrue="1">
      <formula>$IT111&lt;$IS$2</formula>
    </cfRule>
  </conditionalFormatting>
  <conditionalFormatting sqref="H110:H112">
    <cfRule type="cellIs" dxfId="1700" priority="803" stopIfTrue="1" operator="equal">
      <formula>0</formula>
    </cfRule>
  </conditionalFormatting>
  <conditionalFormatting sqref="H110:H112">
    <cfRule type="expression" dxfId="1699" priority="802" stopIfTrue="1">
      <formula>$IT111&lt;$IS$2</formula>
    </cfRule>
  </conditionalFormatting>
  <conditionalFormatting sqref="A110:G112">
    <cfRule type="cellIs" dxfId="1698" priority="801" stopIfTrue="1" operator="equal">
      <formula>0</formula>
    </cfRule>
  </conditionalFormatting>
  <conditionalFormatting sqref="A110:G112">
    <cfRule type="expression" dxfId="1697" priority="800" stopIfTrue="1">
      <formula>$IT111&lt;$IS$2</formula>
    </cfRule>
  </conditionalFormatting>
  <conditionalFormatting sqref="A110:H112">
    <cfRule type="cellIs" dxfId="1696" priority="799" operator="equal">
      <formula>0</formula>
    </cfRule>
  </conditionalFormatting>
  <conditionalFormatting sqref="A110:G112">
    <cfRule type="cellIs" dxfId="1695" priority="798" stopIfTrue="1" operator="equal">
      <formula>0</formula>
    </cfRule>
  </conditionalFormatting>
  <conditionalFormatting sqref="A110:G112">
    <cfRule type="expression" dxfId="1694" priority="797" stopIfTrue="1">
      <formula>$IT111&lt;$IS$2</formula>
    </cfRule>
  </conditionalFormatting>
  <conditionalFormatting sqref="A110:G112">
    <cfRule type="cellIs" dxfId="1693" priority="796" stopIfTrue="1" operator="equal">
      <formula>0</formula>
    </cfRule>
  </conditionalFormatting>
  <conditionalFormatting sqref="A110:G112">
    <cfRule type="expression" dxfId="1692" priority="795" stopIfTrue="1">
      <formula>$IT111&lt;$IS$2</formula>
    </cfRule>
  </conditionalFormatting>
  <conditionalFormatting sqref="A110:G112">
    <cfRule type="cellIs" dxfId="1691" priority="794" stopIfTrue="1" operator="equal">
      <formula>0</formula>
    </cfRule>
  </conditionalFormatting>
  <conditionalFormatting sqref="A110:G112">
    <cfRule type="expression" dxfId="1690" priority="793" stopIfTrue="1">
      <formula>$IT111&lt;$IS$2</formula>
    </cfRule>
  </conditionalFormatting>
  <conditionalFormatting sqref="A110:H112">
    <cfRule type="cellIs" dxfId="1689" priority="792" stopIfTrue="1" operator="equal">
      <formula>0</formula>
    </cfRule>
  </conditionalFormatting>
  <conditionalFormatting sqref="A110:H112">
    <cfRule type="expression" dxfId="1688" priority="791" stopIfTrue="1">
      <formula>$IT111&lt;$IS$2</formula>
    </cfRule>
  </conditionalFormatting>
  <conditionalFormatting sqref="A110:H112">
    <cfRule type="cellIs" dxfId="1687" priority="790" stopIfTrue="1" operator="equal">
      <formula>0</formula>
    </cfRule>
  </conditionalFormatting>
  <conditionalFormatting sqref="A110:H112">
    <cfRule type="expression" dxfId="1686" priority="789" stopIfTrue="1">
      <formula>$IT111&lt;$IS$2</formula>
    </cfRule>
  </conditionalFormatting>
  <conditionalFormatting sqref="A110:H112">
    <cfRule type="cellIs" dxfId="1685" priority="788" stopIfTrue="1" operator="equal">
      <formula>0</formula>
    </cfRule>
  </conditionalFormatting>
  <conditionalFormatting sqref="A110:H112">
    <cfRule type="expression" dxfId="1684" priority="787" stopIfTrue="1">
      <formula>$IT111&lt;$IS$2</formula>
    </cfRule>
  </conditionalFormatting>
  <conditionalFormatting sqref="A110:H110">
    <cfRule type="cellIs" dxfId="1683" priority="786" stopIfTrue="1" operator="equal">
      <formula>0</formula>
    </cfRule>
  </conditionalFormatting>
  <conditionalFormatting sqref="A110:H110">
    <cfRule type="expression" dxfId="1682" priority="785" stopIfTrue="1">
      <formula>$IW111&lt;$IV$2</formula>
    </cfRule>
  </conditionalFormatting>
  <conditionalFormatting sqref="A110:H112">
    <cfRule type="cellIs" dxfId="1681" priority="784" stopIfTrue="1" operator="equal">
      <formula>0</formula>
    </cfRule>
  </conditionalFormatting>
  <conditionalFormatting sqref="A110:H112">
    <cfRule type="expression" dxfId="1680" priority="783" stopIfTrue="1">
      <formula>$IT111&lt;$IS$2</formula>
    </cfRule>
  </conditionalFormatting>
  <conditionalFormatting sqref="A110:H112">
    <cfRule type="cellIs" dxfId="1679" priority="782" stopIfTrue="1" operator="equal">
      <formula>0</formula>
    </cfRule>
  </conditionalFormatting>
  <conditionalFormatting sqref="A110:H112">
    <cfRule type="expression" dxfId="1678" priority="781" stopIfTrue="1">
      <formula>$IT111&lt;$IS$2</formula>
    </cfRule>
  </conditionalFormatting>
  <conditionalFormatting sqref="D112">
    <cfRule type="cellIs" dxfId="1677" priority="780" operator="equal">
      <formula>0</formula>
    </cfRule>
  </conditionalFormatting>
  <conditionalFormatting sqref="D112">
    <cfRule type="cellIs" dxfId="1676" priority="779" operator="equal">
      <formula>0</formula>
    </cfRule>
  </conditionalFormatting>
  <conditionalFormatting sqref="D112">
    <cfRule type="cellIs" dxfId="1675" priority="778" stopIfTrue="1" operator="equal">
      <formula>0</formula>
    </cfRule>
  </conditionalFormatting>
  <conditionalFormatting sqref="D112">
    <cfRule type="expression" dxfId="1674" priority="777" stopIfTrue="1">
      <formula>$IT113&lt;$IS$2</formula>
    </cfRule>
  </conditionalFormatting>
  <conditionalFormatting sqref="D112">
    <cfRule type="cellIs" dxfId="1673" priority="776" stopIfTrue="1" operator="equal">
      <formula>0</formula>
    </cfRule>
  </conditionalFormatting>
  <conditionalFormatting sqref="D112">
    <cfRule type="expression" dxfId="1672" priority="775" stopIfTrue="1">
      <formula>$IT113&lt;$IS$2</formula>
    </cfRule>
  </conditionalFormatting>
  <conditionalFormatting sqref="D112">
    <cfRule type="cellIs" dxfId="1671" priority="774" stopIfTrue="1" operator="equal">
      <formula>0</formula>
    </cfRule>
  </conditionalFormatting>
  <conditionalFormatting sqref="D112">
    <cfRule type="expression" dxfId="1670" priority="773" stopIfTrue="1">
      <formula>$IT113&lt;$IS$2</formula>
    </cfRule>
  </conditionalFormatting>
  <conditionalFormatting sqref="D112">
    <cfRule type="cellIs" dxfId="1669" priority="772" stopIfTrue="1" operator="equal">
      <formula>0</formula>
    </cfRule>
  </conditionalFormatting>
  <conditionalFormatting sqref="D112">
    <cfRule type="expression" dxfId="1668" priority="771" stopIfTrue="1">
      <formula>$IT113&lt;$IS$2</formula>
    </cfRule>
  </conditionalFormatting>
  <conditionalFormatting sqref="D112">
    <cfRule type="cellIs" dxfId="1667" priority="770" operator="equal">
      <formula>0</formula>
    </cfRule>
  </conditionalFormatting>
  <conditionalFormatting sqref="D112">
    <cfRule type="cellIs" dxfId="1666" priority="769" stopIfTrue="1" operator="equal">
      <formula>0</formula>
    </cfRule>
  </conditionalFormatting>
  <conditionalFormatting sqref="D112">
    <cfRule type="expression" dxfId="1665" priority="768" stopIfTrue="1">
      <formula>$IT113&lt;$IS$2</formula>
    </cfRule>
  </conditionalFormatting>
  <conditionalFormatting sqref="D112">
    <cfRule type="cellIs" dxfId="1664" priority="767" stopIfTrue="1" operator="equal">
      <formula>0</formula>
    </cfRule>
  </conditionalFormatting>
  <conditionalFormatting sqref="D112">
    <cfRule type="expression" dxfId="1663" priority="766" stopIfTrue="1">
      <formula>$IT113&lt;$IS$2</formula>
    </cfRule>
  </conditionalFormatting>
  <conditionalFormatting sqref="D112">
    <cfRule type="cellIs" dxfId="1662" priority="765" stopIfTrue="1" operator="equal">
      <formula>0</formula>
    </cfRule>
  </conditionalFormatting>
  <conditionalFormatting sqref="D112">
    <cfRule type="expression" dxfId="1661" priority="764" stopIfTrue="1">
      <formula>$IT113&lt;$IS$2</formula>
    </cfRule>
  </conditionalFormatting>
  <conditionalFormatting sqref="A112:H112">
    <cfRule type="cellIs" dxfId="1660" priority="763" stopIfTrue="1" operator="equal">
      <formula>0</formula>
    </cfRule>
  </conditionalFormatting>
  <conditionalFormatting sqref="A112:H112">
    <cfRule type="expression" dxfId="1659" priority="762" stopIfTrue="1">
      <formula>$IW113&lt;$IV$2</formula>
    </cfRule>
  </conditionalFormatting>
  <conditionalFormatting sqref="A111:H111">
    <cfRule type="cellIs" dxfId="1658" priority="761" stopIfTrue="1" operator="equal">
      <formula>0</formula>
    </cfRule>
  </conditionalFormatting>
  <conditionalFormatting sqref="A111:H111">
    <cfRule type="expression" dxfId="1657" priority="760" stopIfTrue="1">
      <formula>$IW112&lt;$IV$2</formula>
    </cfRule>
  </conditionalFormatting>
  <conditionalFormatting sqref="A111:H111">
    <cfRule type="cellIs" dxfId="1656" priority="759" stopIfTrue="1" operator="equal">
      <formula>0</formula>
    </cfRule>
  </conditionalFormatting>
  <conditionalFormatting sqref="A111:H111">
    <cfRule type="expression" dxfId="1655" priority="758" stopIfTrue="1">
      <formula>$IW112&lt;$IV$2</formula>
    </cfRule>
  </conditionalFormatting>
  <conditionalFormatting sqref="I112">
    <cfRule type="cellIs" dxfId="1654" priority="757" operator="equal">
      <formula>0</formula>
    </cfRule>
  </conditionalFormatting>
  <conditionalFormatting sqref="A113:I115">
    <cfRule type="cellIs" dxfId="1653" priority="756" operator="equal">
      <formula>0</formula>
    </cfRule>
  </conditionalFormatting>
  <conditionalFormatting sqref="A113:H115">
    <cfRule type="cellIs" dxfId="1652" priority="755" operator="equal">
      <formula>0</formula>
    </cfRule>
  </conditionalFormatting>
  <conditionalFormatting sqref="A113:H115">
    <cfRule type="cellIs" dxfId="1651" priority="754" stopIfTrue="1" operator="equal">
      <formula>0</formula>
    </cfRule>
  </conditionalFormatting>
  <conditionalFormatting sqref="A113:H115">
    <cfRule type="expression" dxfId="1650" priority="753" stopIfTrue="1">
      <formula>$IT114&lt;$IS$2</formula>
    </cfRule>
  </conditionalFormatting>
  <conditionalFormatting sqref="A113:H115">
    <cfRule type="cellIs" dxfId="1649" priority="752" stopIfTrue="1" operator="equal">
      <formula>0</formula>
    </cfRule>
  </conditionalFormatting>
  <conditionalFormatting sqref="A113:H115">
    <cfRule type="expression" dxfId="1648" priority="751" stopIfTrue="1">
      <formula>$IT114&lt;$IS$2</formula>
    </cfRule>
  </conditionalFormatting>
  <conditionalFormatting sqref="A113:G115">
    <cfRule type="cellIs" dxfId="1647" priority="750" stopIfTrue="1" operator="equal">
      <formula>0</formula>
    </cfRule>
  </conditionalFormatting>
  <conditionalFormatting sqref="A113:G115">
    <cfRule type="expression" dxfId="1646" priority="749" stopIfTrue="1">
      <formula>$IT114&lt;$IS$2</formula>
    </cfRule>
  </conditionalFormatting>
  <conditionalFormatting sqref="A113:G115">
    <cfRule type="cellIs" dxfId="1645" priority="748" stopIfTrue="1" operator="equal">
      <formula>0</formula>
    </cfRule>
  </conditionalFormatting>
  <conditionalFormatting sqref="A113:G115">
    <cfRule type="expression" dxfId="1644" priority="747" stopIfTrue="1">
      <formula>$IT114&lt;$IS$2</formula>
    </cfRule>
  </conditionalFormatting>
  <conditionalFormatting sqref="H113:H115">
    <cfRule type="cellIs" dxfId="1643" priority="746" stopIfTrue="1" operator="equal">
      <formula>0</formula>
    </cfRule>
  </conditionalFormatting>
  <conditionalFormatting sqref="H113:H115">
    <cfRule type="expression" dxfId="1642" priority="745" stopIfTrue="1">
      <formula>$IT114&lt;$IS$2</formula>
    </cfRule>
  </conditionalFormatting>
  <conditionalFormatting sqref="H113:H115">
    <cfRule type="cellIs" dxfId="1641" priority="744" stopIfTrue="1" operator="equal">
      <formula>0</formula>
    </cfRule>
  </conditionalFormatting>
  <conditionalFormatting sqref="H113:H115">
    <cfRule type="expression" dxfId="1640" priority="743" stopIfTrue="1">
      <formula>$IT114&lt;$IS$2</formula>
    </cfRule>
  </conditionalFormatting>
  <conditionalFormatting sqref="A113:G115">
    <cfRule type="cellIs" dxfId="1639" priority="742" stopIfTrue="1" operator="equal">
      <formula>0</formula>
    </cfRule>
  </conditionalFormatting>
  <conditionalFormatting sqref="A113:G115">
    <cfRule type="expression" dxfId="1638" priority="741" stopIfTrue="1">
      <formula>$IT114&lt;$IS$2</formula>
    </cfRule>
  </conditionalFormatting>
  <conditionalFormatting sqref="A113:H115">
    <cfRule type="cellIs" dxfId="1637" priority="740" operator="equal">
      <formula>0</formula>
    </cfRule>
  </conditionalFormatting>
  <conditionalFormatting sqref="A113:G115">
    <cfRule type="cellIs" dxfId="1636" priority="739" stopIfTrue="1" operator="equal">
      <formula>0</formula>
    </cfRule>
  </conditionalFormatting>
  <conditionalFormatting sqref="A113:G115">
    <cfRule type="expression" dxfId="1635" priority="738" stopIfTrue="1">
      <formula>$IT114&lt;$IS$2</formula>
    </cfRule>
  </conditionalFormatting>
  <conditionalFormatting sqref="A113:G115">
    <cfRule type="cellIs" dxfId="1634" priority="737" stopIfTrue="1" operator="equal">
      <formula>0</formula>
    </cfRule>
  </conditionalFormatting>
  <conditionalFormatting sqref="A113:G115">
    <cfRule type="expression" dxfId="1633" priority="736" stopIfTrue="1">
      <formula>$IT114&lt;$IS$2</formula>
    </cfRule>
  </conditionalFormatting>
  <conditionalFormatting sqref="A113:G115">
    <cfRule type="cellIs" dxfId="1632" priority="735" stopIfTrue="1" operator="equal">
      <formula>0</formula>
    </cfRule>
  </conditionalFormatting>
  <conditionalFormatting sqref="A113:G115">
    <cfRule type="expression" dxfId="1631" priority="734" stopIfTrue="1">
      <formula>$IT114&lt;$IS$2</formula>
    </cfRule>
  </conditionalFormatting>
  <conditionalFormatting sqref="D115">
    <cfRule type="cellIs" dxfId="1630" priority="733" operator="equal">
      <formula>0</formula>
    </cfRule>
  </conditionalFormatting>
  <conditionalFormatting sqref="D115">
    <cfRule type="cellIs" dxfId="1629" priority="732" stopIfTrue="1" operator="equal">
      <formula>0</formula>
    </cfRule>
  </conditionalFormatting>
  <conditionalFormatting sqref="D115">
    <cfRule type="expression" dxfId="1628" priority="731" stopIfTrue="1">
      <formula>$IT116&lt;$IS$2</formula>
    </cfRule>
  </conditionalFormatting>
  <conditionalFormatting sqref="D115">
    <cfRule type="cellIs" dxfId="1627" priority="730" stopIfTrue="1" operator="equal">
      <formula>0</formula>
    </cfRule>
  </conditionalFormatting>
  <conditionalFormatting sqref="D115">
    <cfRule type="expression" dxfId="1626" priority="729" stopIfTrue="1">
      <formula>$IT116&lt;$IS$2</formula>
    </cfRule>
  </conditionalFormatting>
  <conditionalFormatting sqref="D115">
    <cfRule type="cellIs" dxfId="1625" priority="728" stopIfTrue="1" operator="equal">
      <formula>0</formula>
    </cfRule>
  </conditionalFormatting>
  <conditionalFormatting sqref="D115">
    <cfRule type="expression" dxfId="1624" priority="727" stopIfTrue="1">
      <formula>$IT116&lt;$IS$2</formula>
    </cfRule>
  </conditionalFormatting>
  <conditionalFormatting sqref="D115">
    <cfRule type="cellIs" dxfId="1623" priority="726" stopIfTrue="1" operator="equal">
      <formula>0</formula>
    </cfRule>
  </conditionalFormatting>
  <conditionalFormatting sqref="D115">
    <cfRule type="expression" dxfId="1622" priority="725" stopIfTrue="1">
      <formula>$IT116&lt;$IS$2</formula>
    </cfRule>
  </conditionalFormatting>
  <conditionalFormatting sqref="D115">
    <cfRule type="cellIs" dxfId="1621" priority="724" stopIfTrue="1" operator="equal">
      <formula>0</formula>
    </cfRule>
  </conditionalFormatting>
  <conditionalFormatting sqref="D115">
    <cfRule type="expression" dxfId="1620" priority="723" stopIfTrue="1">
      <formula>$IT116&lt;$IS$2</formula>
    </cfRule>
  </conditionalFormatting>
  <conditionalFormatting sqref="D115">
    <cfRule type="cellIs" dxfId="1619" priority="722" operator="equal">
      <formula>0</formula>
    </cfRule>
  </conditionalFormatting>
  <conditionalFormatting sqref="D115">
    <cfRule type="cellIs" dxfId="1618" priority="721" stopIfTrue="1" operator="equal">
      <formula>0</formula>
    </cfRule>
  </conditionalFormatting>
  <conditionalFormatting sqref="D115">
    <cfRule type="expression" dxfId="1617" priority="720" stopIfTrue="1">
      <formula>$IT116&lt;$IS$2</formula>
    </cfRule>
  </conditionalFormatting>
  <conditionalFormatting sqref="D115">
    <cfRule type="cellIs" dxfId="1616" priority="719" stopIfTrue="1" operator="equal">
      <formula>0</formula>
    </cfRule>
  </conditionalFormatting>
  <conditionalFormatting sqref="D115">
    <cfRule type="expression" dxfId="1615" priority="718" stopIfTrue="1">
      <formula>$IT116&lt;$IS$2</formula>
    </cfRule>
  </conditionalFormatting>
  <conditionalFormatting sqref="D115">
    <cfRule type="cellIs" dxfId="1614" priority="717" stopIfTrue="1" operator="equal">
      <formula>0</formula>
    </cfRule>
  </conditionalFormatting>
  <conditionalFormatting sqref="D115">
    <cfRule type="expression" dxfId="1613" priority="716" stopIfTrue="1">
      <formula>$IT116&lt;$IS$2</formula>
    </cfRule>
  </conditionalFormatting>
  <conditionalFormatting sqref="D115">
    <cfRule type="cellIs" dxfId="1612" priority="715" stopIfTrue="1" operator="equal">
      <formula>0</formula>
    </cfRule>
  </conditionalFormatting>
  <conditionalFormatting sqref="D115">
    <cfRule type="expression" dxfId="1611" priority="714" stopIfTrue="1">
      <formula>$IT116&lt;$IS$2</formula>
    </cfRule>
  </conditionalFormatting>
  <conditionalFormatting sqref="D115">
    <cfRule type="cellIs" dxfId="1610" priority="713" stopIfTrue="1" operator="equal">
      <formula>0</formula>
    </cfRule>
  </conditionalFormatting>
  <conditionalFormatting sqref="D115">
    <cfRule type="expression" dxfId="1609" priority="712" stopIfTrue="1">
      <formula>$IT116&lt;$IS$2</formula>
    </cfRule>
  </conditionalFormatting>
  <conditionalFormatting sqref="D115">
    <cfRule type="cellIs" dxfId="1608" priority="711" stopIfTrue="1" operator="equal">
      <formula>0</formula>
    </cfRule>
  </conditionalFormatting>
  <conditionalFormatting sqref="D115">
    <cfRule type="expression" dxfId="1607" priority="710" stopIfTrue="1">
      <formula>$IT116&lt;$IS$2</formula>
    </cfRule>
  </conditionalFormatting>
  <conditionalFormatting sqref="D115">
    <cfRule type="cellIs" dxfId="1606" priority="709" stopIfTrue="1" operator="equal">
      <formula>0</formula>
    </cfRule>
  </conditionalFormatting>
  <conditionalFormatting sqref="D115">
    <cfRule type="expression" dxfId="1605" priority="708" stopIfTrue="1">
      <formula>$IT116&lt;$IS$2</formula>
    </cfRule>
  </conditionalFormatting>
  <conditionalFormatting sqref="A113:H115">
    <cfRule type="cellIs" dxfId="1604" priority="707" stopIfTrue="1" operator="equal">
      <formula>0</formula>
    </cfRule>
  </conditionalFormatting>
  <conditionalFormatting sqref="A113:H115">
    <cfRule type="expression" dxfId="1603" priority="706" stopIfTrue="1">
      <formula>$IT114&lt;$IS$2</formula>
    </cfRule>
  </conditionalFormatting>
  <conditionalFormatting sqref="A113:H115">
    <cfRule type="cellIs" dxfId="1602" priority="705" stopIfTrue="1" operator="equal">
      <formula>0</formula>
    </cfRule>
  </conditionalFormatting>
  <conditionalFormatting sqref="A113:H115">
    <cfRule type="expression" dxfId="1601" priority="704" stopIfTrue="1">
      <formula>$IT114&lt;$IS$2</formula>
    </cfRule>
  </conditionalFormatting>
  <conditionalFormatting sqref="A113:H115">
    <cfRule type="cellIs" dxfId="1600" priority="703" stopIfTrue="1" operator="equal">
      <formula>0</formula>
    </cfRule>
  </conditionalFormatting>
  <conditionalFormatting sqref="A113:H115">
    <cfRule type="expression" dxfId="1599" priority="702" stopIfTrue="1">
      <formula>$IT114&lt;$IS$2</formula>
    </cfRule>
  </conditionalFormatting>
  <conditionalFormatting sqref="H113">
    <cfRule type="cellIs" dxfId="1598" priority="701" operator="equal">
      <formula>0</formula>
    </cfRule>
  </conditionalFormatting>
  <conditionalFormatting sqref="H113">
    <cfRule type="cellIs" dxfId="1597" priority="700" stopIfTrue="1" operator="equal">
      <formula>0</formula>
    </cfRule>
  </conditionalFormatting>
  <conditionalFormatting sqref="H113">
    <cfRule type="expression" dxfId="1596" priority="699" stopIfTrue="1">
      <formula>$IT114&lt;$IS$2</formula>
    </cfRule>
  </conditionalFormatting>
  <conditionalFormatting sqref="H113">
    <cfRule type="cellIs" dxfId="1595" priority="698" stopIfTrue="1" operator="equal">
      <formula>0</formula>
    </cfRule>
  </conditionalFormatting>
  <conditionalFormatting sqref="H113">
    <cfRule type="expression" dxfId="1594" priority="697" stopIfTrue="1">
      <formula>$IT114&lt;$IS$2</formula>
    </cfRule>
  </conditionalFormatting>
  <conditionalFormatting sqref="H113">
    <cfRule type="cellIs" dxfId="1593" priority="696" stopIfTrue="1" operator="equal">
      <formula>0</formula>
    </cfRule>
  </conditionalFormatting>
  <conditionalFormatting sqref="H113">
    <cfRule type="expression" dxfId="1592" priority="695" stopIfTrue="1">
      <formula>$IT114&lt;$IS$2</formula>
    </cfRule>
  </conditionalFormatting>
  <conditionalFormatting sqref="H113">
    <cfRule type="cellIs" dxfId="1591" priority="694" operator="equal">
      <formula>0</formula>
    </cfRule>
  </conditionalFormatting>
  <conditionalFormatting sqref="H113">
    <cfRule type="cellIs" dxfId="1590" priority="693" operator="equal">
      <formula>0</formula>
    </cfRule>
  </conditionalFormatting>
  <conditionalFormatting sqref="H113">
    <cfRule type="cellIs" dxfId="1589" priority="692" stopIfTrue="1" operator="equal">
      <formula>0</formula>
    </cfRule>
  </conditionalFormatting>
  <conditionalFormatting sqref="H113">
    <cfRule type="expression" dxfId="1588" priority="691" stopIfTrue="1">
      <formula>$IT114&lt;$IS$2</formula>
    </cfRule>
  </conditionalFormatting>
  <conditionalFormatting sqref="H113">
    <cfRule type="cellIs" dxfId="1587" priority="690" stopIfTrue="1" operator="equal">
      <formula>0</formula>
    </cfRule>
  </conditionalFormatting>
  <conditionalFormatting sqref="H113">
    <cfRule type="expression" dxfId="1586" priority="689" stopIfTrue="1">
      <formula>$IT114&lt;$IS$2</formula>
    </cfRule>
  </conditionalFormatting>
  <conditionalFormatting sqref="H113">
    <cfRule type="cellIs" dxfId="1585" priority="688" stopIfTrue="1" operator="equal">
      <formula>0</formula>
    </cfRule>
  </conditionalFormatting>
  <conditionalFormatting sqref="H113">
    <cfRule type="expression" dxfId="1584" priority="687" stopIfTrue="1">
      <formula>$IT114&lt;$IS$2</formula>
    </cfRule>
  </conditionalFormatting>
  <conditionalFormatting sqref="H113">
    <cfRule type="cellIs" dxfId="1583" priority="686" stopIfTrue="1" operator="equal">
      <formula>0</formula>
    </cfRule>
  </conditionalFormatting>
  <conditionalFormatting sqref="H113">
    <cfRule type="expression" dxfId="1582" priority="685" stopIfTrue="1">
      <formula>$IT114&lt;$IS$2</formula>
    </cfRule>
  </conditionalFormatting>
  <conditionalFormatting sqref="H113">
    <cfRule type="cellIs" dxfId="1581" priority="684" operator="equal">
      <formula>0</formula>
    </cfRule>
  </conditionalFormatting>
  <conditionalFormatting sqref="H113">
    <cfRule type="cellIs" dxfId="1580" priority="683" stopIfTrue="1" operator="equal">
      <formula>0</formula>
    </cfRule>
  </conditionalFormatting>
  <conditionalFormatting sqref="H113">
    <cfRule type="expression" dxfId="1579" priority="682" stopIfTrue="1">
      <formula>$IT114&lt;$IS$2</formula>
    </cfRule>
  </conditionalFormatting>
  <conditionalFormatting sqref="H113">
    <cfRule type="cellIs" dxfId="1578" priority="681" stopIfTrue="1" operator="equal">
      <formula>0</formula>
    </cfRule>
  </conditionalFormatting>
  <conditionalFormatting sqref="H113">
    <cfRule type="expression" dxfId="1577" priority="680" stopIfTrue="1">
      <formula>$IT114&lt;$IS$2</formula>
    </cfRule>
  </conditionalFormatting>
  <conditionalFormatting sqref="H113">
    <cfRule type="cellIs" dxfId="1576" priority="679" stopIfTrue="1" operator="equal">
      <formula>0</formula>
    </cfRule>
  </conditionalFormatting>
  <conditionalFormatting sqref="H113">
    <cfRule type="expression" dxfId="1575" priority="678" stopIfTrue="1">
      <formula>$IT114&lt;$IS$2</formula>
    </cfRule>
  </conditionalFormatting>
  <conditionalFormatting sqref="H113">
    <cfRule type="cellIs" dxfId="1574" priority="677" stopIfTrue="1" operator="equal">
      <formula>0</formula>
    </cfRule>
  </conditionalFormatting>
  <conditionalFormatting sqref="H113">
    <cfRule type="expression" dxfId="1573" priority="676" stopIfTrue="1">
      <formula>$IT114&lt;$IS$2</formula>
    </cfRule>
  </conditionalFormatting>
  <conditionalFormatting sqref="H113">
    <cfRule type="cellIs" dxfId="1572" priority="675" stopIfTrue="1" operator="equal">
      <formula>0</formula>
    </cfRule>
  </conditionalFormatting>
  <conditionalFormatting sqref="H113">
    <cfRule type="expression" dxfId="1571" priority="674" stopIfTrue="1">
      <formula>$IT114&lt;$IS$2</formula>
    </cfRule>
  </conditionalFormatting>
  <conditionalFormatting sqref="H113">
    <cfRule type="cellIs" dxfId="1570" priority="673" stopIfTrue="1" operator="equal">
      <formula>0</formula>
    </cfRule>
  </conditionalFormatting>
  <conditionalFormatting sqref="H113">
    <cfRule type="expression" dxfId="1569" priority="672" stopIfTrue="1">
      <formula>$IT114&lt;$IS$2</formula>
    </cfRule>
  </conditionalFormatting>
  <conditionalFormatting sqref="H113">
    <cfRule type="cellIs" dxfId="1568" priority="671" stopIfTrue="1" operator="equal">
      <formula>0</formula>
    </cfRule>
  </conditionalFormatting>
  <conditionalFormatting sqref="H113">
    <cfRule type="expression" dxfId="1567" priority="670" stopIfTrue="1">
      <formula>$IT114&lt;$IS$2</formula>
    </cfRule>
  </conditionalFormatting>
  <conditionalFormatting sqref="H113">
    <cfRule type="cellIs" dxfId="1566" priority="669" stopIfTrue="1" operator="equal">
      <formula>0</formula>
    </cfRule>
  </conditionalFormatting>
  <conditionalFormatting sqref="H113">
    <cfRule type="expression" dxfId="1565" priority="668" stopIfTrue="1">
      <formula>$IT114&lt;$IS$2</formula>
    </cfRule>
  </conditionalFormatting>
  <conditionalFormatting sqref="A114:H114">
    <cfRule type="cellIs" dxfId="1564" priority="667" stopIfTrue="1" operator="equal">
      <formula>0</formula>
    </cfRule>
  </conditionalFormatting>
  <conditionalFormatting sqref="A114:H114">
    <cfRule type="expression" dxfId="1563" priority="666" stopIfTrue="1">
      <formula>$IW115&lt;$IV$2</formula>
    </cfRule>
  </conditionalFormatting>
  <conditionalFormatting sqref="A114:H114">
    <cfRule type="cellIs" dxfId="1562" priority="665" operator="equal">
      <formula>0</formula>
    </cfRule>
  </conditionalFormatting>
  <conditionalFormatting sqref="A114:H114">
    <cfRule type="cellIs" dxfId="1561" priority="664" operator="equal">
      <formula>0</formula>
    </cfRule>
  </conditionalFormatting>
  <conditionalFormatting sqref="A114:H114">
    <cfRule type="cellIs" dxfId="1560" priority="663" stopIfTrue="1" operator="equal">
      <formula>0</formula>
    </cfRule>
  </conditionalFormatting>
  <conditionalFormatting sqref="A114:H114">
    <cfRule type="expression" dxfId="1559" priority="662" stopIfTrue="1">
      <formula>$IT115&lt;$IS$2</formula>
    </cfRule>
  </conditionalFormatting>
  <conditionalFormatting sqref="A114:H114">
    <cfRule type="cellIs" dxfId="1558" priority="661" stopIfTrue="1" operator="equal">
      <formula>0</formula>
    </cfRule>
  </conditionalFormatting>
  <conditionalFormatting sqref="A114:H114">
    <cfRule type="expression" dxfId="1557" priority="660" stopIfTrue="1">
      <formula>$IT115&lt;$IS$2</formula>
    </cfRule>
  </conditionalFormatting>
  <conditionalFormatting sqref="A114:G114">
    <cfRule type="cellIs" dxfId="1556" priority="659" stopIfTrue="1" operator="equal">
      <formula>0</formula>
    </cfRule>
  </conditionalFormatting>
  <conditionalFormatting sqref="A114:G114">
    <cfRule type="expression" dxfId="1555" priority="658" stopIfTrue="1">
      <formula>$IT115&lt;$IS$2</formula>
    </cfRule>
  </conditionalFormatting>
  <conditionalFormatting sqref="A114:G114">
    <cfRule type="cellIs" dxfId="1554" priority="657" stopIfTrue="1" operator="equal">
      <formula>0</formula>
    </cfRule>
  </conditionalFormatting>
  <conditionalFormatting sqref="A114:G114">
    <cfRule type="expression" dxfId="1553" priority="656" stopIfTrue="1">
      <formula>$IT115&lt;$IS$2</formula>
    </cfRule>
  </conditionalFormatting>
  <conditionalFormatting sqref="H114">
    <cfRule type="cellIs" dxfId="1552" priority="655" stopIfTrue="1" operator="equal">
      <formula>0</formula>
    </cfRule>
  </conditionalFormatting>
  <conditionalFormatting sqref="H114">
    <cfRule type="expression" dxfId="1551" priority="654" stopIfTrue="1">
      <formula>$IT115&lt;$IS$2</formula>
    </cfRule>
  </conditionalFormatting>
  <conditionalFormatting sqref="H114">
    <cfRule type="cellIs" dxfId="1550" priority="653" stopIfTrue="1" operator="equal">
      <formula>0</formula>
    </cfRule>
  </conditionalFormatting>
  <conditionalFormatting sqref="H114">
    <cfRule type="expression" dxfId="1549" priority="652" stopIfTrue="1">
      <formula>$IT115&lt;$IS$2</formula>
    </cfRule>
  </conditionalFormatting>
  <conditionalFormatting sqref="A114:G114">
    <cfRule type="cellIs" dxfId="1548" priority="651" stopIfTrue="1" operator="equal">
      <formula>0</formula>
    </cfRule>
  </conditionalFormatting>
  <conditionalFormatting sqref="A114:G114">
    <cfRule type="expression" dxfId="1547" priority="650" stopIfTrue="1">
      <formula>$IT115&lt;$IS$2</formula>
    </cfRule>
  </conditionalFormatting>
  <conditionalFormatting sqref="A114:H114">
    <cfRule type="cellIs" dxfId="1546" priority="649" operator="equal">
      <formula>0</formula>
    </cfRule>
  </conditionalFormatting>
  <conditionalFormatting sqref="A114:G114">
    <cfRule type="cellIs" dxfId="1545" priority="648" stopIfTrue="1" operator="equal">
      <formula>0</formula>
    </cfRule>
  </conditionalFormatting>
  <conditionalFormatting sqref="A114:G114">
    <cfRule type="expression" dxfId="1544" priority="647" stopIfTrue="1">
      <formula>$IT115&lt;$IS$2</formula>
    </cfRule>
  </conditionalFormatting>
  <conditionalFormatting sqref="A114:G114">
    <cfRule type="cellIs" dxfId="1543" priority="646" stopIfTrue="1" operator="equal">
      <formula>0</formula>
    </cfRule>
  </conditionalFormatting>
  <conditionalFormatting sqref="A114:G114">
    <cfRule type="expression" dxfId="1542" priority="645" stopIfTrue="1">
      <formula>$IT115&lt;$IS$2</formula>
    </cfRule>
  </conditionalFormatting>
  <conditionalFormatting sqref="A114:G114">
    <cfRule type="cellIs" dxfId="1541" priority="644" stopIfTrue="1" operator="equal">
      <formula>0</formula>
    </cfRule>
  </conditionalFormatting>
  <conditionalFormatting sqref="A114:G114">
    <cfRule type="expression" dxfId="1540" priority="643" stopIfTrue="1">
      <formula>$IT115&lt;$IS$2</formula>
    </cfRule>
  </conditionalFormatting>
  <conditionalFormatting sqref="A114:H114">
    <cfRule type="cellIs" dxfId="1539" priority="642" stopIfTrue="1" operator="equal">
      <formula>0</formula>
    </cfRule>
  </conditionalFormatting>
  <conditionalFormatting sqref="A114:H114">
    <cfRule type="expression" dxfId="1538" priority="641" stopIfTrue="1">
      <formula>$IT115&lt;$IS$2</formula>
    </cfRule>
  </conditionalFormatting>
  <conditionalFormatting sqref="A114:H114">
    <cfRule type="cellIs" dxfId="1537" priority="640" stopIfTrue="1" operator="equal">
      <formula>0</formula>
    </cfRule>
  </conditionalFormatting>
  <conditionalFormatting sqref="A114:H114">
    <cfRule type="expression" dxfId="1536" priority="639" stopIfTrue="1">
      <formula>$IT115&lt;$IS$2</formula>
    </cfRule>
  </conditionalFormatting>
  <conditionalFormatting sqref="A114:H114">
    <cfRule type="cellIs" dxfId="1535" priority="638" stopIfTrue="1" operator="equal">
      <formula>0</formula>
    </cfRule>
  </conditionalFormatting>
  <conditionalFormatting sqref="A114:H114">
    <cfRule type="expression" dxfId="1534" priority="637" stopIfTrue="1">
      <formula>$IT115&lt;$IS$2</formula>
    </cfRule>
  </conditionalFormatting>
  <conditionalFormatting sqref="A114:H114">
    <cfRule type="cellIs" dxfId="1533" priority="636" stopIfTrue="1" operator="equal">
      <formula>0</formula>
    </cfRule>
  </conditionalFormatting>
  <conditionalFormatting sqref="A114:H114">
    <cfRule type="expression" dxfId="1532" priority="635" stopIfTrue="1">
      <formula>$IW115&lt;$IV$2</formula>
    </cfRule>
  </conditionalFormatting>
  <conditionalFormatting sqref="A113:H115">
    <cfRule type="cellIs" dxfId="1531" priority="634" stopIfTrue="1" operator="equal">
      <formula>0</formula>
    </cfRule>
  </conditionalFormatting>
  <conditionalFormatting sqref="A113:H115">
    <cfRule type="expression" dxfId="1530" priority="633" stopIfTrue="1">
      <formula>$IT114&lt;$IS$2</formula>
    </cfRule>
  </conditionalFormatting>
  <conditionalFormatting sqref="A113:H115">
    <cfRule type="cellIs" dxfId="1529" priority="632" stopIfTrue="1" operator="equal">
      <formula>0</formula>
    </cfRule>
  </conditionalFormatting>
  <conditionalFormatting sqref="A113:H115">
    <cfRule type="expression" dxfId="1528" priority="631" stopIfTrue="1">
      <formula>$IT114&lt;$IS$2</formula>
    </cfRule>
  </conditionalFormatting>
  <conditionalFormatting sqref="I115">
    <cfRule type="cellIs" dxfId="1527" priority="630" operator="equal">
      <formula>0</formula>
    </cfRule>
  </conditionalFormatting>
  <conditionalFormatting sqref="A116:I119">
    <cfRule type="cellIs" dxfId="1526" priority="629" operator="equal">
      <formula>0</formula>
    </cfRule>
  </conditionalFormatting>
  <conditionalFormatting sqref="A116:H119">
    <cfRule type="cellIs" dxfId="1525" priority="628" operator="equal">
      <formula>0</formula>
    </cfRule>
  </conditionalFormatting>
  <conditionalFormatting sqref="A116:H119">
    <cfRule type="cellIs" dxfId="1524" priority="627" stopIfTrue="1" operator="equal">
      <formula>0</formula>
    </cfRule>
  </conditionalFormatting>
  <conditionalFormatting sqref="A116:H119">
    <cfRule type="expression" dxfId="1523" priority="626" stopIfTrue="1">
      <formula>$IT117&lt;$IS$2</formula>
    </cfRule>
  </conditionalFormatting>
  <conditionalFormatting sqref="A116:H119">
    <cfRule type="cellIs" dxfId="1522" priority="625" stopIfTrue="1" operator="equal">
      <formula>0</formula>
    </cfRule>
  </conditionalFormatting>
  <conditionalFormatting sqref="A116:H119">
    <cfRule type="expression" dxfId="1521" priority="624" stopIfTrue="1">
      <formula>$IT117&lt;$IS$2</formula>
    </cfRule>
  </conditionalFormatting>
  <conditionalFormatting sqref="A116:G117">
    <cfRule type="expression" dxfId="1520" priority="623" stopIfTrue="1">
      <formula>$IT117&lt;$IS$2</formula>
    </cfRule>
  </conditionalFormatting>
  <conditionalFormatting sqref="A116:G119">
    <cfRule type="cellIs" dxfId="1519" priority="622" stopIfTrue="1" operator="equal">
      <formula>0</formula>
    </cfRule>
  </conditionalFormatting>
  <conditionalFormatting sqref="A116:G119">
    <cfRule type="expression" dxfId="1518" priority="621" stopIfTrue="1">
      <formula>$IT117&lt;$IS$2</formula>
    </cfRule>
  </conditionalFormatting>
  <conditionalFormatting sqref="H116:H119">
    <cfRule type="cellIs" dxfId="1517" priority="620" stopIfTrue="1" operator="equal">
      <formula>0</formula>
    </cfRule>
  </conditionalFormatting>
  <conditionalFormatting sqref="H116:H119">
    <cfRule type="expression" dxfId="1516" priority="619" stopIfTrue="1">
      <formula>$IT117&lt;$IS$2</formula>
    </cfRule>
  </conditionalFormatting>
  <conditionalFormatting sqref="H116:H119">
    <cfRule type="cellIs" dxfId="1515" priority="618" stopIfTrue="1" operator="equal">
      <formula>0</formula>
    </cfRule>
  </conditionalFormatting>
  <conditionalFormatting sqref="H116:H119">
    <cfRule type="expression" dxfId="1514" priority="617" stopIfTrue="1">
      <formula>$IT117&lt;$IS$2</formula>
    </cfRule>
  </conditionalFormatting>
  <conditionalFormatting sqref="A116:G119">
    <cfRule type="cellIs" dxfId="1513" priority="616" stopIfTrue="1" operator="equal">
      <formula>0</formula>
    </cfRule>
  </conditionalFormatting>
  <conditionalFormatting sqref="A116:G119">
    <cfRule type="expression" dxfId="1512" priority="615" stopIfTrue="1">
      <formula>$IT117&lt;$IS$2</formula>
    </cfRule>
  </conditionalFormatting>
  <conditionalFormatting sqref="A116:H119">
    <cfRule type="cellIs" dxfId="1511" priority="614" operator="equal">
      <formula>0</formula>
    </cfRule>
  </conditionalFormatting>
  <conditionalFormatting sqref="A116:G119">
    <cfRule type="cellIs" dxfId="1510" priority="613" stopIfTrue="1" operator="equal">
      <formula>0</formula>
    </cfRule>
  </conditionalFormatting>
  <conditionalFormatting sqref="A116:G119">
    <cfRule type="expression" dxfId="1509" priority="612" stopIfTrue="1">
      <formula>$IT117&lt;$IS$2</formula>
    </cfRule>
  </conditionalFormatting>
  <conditionalFormatting sqref="A116:G119">
    <cfRule type="cellIs" dxfId="1508" priority="611" stopIfTrue="1" operator="equal">
      <formula>0</formula>
    </cfRule>
  </conditionalFormatting>
  <conditionalFormatting sqref="A116:G119">
    <cfRule type="expression" dxfId="1507" priority="610" stopIfTrue="1">
      <formula>$IT117&lt;$IS$2</formula>
    </cfRule>
  </conditionalFormatting>
  <conditionalFormatting sqref="A116:G119">
    <cfRule type="cellIs" dxfId="1506" priority="609" stopIfTrue="1" operator="equal">
      <formula>0</formula>
    </cfRule>
  </conditionalFormatting>
  <conditionalFormatting sqref="A116:G119">
    <cfRule type="expression" dxfId="1505" priority="608" stopIfTrue="1">
      <formula>$IT117&lt;$IS$2</formula>
    </cfRule>
  </conditionalFormatting>
  <conditionalFormatting sqref="D119">
    <cfRule type="cellIs" dxfId="1504" priority="607" operator="equal">
      <formula>0</formula>
    </cfRule>
  </conditionalFormatting>
  <conditionalFormatting sqref="D119">
    <cfRule type="cellIs" dxfId="1503" priority="606" operator="equal">
      <formula>0</formula>
    </cfRule>
  </conditionalFormatting>
  <conditionalFormatting sqref="D119">
    <cfRule type="cellIs" dxfId="1502" priority="605" stopIfTrue="1" operator="equal">
      <formula>0</formula>
    </cfRule>
  </conditionalFormatting>
  <conditionalFormatting sqref="D119">
    <cfRule type="expression" dxfId="1501" priority="604" stopIfTrue="1">
      <formula>$IT120&lt;$IS$2</formula>
    </cfRule>
  </conditionalFormatting>
  <conditionalFormatting sqref="D119">
    <cfRule type="cellIs" dxfId="1500" priority="603" stopIfTrue="1" operator="equal">
      <formula>0</formula>
    </cfRule>
  </conditionalFormatting>
  <conditionalFormatting sqref="D119">
    <cfRule type="expression" dxfId="1499" priority="602" stopIfTrue="1">
      <formula>$IT120&lt;$IS$2</formula>
    </cfRule>
  </conditionalFormatting>
  <conditionalFormatting sqref="D119">
    <cfRule type="cellIs" dxfId="1498" priority="601" stopIfTrue="1" operator="equal">
      <formula>0</formula>
    </cfRule>
  </conditionalFormatting>
  <conditionalFormatting sqref="D119">
    <cfRule type="expression" dxfId="1497" priority="600" stopIfTrue="1">
      <formula>$IT120&lt;$IS$2</formula>
    </cfRule>
  </conditionalFormatting>
  <conditionalFormatting sqref="D119">
    <cfRule type="cellIs" dxfId="1496" priority="599" stopIfTrue="1" operator="equal">
      <formula>0</formula>
    </cfRule>
  </conditionalFormatting>
  <conditionalFormatting sqref="D119">
    <cfRule type="expression" dxfId="1495" priority="598" stopIfTrue="1">
      <formula>$IT120&lt;$IS$2</formula>
    </cfRule>
  </conditionalFormatting>
  <conditionalFormatting sqref="D119">
    <cfRule type="cellIs" dxfId="1494" priority="597" operator="equal">
      <formula>0</formula>
    </cfRule>
  </conditionalFormatting>
  <conditionalFormatting sqref="D119">
    <cfRule type="cellIs" dxfId="1493" priority="596" stopIfTrue="1" operator="equal">
      <formula>0</formula>
    </cfRule>
  </conditionalFormatting>
  <conditionalFormatting sqref="D119">
    <cfRule type="expression" dxfId="1492" priority="595" stopIfTrue="1">
      <formula>$IT120&lt;$IS$2</formula>
    </cfRule>
  </conditionalFormatting>
  <conditionalFormatting sqref="D119">
    <cfRule type="cellIs" dxfId="1491" priority="594" stopIfTrue="1" operator="equal">
      <formula>0</formula>
    </cfRule>
  </conditionalFormatting>
  <conditionalFormatting sqref="D119">
    <cfRule type="expression" dxfId="1490" priority="593" stopIfTrue="1">
      <formula>$IT120&lt;$IS$2</formula>
    </cfRule>
  </conditionalFormatting>
  <conditionalFormatting sqref="D119">
    <cfRule type="cellIs" dxfId="1489" priority="592" stopIfTrue="1" operator="equal">
      <formula>0</formula>
    </cfRule>
  </conditionalFormatting>
  <conditionalFormatting sqref="D119">
    <cfRule type="expression" dxfId="1488" priority="591" stopIfTrue="1">
      <formula>$IT120&lt;$IS$2</formula>
    </cfRule>
  </conditionalFormatting>
  <conditionalFormatting sqref="A116:H119">
    <cfRule type="cellIs" dxfId="1487" priority="590" stopIfTrue="1" operator="equal">
      <formula>0</formula>
    </cfRule>
  </conditionalFormatting>
  <conditionalFormatting sqref="A116:H119">
    <cfRule type="expression" dxfId="1486" priority="589" stopIfTrue="1">
      <formula>$IT117&lt;$IS$2</formula>
    </cfRule>
  </conditionalFormatting>
  <conditionalFormatting sqref="A116:H119">
    <cfRule type="cellIs" dxfId="1485" priority="588" stopIfTrue="1" operator="equal">
      <formula>0</formula>
    </cfRule>
  </conditionalFormatting>
  <conditionalFormatting sqref="A116:H119">
    <cfRule type="expression" dxfId="1484" priority="587" stopIfTrue="1">
      <formula>$IT117&lt;$IS$2</formula>
    </cfRule>
  </conditionalFormatting>
  <conditionalFormatting sqref="A116:H119">
    <cfRule type="cellIs" dxfId="1483" priority="586" stopIfTrue="1" operator="equal">
      <formula>0</formula>
    </cfRule>
  </conditionalFormatting>
  <conditionalFormatting sqref="A116:H119">
    <cfRule type="expression" dxfId="1482" priority="585" stopIfTrue="1">
      <formula>$IT117&lt;$IS$2</formula>
    </cfRule>
  </conditionalFormatting>
  <conditionalFormatting sqref="A119:H119">
    <cfRule type="cellIs" dxfId="1481" priority="584" stopIfTrue="1" operator="equal">
      <formula>0</formula>
    </cfRule>
  </conditionalFormatting>
  <conditionalFormatting sqref="A119:H119">
    <cfRule type="expression" dxfId="1480" priority="583" stopIfTrue="1">
      <formula>$IW120&lt;$IV$2</formula>
    </cfRule>
  </conditionalFormatting>
  <conditionalFormatting sqref="A116:H116">
    <cfRule type="cellIs" dxfId="1479" priority="582" stopIfTrue="1" operator="equal">
      <formula>0</formula>
    </cfRule>
  </conditionalFormatting>
  <conditionalFormatting sqref="A116:H116">
    <cfRule type="expression" dxfId="1478" priority="581" stopIfTrue="1">
      <formula>$IW117&lt;$IV$2</formula>
    </cfRule>
  </conditionalFormatting>
  <conditionalFormatting sqref="A118:H118">
    <cfRule type="cellIs" dxfId="1477" priority="580" stopIfTrue="1" operator="equal">
      <formula>0</formula>
    </cfRule>
  </conditionalFormatting>
  <conditionalFormatting sqref="A118:H118">
    <cfRule type="expression" dxfId="1476" priority="579" stopIfTrue="1">
      <formula>$IW119&lt;$IV$2</formula>
    </cfRule>
  </conditionalFormatting>
  <conditionalFormatting sqref="A118:H118">
    <cfRule type="cellIs" dxfId="1475" priority="578" operator="equal">
      <formula>0</formula>
    </cfRule>
  </conditionalFormatting>
  <conditionalFormatting sqref="A118:H118">
    <cfRule type="cellIs" dxfId="1474" priority="577" operator="equal">
      <formula>0</formula>
    </cfRule>
  </conditionalFormatting>
  <conditionalFormatting sqref="A118:H118">
    <cfRule type="cellIs" dxfId="1473" priority="576" stopIfTrue="1" operator="equal">
      <formula>0</formula>
    </cfRule>
  </conditionalFormatting>
  <conditionalFormatting sqref="A118:H118">
    <cfRule type="expression" dxfId="1472" priority="575" stopIfTrue="1">
      <formula>$IT119&lt;$IS$2</formula>
    </cfRule>
  </conditionalFormatting>
  <conditionalFormatting sqref="A118:H118">
    <cfRule type="cellIs" dxfId="1471" priority="574" stopIfTrue="1" operator="equal">
      <formula>0</formula>
    </cfRule>
  </conditionalFormatting>
  <conditionalFormatting sqref="A118:H118">
    <cfRule type="expression" dxfId="1470" priority="573" stopIfTrue="1">
      <formula>$IT119&lt;$IS$2</formula>
    </cfRule>
  </conditionalFormatting>
  <conditionalFormatting sqref="A118:G118">
    <cfRule type="cellIs" dxfId="1469" priority="572" stopIfTrue="1" operator="equal">
      <formula>0</formula>
    </cfRule>
  </conditionalFormatting>
  <conditionalFormatting sqref="A118:G118">
    <cfRule type="expression" dxfId="1468" priority="571" stopIfTrue="1">
      <formula>$IT119&lt;$IS$2</formula>
    </cfRule>
  </conditionalFormatting>
  <conditionalFormatting sqref="H118">
    <cfRule type="cellIs" dxfId="1467" priority="570" stopIfTrue="1" operator="equal">
      <formula>0</formula>
    </cfRule>
  </conditionalFormatting>
  <conditionalFormatting sqref="H118">
    <cfRule type="expression" dxfId="1466" priority="569" stopIfTrue="1">
      <formula>$IT119&lt;$IS$2</formula>
    </cfRule>
  </conditionalFormatting>
  <conditionalFormatting sqref="H118">
    <cfRule type="cellIs" dxfId="1465" priority="568" stopIfTrue="1" operator="equal">
      <formula>0</formula>
    </cfRule>
  </conditionalFormatting>
  <conditionalFormatting sqref="H118">
    <cfRule type="expression" dxfId="1464" priority="567" stopIfTrue="1">
      <formula>$IT119&lt;$IS$2</formula>
    </cfRule>
  </conditionalFormatting>
  <conditionalFormatting sqref="A118:G118">
    <cfRule type="cellIs" dxfId="1463" priority="566" stopIfTrue="1" operator="equal">
      <formula>0</formula>
    </cfRule>
  </conditionalFormatting>
  <conditionalFormatting sqref="A118:G118">
    <cfRule type="expression" dxfId="1462" priority="565" stopIfTrue="1">
      <formula>$IT119&lt;$IS$2</formula>
    </cfRule>
  </conditionalFormatting>
  <conditionalFormatting sqref="A118:H118">
    <cfRule type="cellIs" dxfId="1461" priority="564" operator="equal">
      <formula>0</formula>
    </cfRule>
  </conditionalFormatting>
  <conditionalFormatting sqref="A118:G118">
    <cfRule type="cellIs" dxfId="1460" priority="563" stopIfTrue="1" operator="equal">
      <formula>0</formula>
    </cfRule>
  </conditionalFormatting>
  <conditionalFormatting sqref="A118:G118">
    <cfRule type="expression" dxfId="1459" priority="562" stopIfTrue="1">
      <formula>$IT119&lt;$IS$2</formula>
    </cfRule>
  </conditionalFormatting>
  <conditionalFormatting sqref="A118:G118">
    <cfRule type="cellIs" dxfId="1458" priority="561" stopIfTrue="1" operator="equal">
      <formula>0</formula>
    </cfRule>
  </conditionalFormatting>
  <conditionalFormatting sqref="A118:G118">
    <cfRule type="expression" dxfId="1457" priority="560" stopIfTrue="1">
      <formula>$IT119&lt;$IS$2</formula>
    </cfRule>
  </conditionalFormatting>
  <conditionalFormatting sqref="A118:G118">
    <cfRule type="cellIs" dxfId="1456" priority="559" stopIfTrue="1" operator="equal">
      <formula>0</formula>
    </cfRule>
  </conditionalFormatting>
  <conditionalFormatting sqref="A118:G118">
    <cfRule type="expression" dxfId="1455" priority="558" stopIfTrue="1">
      <formula>$IT119&lt;$IS$2</formula>
    </cfRule>
  </conditionalFormatting>
  <conditionalFormatting sqref="A118:H118">
    <cfRule type="cellIs" dxfId="1454" priority="557" stopIfTrue="1" operator="equal">
      <formula>0</formula>
    </cfRule>
  </conditionalFormatting>
  <conditionalFormatting sqref="A118:H118">
    <cfRule type="expression" dxfId="1453" priority="556" stopIfTrue="1">
      <formula>$IT119&lt;$IS$2</formula>
    </cfRule>
  </conditionalFormatting>
  <conditionalFormatting sqref="A118:H118">
    <cfRule type="cellIs" dxfId="1452" priority="555" stopIfTrue="1" operator="equal">
      <formula>0</formula>
    </cfRule>
  </conditionalFormatting>
  <conditionalFormatting sqref="A118:H118">
    <cfRule type="expression" dxfId="1451" priority="554" stopIfTrue="1">
      <formula>$IT119&lt;$IS$2</formula>
    </cfRule>
  </conditionalFormatting>
  <conditionalFormatting sqref="A118:H118">
    <cfRule type="cellIs" dxfId="1450" priority="553" stopIfTrue="1" operator="equal">
      <formula>0</formula>
    </cfRule>
  </conditionalFormatting>
  <conditionalFormatting sqref="A118:H118">
    <cfRule type="expression" dxfId="1449" priority="552" stopIfTrue="1">
      <formula>$IT119&lt;$IS$2</formula>
    </cfRule>
  </conditionalFormatting>
  <conditionalFormatting sqref="A118:H118">
    <cfRule type="cellIs" dxfId="1448" priority="551" stopIfTrue="1" operator="equal">
      <formula>0</formula>
    </cfRule>
  </conditionalFormatting>
  <conditionalFormatting sqref="A118:H118">
    <cfRule type="expression" dxfId="1447" priority="550" stopIfTrue="1">
      <formula>$IW119&lt;$IV$2</formula>
    </cfRule>
  </conditionalFormatting>
  <conditionalFormatting sqref="A118:H118">
    <cfRule type="cellIs" dxfId="1446" priority="549" operator="equal">
      <formula>0</formula>
    </cfRule>
  </conditionalFormatting>
  <conditionalFormatting sqref="A118:H118">
    <cfRule type="cellIs" dxfId="1445" priority="548" operator="equal">
      <formula>0</formula>
    </cfRule>
  </conditionalFormatting>
  <conditionalFormatting sqref="A118:H118">
    <cfRule type="cellIs" dxfId="1444" priority="547" stopIfTrue="1" operator="equal">
      <formula>0</formula>
    </cfRule>
  </conditionalFormatting>
  <conditionalFormatting sqref="A118:H118">
    <cfRule type="expression" dxfId="1443" priority="546" stopIfTrue="1">
      <formula>$IT119&lt;$IS$2</formula>
    </cfRule>
  </conditionalFormatting>
  <conditionalFormatting sqref="A118:H118">
    <cfRule type="cellIs" dxfId="1442" priority="545" stopIfTrue="1" operator="equal">
      <formula>0</formula>
    </cfRule>
  </conditionalFormatting>
  <conditionalFormatting sqref="A118:H118">
    <cfRule type="expression" dxfId="1441" priority="544" stopIfTrue="1">
      <formula>$IT119&lt;$IS$2</formula>
    </cfRule>
  </conditionalFormatting>
  <conditionalFormatting sqref="A118:G118">
    <cfRule type="cellIs" dxfId="1440" priority="543" stopIfTrue="1" operator="equal">
      <formula>0</formula>
    </cfRule>
  </conditionalFormatting>
  <conditionalFormatting sqref="A118:G118">
    <cfRule type="expression" dxfId="1439" priority="542" stopIfTrue="1">
      <formula>$IT119&lt;$IS$2</formula>
    </cfRule>
  </conditionalFormatting>
  <conditionalFormatting sqref="H118">
    <cfRule type="cellIs" dxfId="1438" priority="541" stopIfTrue="1" operator="equal">
      <formula>0</formula>
    </cfRule>
  </conditionalFormatting>
  <conditionalFormatting sqref="H118">
    <cfRule type="expression" dxfId="1437" priority="540" stopIfTrue="1">
      <formula>$IT119&lt;$IS$2</formula>
    </cfRule>
  </conditionalFormatting>
  <conditionalFormatting sqref="H118">
    <cfRule type="cellIs" dxfId="1436" priority="539" stopIfTrue="1" operator="equal">
      <formula>0</formula>
    </cfRule>
  </conditionalFormatting>
  <conditionalFormatting sqref="H118">
    <cfRule type="expression" dxfId="1435" priority="538" stopIfTrue="1">
      <formula>$IT119&lt;$IS$2</formula>
    </cfRule>
  </conditionalFormatting>
  <conditionalFormatting sqref="A118:G118">
    <cfRule type="cellIs" dxfId="1434" priority="537" stopIfTrue="1" operator="equal">
      <formula>0</formula>
    </cfRule>
  </conditionalFormatting>
  <conditionalFormatting sqref="A118:G118">
    <cfRule type="expression" dxfId="1433" priority="536" stopIfTrue="1">
      <formula>$IT119&lt;$IS$2</formula>
    </cfRule>
  </conditionalFormatting>
  <conditionalFormatting sqref="A118:H118">
    <cfRule type="cellIs" dxfId="1432" priority="535" operator="equal">
      <formula>0</formula>
    </cfRule>
  </conditionalFormatting>
  <conditionalFormatting sqref="A118:G118">
    <cfRule type="cellIs" dxfId="1431" priority="534" stopIfTrue="1" operator="equal">
      <formula>0</formula>
    </cfRule>
  </conditionalFormatting>
  <conditionalFormatting sqref="A118:G118">
    <cfRule type="expression" dxfId="1430" priority="533" stopIfTrue="1">
      <formula>$IT119&lt;$IS$2</formula>
    </cfRule>
  </conditionalFormatting>
  <conditionalFormatting sqref="A118:G118">
    <cfRule type="cellIs" dxfId="1429" priority="532" stopIfTrue="1" operator="equal">
      <formula>0</formula>
    </cfRule>
  </conditionalFormatting>
  <conditionalFormatting sqref="A118:G118">
    <cfRule type="expression" dxfId="1428" priority="531" stopIfTrue="1">
      <formula>$IT119&lt;$IS$2</formula>
    </cfRule>
  </conditionalFormatting>
  <conditionalFormatting sqref="A118:G118">
    <cfRule type="cellIs" dxfId="1427" priority="530" stopIfTrue="1" operator="equal">
      <formula>0</formula>
    </cfRule>
  </conditionalFormatting>
  <conditionalFormatting sqref="A118:G118">
    <cfRule type="expression" dxfId="1426" priority="529" stopIfTrue="1">
      <formula>$IT119&lt;$IS$2</formula>
    </cfRule>
  </conditionalFormatting>
  <conditionalFormatting sqref="A118:H118">
    <cfRule type="cellIs" dxfId="1425" priority="528" stopIfTrue="1" operator="equal">
      <formula>0</formula>
    </cfRule>
  </conditionalFormatting>
  <conditionalFormatting sqref="A118:H118">
    <cfRule type="expression" dxfId="1424" priority="527" stopIfTrue="1">
      <formula>$IT119&lt;$IS$2</formula>
    </cfRule>
  </conditionalFormatting>
  <conditionalFormatting sqref="A118:H118">
    <cfRule type="cellIs" dxfId="1423" priority="526" stopIfTrue="1" operator="equal">
      <formula>0</formula>
    </cfRule>
  </conditionalFormatting>
  <conditionalFormatting sqref="A118:H118">
    <cfRule type="expression" dxfId="1422" priority="525" stopIfTrue="1">
      <formula>$IT119&lt;$IS$2</formula>
    </cfRule>
  </conditionalFormatting>
  <conditionalFormatting sqref="A118:H118">
    <cfRule type="cellIs" dxfId="1421" priority="524" stopIfTrue="1" operator="equal">
      <formula>0</formula>
    </cfRule>
  </conditionalFormatting>
  <conditionalFormatting sqref="A118:H118">
    <cfRule type="expression" dxfId="1420" priority="523" stopIfTrue="1">
      <formula>$IT119&lt;$IS$2</formula>
    </cfRule>
  </conditionalFormatting>
  <conditionalFormatting sqref="A118:H118">
    <cfRule type="cellIs" dxfId="1419" priority="522" stopIfTrue="1" operator="equal">
      <formula>0</formula>
    </cfRule>
  </conditionalFormatting>
  <conditionalFormatting sqref="A118:H118">
    <cfRule type="expression" dxfId="1418" priority="521" stopIfTrue="1">
      <formula>$IW119&lt;$IV$2</formula>
    </cfRule>
  </conditionalFormatting>
  <conditionalFormatting sqref="A118:H118">
    <cfRule type="cellIs" dxfId="1417" priority="520" operator="equal">
      <formula>0</formula>
    </cfRule>
  </conditionalFormatting>
  <conditionalFormatting sqref="A118:H118">
    <cfRule type="cellIs" dxfId="1416" priority="519" operator="equal">
      <formula>0</formula>
    </cfRule>
  </conditionalFormatting>
  <conditionalFormatting sqref="A118:H118">
    <cfRule type="cellIs" dxfId="1415" priority="518" stopIfTrue="1" operator="equal">
      <formula>0</formula>
    </cfRule>
  </conditionalFormatting>
  <conditionalFormatting sqref="A118:H118">
    <cfRule type="expression" dxfId="1414" priority="517" stopIfTrue="1">
      <formula>$IT119&lt;$IS$2</formula>
    </cfRule>
  </conditionalFormatting>
  <conditionalFormatting sqref="A118:H118">
    <cfRule type="cellIs" dxfId="1413" priority="516" stopIfTrue="1" operator="equal">
      <formula>0</formula>
    </cfRule>
  </conditionalFormatting>
  <conditionalFormatting sqref="A118:H118">
    <cfRule type="expression" dxfId="1412" priority="515" stopIfTrue="1">
      <formula>$IT119&lt;$IS$2</formula>
    </cfRule>
  </conditionalFormatting>
  <conditionalFormatting sqref="A118:G118">
    <cfRule type="cellIs" dxfId="1411" priority="514" stopIfTrue="1" operator="equal">
      <formula>0</formula>
    </cfRule>
  </conditionalFormatting>
  <conditionalFormatting sqref="A118:G118">
    <cfRule type="expression" dxfId="1410" priority="513" stopIfTrue="1">
      <formula>$IT119&lt;$IS$2</formula>
    </cfRule>
  </conditionalFormatting>
  <conditionalFormatting sqref="H118">
    <cfRule type="cellIs" dxfId="1409" priority="512" stopIfTrue="1" operator="equal">
      <formula>0</formula>
    </cfRule>
  </conditionalFormatting>
  <conditionalFormatting sqref="H118">
    <cfRule type="expression" dxfId="1408" priority="511" stopIfTrue="1">
      <formula>$IT119&lt;$IS$2</formula>
    </cfRule>
  </conditionalFormatting>
  <conditionalFormatting sqref="H118">
    <cfRule type="cellIs" dxfId="1407" priority="510" stopIfTrue="1" operator="equal">
      <formula>0</formula>
    </cfRule>
  </conditionalFormatting>
  <conditionalFormatting sqref="H118">
    <cfRule type="expression" dxfId="1406" priority="509" stopIfTrue="1">
      <formula>$IT119&lt;$IS$2</formula>
    </cfRule>
  </conditionalFormatting>
  <conditionalFormatting sqref="A118:G118">
    <cfRule type="cellIs" dxfId="1405" priority="508" stopIfTrue="1" operator="equal">
      <formula>0</formula>
    </cfRule>
  </conditionalFormatting>
  <conditionalFormatting sqref="A118:G118">
    <cfRule type="expression" dxfId="1404" priority="507" stopIfTrue="1">
      <formula>$IT119&lt;$IS$2</formula>
    </cfRule>
  </conditionalFormatting>
  <conditionalFormatting sqref="A118:H118">
    <cfRule type="cellIs" dxfId="1403" priority="506" operator="equal">
      <formula>0</formula>
    </cfRule>
  </conditionalFormatting>
  <conditionalFormatting sqref="A118:G118">
    <cfRule type="cellIs" dxfId="1402" priority="505" stopIfTrue="1" operator="equal">
      <formula>0</formula>
    </cfRule>
  </conditionalFormatting>
  <conditionalFormatting sqref="A118:G118">
    <cfRule type="expression" dxfId="1401" priority="504" stopIfTrue="1">
      <formula>$IT119&lt;$IS$2</formula>
    </cfRule>
  </conditionalFormatting>
  <conditionalFormatting sqref="A118:G118">
    <cfRule type="cellIs" dxfId="1400" priority="503" stopIfTrue="1" operator="equal">
      <formula>0</formula>
    </cfRule>
  </conditionalFormatting>
  <conditionalFormatting sqref="A118:G118">
    <cfRule type="expression" dxfId="1399" priority="502" stopIfTrue="1">
      <formula>$IT119&lt;$IS$2</formula>
    </cfRule>
  </conditionalFormatting>
  <conditionalFormatting sqref="A118:G118">
    <cfRule type="cellIs" dxfId="1398" priority="501" stopIfTrue="1" operator="equal">
      <formula>0</formula>
    </cfRule>
  </conditionalFormatting>
  <conditionalFormatting sqref="A118:G118">
    <cfRule type="expression" dxfId="1397" priority="500" stopIfTrue="1">
      <formula>$IT119&lt;$IS$2</formula>
    </cfRule>
  </conditionalFormatting>
  <conditionalFormatting sqref="A118:H118">
    <cfRule type="cellIs" dxfId="1396" priority="499" stopIfTrue="1" operator="equal">
      <formula>0</formula>
    </cfRule>
  </conditionalFormatting>
  <conditionalFormatting sqref="A118:H118">
    <cfRule type="expression" dxfId="1395" priority="498" stopIfTrue="1">
      <formula>$IT119&lt;$IS$2</formula>
    </cfRule>
  </conditionalFormatting>
  <conditionalFormatting sqref="A118:H118">
    <cfRule type="cellIs" dxfId="1394" priority="497" stopIfTrue="1" operator="equal">
      <formula>0</formula>
    </cfRule>
  </conditionalFormatting>
  <conditionalFormatting sqref="A118:H118">
    <cfRule type="expression" dxfId="1393" priority="496" stopIfTrue="1">
      <formula>$IT119&lt;$IS$2</formula>
    </cfRule>
  </conditionalFormatting>
  <conditionalFormatting sqref="A118:H118">
    <cfRule type="cellIs" dxfId="1392" priority="495" stopIfTrue="1" operator="equal">
      <formula>0</formula>
    </cfRule>
  </conditionalFormatting>
  <conditionalFormatting sqref="A118:H118">
    <cfRule type="expression" dxfId="1391" priority="494" stopIfTrue="1">
      <formula>$IT119&lt;$IS$2</formula>
    </cfRule>
  </conditionalFormatting>
  <conditionalFormatting sqref="A118:H118">
    <cfRule type="cellIs" dxfId="1390" priority="493" stopIfTrue="1" operator="equal">
      <formula>0</formula>
    </cfRule>
  </conditionalFormatting>
  <conditionalFormatting sqref="A118:H118">
    <cfRule type="expression" dxfId="1389" priority="492" stopIfTrue="1">
      <formula>$IW119&lt;$IV$2</formula>
    </cfRule>
  </conditionalFormatting>
  <conditionalFormatting sqref="A116:H119">
    <cfRule type="cellIs" dxfId="1388" priority="491" stopIfTrue="1" operator="equal">
      <formula>0</formula>
    </cfRule>
  </conditionalFormatting>
  <conditionalFormatting sqref="A116:H119">
    <cfRule type="expression" dxfId="1387" priority="490" stopIfTrue="1">
      <formula>$IT117&lt;$IS$2</formula>
    </cfRule>
  </conditionalFormatting>
  <conditionalFormatting sqref="A116:H119">
    <cfRule type="cellIs" dxfId="1386" priority="489" stopIfTrue="1" operator="equal">
      <formula>0</formula>
    </cfRule>
  </conditionalFormatting>
  <conditionalFormatting sqref="A116:H119">
    <cfRule type="expression" dxfId="1385" priority="488" stopIfTrue="1">
      <formula>$IT117&lt;$IS$2</formula>
    </cfRule>
  </conditionalFormatting>
  <conditionalFormatting sqref="I119">
    <cfRule type="cellIs" dxfId="1384" priority="487" operator="equal">
      <formula>0</formula>
    </cfRule>
  </conditionalFormatting>
  <conditionalFormatting sqref="I118">
    <cfRule type="cellIs" dxfId="1383" priority="486" operator="equal">
      <formula>0</formula>
    </cfRule>
  </conditionalFormatting>
  <conditionalFormatting sqref="A120:I123">
    <cfRule type="cellIs" dxfId="1382" priority="485" operator="equal">
      <formula>0</formula>
    </cfRule>
  </conditionalFormatting>
  <conditionalFormatting sqref="A120:H123">
    <cfRule type="cellIs" dxfId="1381" priority="484" operator="equal">
      <formula>0</formula>
    </cfRule>
  </conditionalFormatting>
  <conditionalFormatting sqref="A120:H123">
    <cfRule type="cellIs" dxfId="1380" priority="483" stopIfTrue="1" operator="equal">
      <formula>0</formula>
    </cfRule>
  </conditionalFormatting>
  <conditionalFormatting sqref="A120:H123">
    <cfRule type="expression" dxfId="1379" priority="482" stopIfTrue="1">
      <formula>$IT121&lt;$IS$2</formula>
    </cfRule>
  </conditionalFormatting>
  <conditionalFormatting sqref="A120:H123">
    <cfRule type="cellIs" dxfId="1378" priority="481" stopIfTrue="1" operator="equal">
      <formula>0</formula>
    </cfRule>
  </conditionalFormatting>
  <conditionalFormatting sqref="A120:H123">
    <cfRule type="expression" dxfId="1377" priority="480" stopIfTrue="1">
      <formula>$IT121&lt;$IS$2</formula>
    </cfRule>
  </conditionalFormatting>
  <conditionalFormatting sqref="A120:G123">
    <cfRule type="cellIs" dxfId="1376" priority="479" stopIfTrue="1" operator="equal">
      <formula>0</formula>
    </cfRule>
  </conditionalFormatting>
  <conditionalFormatting sqref="A120:G123">
    <cfRule type="expression" dxfId="1375" priority="478" stopIfTrue="1">
      <formula>$IT121&lt;$IS$2</formula>
    </cfRule>
  </conditionalFormatting>
  <conditionalFormatting sqref="A120:G123">
    <cfRule type="cellIs" dxfId="1374" priority="477" stopIfTrue="1" operator="equal">
      <formula>0</formula>
    </cfRule>
  </conditionalFormatting>
  <conditionalFormatting sqref="A120:G123">
    <cfRule type="expression" dxfId="1373" priority="476" stopIfTrue="1">
      <formula>$IT121&lt;$IS$2</formula>
    </cfRule>
  </conditionalFormatting>
  <conditionalFormatting sqref="H120:H123">
    <cfRule type="cellIs" dxfId="1372" priority="475" stopIfTrue="1" operator="equal">
      <formula>0</formula>
    </cfRule>
  </conditionalFormatting>
  <conditionalFormatting sqref="H120:H123">
    <cfRule type="expression" dxfId="1371" priority="474" stopIfTrue="1">
      <formula>$IT121&lt;$IS$2</formula>
    </cfRule>
  </conditionalFormatting>
  <conditionalFormatting sqref="H120:H123">
    <cfRule type="cellIs" dxfId="1370" priority="473" stopIfTrue="1" operator="equal">
      <formula>0</formula>
    </cfRule>
  </conditionalFormatting>
  <conditionalFormatting sqref="H120:H123">
    <cfRule type="expression" dxfId="1369" priority="472" stopIfTrue="1">
      <formula>$IT121&lt;$IS$2</formula>
    </cfRule>
  </conditionalFormatting>
  <conditionalFormatting sqref="A120:G123">
    <cfRule type="cellIs" dxfId="1368" priority="471" stopIfTrue="1" operator="equal">
      <formula>0</formula>
    </cfRule>
  </conditionalFormatting>
  <conditionalFormatting sqref="A120:G123">
    <cfRule type="expression" dxfId="1367" priority="470" stopIfTrue="1">
      <formula>$IT121&lt;$IS$2</formula>
    </cfRule>
  </conditionalFormatting>
  <conditionalFormatting sqref="A120:H123">
    <cfRule type="cellIs" dxfId="1366" priority="469" operator="equal">
      <formula>0</formula>
    </cfRule>
  </conditionalFormatting>
  <conditionalFormatting sqref="A120:G123">
    <cfRule type="cellIs" dxfId="1365" priority="468" stopIfTrue="1" operator="equal">
      <formula>0</formula>
    </cfRule>
  </conditionalFormatting>
  <conditionalFormatting sqref="A120:G123">
    <cfRule type="expression" dxfId="1364" priority="467" stopIfTrue="1">
      <formula>$IT121&lt;$IS$2</formula>
    </cfRule>
  </conditionalFormatting>
  <conditionalFormatting sqref="A120:G123">
    <cfRule type="cellIs" dxfId="1363" priority="466" stopIfTrue="1" operator="equal">
      <formula>0</formula>
    </cfRule>
  </conditionalFormatting>
  <conditionalFormatting sqref="A120:G123">
    <cfRule type="expression" dxfId="1362" priority="465" stopIfTrue="1">
      <formula>$IT121&lt;$IS$2</formula>
    </cfRule>
  </conditionalFormatting>
  <conditionalFormatting sqref="A120:G123">
    <cfRule type="cellIs" dxfId="1361" priority="464" stopIfTrue="1" operator="equal">
      <formula>0</formula>
    </cfRule>
  </conditionalFormatting>
  <conditionalFormatting sqref="A120:G123">
    <cfRule type="expression" dxfId="1360" priority="463" stopIfTrue="1">
      <formula>$IT121&lt;$IS$2</formula>
    </cfRule>
  </conditionalFormatting>
  <conditionalFormatting sqref="D123">
    <cfRule type="cellIs" dxfId="1359" priority="462" operator="equal">
      <formula>0</formula>
    </cfRule>
  </conditionalFormatting>
  <conditionalFormatting sqref="D123">
    <cfRule type="cellIs" dxfId="1358" priority="461" stopIfTrue="1" operator="equal">
      <formula>0</formula>
    </cfRule>
  </conditionalFormatting>
  <conditionalFormatting sqref="D123">
    <cfRule type="expression" dxfId="1357" priority="460" stopIfTrue="1">
      <formula>$IT124&lt;$IS$2</formula>
    </cfRule>
  </conditionalFormatting>
  <conditionalFormatting sqref="D123">
    <cfRule type="cellIs" dxfId="1356" priority="459" stopIfTrue="1" operator="equal">
      <formula>0</formula>
    </cfRule>
  </conditionalFormatting>
  <conditionalFormatting sqref="D123">
    <cfRule type="expression" dxfId="1355" priority="458" stopIfTrue="1">
      <formula>$IT124&lt;$IS$2</formula>
    </cfRule>
  </conditionalFormatting>
  <conditionalFormatting sqref="D123">
    <cfRule type="cellIs" dxfId="1354" priority="457" stopIfTrue="1" operator="equal">
      <formula>0</formula>
    </cfRule>
  </conditionalFormatting>
  <conditionalFormatting sqref="D123">
    <cfRule type="expression" dxfId="1353" priority="456" stopIfTrue="1">
      <formula>$IT124&lt;$IS$2</formula>
    </cfRule>
  </conditionalFormatting>
  <conditionalFormatting sqref="D123">
    <cfRule type="cellIs" dxfId="1352" priority="455" stopIfTrue="1" operator="equal">
      <formula>0</formula>
    </cfRule>
  </conditionalFormatting>
  <conditionalFormatting sqref="D123">
    <cfRule type="expression" dxfId="1351" priority="454" stopIfTrue="1">
      <formula>$IT124&lt;$IS$2</formula>
    </cfRule>
  </conditionalFormatting>
  <conditionalFormatting sqref="D123">
    <cfRule type="cellIs" dxfId="1350" priority="453" stopIfTrue="1" operator="equal">
      <formula>0</formula>
    </cfRule>
  </conditionalFormatting>
  <conditionalFormatting sqref="D123">
    <cfRule type="expression" dxfId="1349" priority="452" stopIfTrue="1">
      <formula>$IT124&lt;$IS$2</formula>
    </cfRule>
  </conditionalFormatting>
  <conditionalFormatting sqref="D123">
    <cfRule type="cellIs" dxfId="1348" priority="451" operator="equal">
      <formula>0</formula>
    </cfRule>
  </conditionalFormatting>
  <conditionalFormatting sqref="D123">
    <cfRule type="cellIs" dxfId="1347" priority="450" stopIfTrue="1" operator="equal">
      <formula>0</formula>
    </cfRule>
  </conditionalFormatting>
  <conditionalFormatting sqref="D123">
    <cfRule type="expression" dxfId="1346" priority="449" stopIfTrue="1">
      <formula>$IT124&lt;$IS$2</formula>
    </cfRule>
  </conditionalFormatting>
  <conditionalFormatting sqref="D123">
    <cfRule type="cellIs" dxfId="1345" priority="448" stopIfTrue="1" operator="equal">
      <formula>0</formula>
    </cfRule>
  </conditionalFormatting>
  <conditionalFormatting sqref="D123">
    <cfRule type="expression" dxfId="1344" priority="447" stopIfTrue="1">
      <formula>$IT124&lt;$IS$2</formula>
    </cfRule>
  </conditionalFormatting>
  <conditionalFormatting sqref="D123">
    <cfRule type="cellIs" dxfId="1343" priority="446" stopIfTrue="1" operator="equal">
      <formula>0</formula>
    </cfRule>
  </conditionalFormatting>
  <conditionalFormatting sqref="D123">
    <cfRule type="expression" dxfId="1342" priority="445" stopIfTrue="1">
      <formula>$IT124&lt;$IS$2</formula>
    </cfRule>
  </conditionalFormatting>
  <conditionalFormatting sqref="D123">
    <cfRule type="cellIs" dxfId="1341" priority="444" stopIfTrue="1" operator="equal">
      <formula>0</formula>
    </cfRule>
  </conditionalFormatting>
  <conditionalFormatting sqref="D123">
    <cfRule type="expression" dxfId="1340" priority="443" stopIfTrue="1">
      <formula>$IT124&lt;$IS$2</formula>
    </cfRule>
  </conditionalFormatting>
  <conditionalFormatting sqref="D123">
    <cfRule type="cellIs" dxfId="1339" priority="442" stopIfTrue="1" operator="equal">
      <formula>0</formula>
    </cfRule>
  </conditionalFormatting>
  <conditionalFormatting sqref="D123">
    <cfRule type="expression" dxfId="1338" priority="441" stopIfTrue="1">
      <formula>$IT124&lt;$IS$2</formula>
    </cfRule>
  </conditionalFormatting>
  <conditionalFormatting sqref="D123">
    <cfRule type="cellIs" dxfId="1337" priority="440" stopIfTrue="1" operator="equal">
      <formula>0</formula>
    </cfRule>
  </conditionalFormatting>
  <conditionalFormatting sqref="D123">
    <cfRule type="expression" dxfId="1336" priority="439" stopIfTrue="1">
      <formula>$IT124&lt;$IS$2</formula>
    </cfRule>
  </conditionalFormatting>
  <conditionalFormatting sqref="D123">
    <cfRule type="cellIs" dxfId="1335" priority="438" stopIfTrue="1" operator="equal">
      <formula>0</formula>
    </cfRule>
  </conditionalFormatting>
  <conditionalFormatting sqref="D123">
    <cfRule type="expression" dxfId="1334" priority="437" stopIfTrue="1">
      <formula>$IT124&lt;$IS$2</formula>
    </cfRule>
  </conditionalFormatting>
  <conditionalFormatting sqref="A120:H123">
    <cfRule type="cellIs" dxfId="1333" priority="436" stopIfTrue="1" operator="equal">
      <formula>0</formula>
    </cfRule>
  </conditionalFormatting>
  <conditionalFormatting sqref="A120:H123">
    <cfRule type="expression" dxfId="1332" priority="435" stopIfTrue="1">
      <formula>$IT121&lt;$IS$2</formula>
    </cfRule>
  </conditionalFormatting>
  <conditionalFormatting sqref="A120:H123">
    <cfRule type="cellIs" dxfId="1331" priority="434" stopIfTrue="1" operator="equal">
      <formula>0</formula>
    </cfRule>
  </conditionalFormatting>
  <conditionalFormatting sqref="A120:H123">
    <cfRule type="expression" dxfId="1330" priority="433" stopIfTrue="1">
      <formula>$IT121&lt;$IS$2</formula>
    </cfRule>
  </conditionalFormatting>
  <conditionalFormatting sqref="A120:H123">
    <cfRule type="cellIs" dxfId="1329" priority="432" stopIfTrue="1" operator="equal">
      <formula>0</formula>
    </cfRule>
  </conditionalFormatting>
  <conditionalFormatting sqref="A120:H123">
    <cfRule type="expression" dxfId="1328" priority="431" stopIfTrue="1">
      <formula>$IT121&lt;$IS$2</formula>
    </cfRule>
  </conditionalFormatting>
  <conditionalFormatting sqref="A123:H123">
    <cfRule type="cellIs" dxfId="1327" priority="430" stopIfTrue="1" operator="equal">
      <formula>0</formula>
    </cfRule>
  </conditionalFormatting>
  <conditionalFormatting sqref="A123:H123">
    <cfRule type="expression" dxfId="1326" priority="429" stopIfTrue="1">
      <formula>$IW124&lt;$IV$2</formula>
    </cfRule>
  </conditionalFormatting>
  <conditionalFormatting sqref="A122:H122">
    <cfRule type="cellIs" dxfId="1325" priority="428" stopIfTrue="1" operator="equal">
      <formula>0</formula>
    </cfRule>
  </conditionalFormatting>
  <conditionalFormatting sqref="A122:H122">
    <cfRule type="expression" dxfId="1324" priority="427" stopIfTrue="1">
      <formula>$IW123&lt;$IV$2</formula>
    </cfRule>
  </conditionalFormatting>
  <conditionalFormatting sqref="A121:H121">
    <cfRule type="cellIs" dxfId="1323" priority="426" stopIfTrue="1" operator="equal">
      <formula>0</formula>
    </cfRule>
  </conditionalFormatting>
  <conditionalFormatting sqref="A121:H121">
    <cfRule type="expression" dxfId="1322" priority="425" stopIfTrue="1">
      <formula>$IW122&lt;$IV$2</formula>
    </cfRule>
  </conditionalFormatting>
  <conditionalFormatting sqref="A122:H122">
    <cfRule type="cellIs" dxfId="1321" priority="424" stopIfTrue="1" operator="equal">
      <formula>0</formula>
    </cfRule>
  </conditionalFormatting>
  <conditionalFormatting sqref="A122:H122">
    <cfRule type="expression" dxfId="1320" priority="423" stopIfTrue="1">
      <formula>$IW123&lt;$IV$2</formula>
    </cfRule>
  </conditionalFormatting>
  <conditionalFormatting sqref="A120:H123">
    <cfRule type="cellIs" dxfId="1319" priority="422" stopIfTrue="1" operator="equal">
      <formula>0</formula>
    </cfRule>
  </conditionalFormatting>
  <conditionalFormatting sqref="A120:H123">
    <cfRule type="expression" dxfId="1318" priority="421" stopIfTrue="1">
      <formula>$IT121&lt;$IS$2</formula>
    </cfRule>
  </conditionalFormatting>
  <conditionalFormatting sqref="A120:H123">
    <cfRule type="cellIs" dxfId="1317" priority="420" stopIfTrue="1" operator="equal">
      <formula>0</formula>
    </cfRule>
  </conditionalFormatting>
  <conditionalFormatting sqref="A120:H123">
    <cfRule type="expression" dxfId="1316" priority="419" stopIfTrue="1">
      <formula>$IT121&lt;$IS$2</formula>
    </cfRule>
  </conditionalFormatting>
  <conditionalFormatting sqref="I123">
    <cfRule type="cellIs" dxfId="1315" priority="418" operator="equal">
      <formula>0</formula>
    </cfRule>
  </conditionalFormatting>
  <conditionalFormatting sqref="A120:I120">
    <cfRule type="cellIs" dxfId="1314" priority="417" operator="equal">
      <formula>0</formula>
    </cfRule>
  </conditionalFormatting>
  <conditionalFormatting sqref="A120:H120">
    <cfRule type="cellIs" dxfId="1313" priority="416" stopIfTrue="1" operator="equal">
      <formula>0</formula>
    </cfRule>
  </conditionalFormatting>
  <conditionalFormatting sqref="A120:H120">
    <cfRule type="expression" dxfId="1312" priority="415" stopIfTrue="1">
      <formula>$IT121&lt;$IS$2</formula>
    </cfRule>
  </conditionalFormatting>
  <conditionalFormatting sqref="A120:H120">
    <cfRule type="cellIs" dxfId="1311" priority="414" stopIfTrue="1" operator="equal">
      <formula>0</formula>
    </cfRule>
  </conditionalFormatting>
  <conditionalFormatting sqref="A120:H120">
    <cfRule type="expression" dxfId="1310" priority="413" stopIfTrue="1">
      <formula>$IT121&lt;$IS$2</formula>
    </cfRule>
  </conditionalFormatting>
  <conditionalFormatting sqref="A120:G120">
    <cfRule type="cellIs" dxfId="1309" priority="412" stopIfTrue="1" operator="equal">
      <formula>0</formula>
    </cfRule>
  </conditionalFormatting>
  <conditionalFormatting sqref="A120:G120">
    <cfRule type="expression" dxfId="1308" priority="411" stopIfTrue="1">
      <formula>$IT121&lt;$IS$2</formula>
    </cfRule>
  </conditionalFormatting>
  <conditionalFormatting sqref="H120">
    <cfRule type="cellIs" dxfId="1307" priority="410" stopIfTrue="1" operator="equal">
      <formula>0</formula>
    </cfRule>
  </conditionalFormatting>
  <conditionalFormatting sqref="H120">
    <cfRule type="expression" dxfId="1306" priority="409" stopIfTrue="1">
      <formula>$IT121&lt;$IS$2</formula>
    </cfRule>
  </conditionalFormatting>
  <conditionalFormatting sqref="A120:G120">
    <cfRule type="cellIs" dxfId="1305" priority="408" stopIfTrue="1" operator="equal">
      <formula>0</formula>
    </cfRule>
  </conditionalFormatting>
  <conditionalFormatting sqref="A120:G120">
    <cfRule type="expression" dxfId="1304" priority="407" stopIfTrue="1">
      <formula>$IT121&lt;$IS$2</formula>
    </cfRule>
  </conditionalFormatting>
  <conditionalFormatting sqref="A120:H120">
    <cfRule type="cellIs" dxfId="1303" priority="406" operator="equal">
      <formula>0</formula>
    </cfRule>
  </conditionalFormatting>
  <conditionalFormatting sqref="A120:H120">
    <cfRule type="cellIs" dxfId="1302" priority="405" operator="equal">
      <formula>0</formula>
    </cfRule>
  </conditionalFormatting>
  <conditionalFormatting sqref="A120:H120">
    <cfRule type="cellIs" dxfId="1301" priority="404" stopIfTrue="1" operator="equal">
      <formula>0</formula>
    </cfRule>
  </conditionalFormatting>
  <conditionalFormatting sqref="A120:H120">
    <cfRule type="expression" dxfId="1300" priority="403" stopIfTrue="1">
      <formula>$IT121&lt;$IS$2</formula>
    </cfRule>
  </conditionalFormatting>
  <conditionalFormatting sqref="A120:H120">
    <cfRule type="cellIs" dxfId="1299" priority="402" stopIfTrue="1" operator="equal">
      <formula>0</formula>
    </cfRule>
  </conditionalFormatting>
  <conditionalFormatting sqref="A120:H120">
    <cfRule type="expression" dxfId="1298" priority="401" stopIfTrue="1">
      <formula>$IT121&lt;$IS$2</formula>
    </cfRule>
  </conditionalFormatting>
  <conditionalFormatting sqref="A120:G120">
    <cfRule type="cellIs" dxfId="1297" priority="400" stopIfTrue="1" operator="equal">
      <formula>0</formula>
    </cfRule>
  </conditionalFormatting>
  <conditionalFormatting sqref="A120:G120">
    <cfRule type="expression" dxfId="1296" priority="399" stopIfTrue="1">
      <formula>$IT121&lt;$IS$2</formula>
    </cfRule>
  </conditionalFormatting>
  <conditionalFormatting sqref="A120:G120">
    <cfRule type="cellIs" dxfId="1295" priority="398" stopIfTrue="1" operator="equal">
      <formula>0</formula>
    </cfRule>
  </conditionalFormatting>
  <conditionalFormatting sqref="A120:G120">
    <cfRule type="expression" dxfId="1294" priority="397" stopIfTrue="1">
      <formula>$IT121&lt;$IS$2</formula>
    </cfRule>
  </conditionalFormatting>
  <conditionalFormatting sqref="H120">
    <cfRule type="cellIs" dxfId="1293" priority="396" stopIfTrue="1" operator="equal">
      <formula>0</formula>
    </cfRule>
  </conditionalFormatting>
  <conditionalFormatting sqref="H120">
    <cfRule type="expression" dxfId="1292" priority="395" stopIfTrue="1">
      <formula>$IT121&lt;$IS$2</formula>
    </cfRule>
  </conditionalFormatting>
  <conditionalFormatting sqref="H120">
    <cfRule type="cellIs" dxfId="1291" priority="394" stopIfTrue="1" operator="equal">
      <formula>0</formula>
    </cfRule>
  </conditionalFormatting>
  <conditionalFormatting sqref="H120">
    <cfRule type="expression" dxfId="1290" priority="393" stopIfTrue="1">
      <formula>$IT121&lt;$IS$2</formula>
    </cfRule>
  </conditionalFormatting>
  <conditionalFormatting sqref="A120:G120">
    <cfRule type="cellIs" dxfId="1289" priority="392" stopIfTrue="1" operator="equal">
      <formula>0</formula>
    </cfRule>
  </conditionalFormatting>
  <conditionalFormatting sqref="A120:G120">
    <cfRule type="expression" dxfId="1288" priority="391" stopIfTrue="1">
      <formula>$IT121&lt;$IS$2</formula>
    </cfRule>
  </conditionalFormatting>
  <conditionalFormatting sqref="A120:H120">
    <cfRule type="cellIs" dxfId="1287" priority="390" operator="equal">
      <formula>0</formula>
    </cfRule>
  </conditionalFormatting>
  <conditionalFormatting sqref="A120:H120">
    <cfRule type="cellIs" dxfId="1286" priority="389" stopIfTrue="1" operator="equal">
      <formula>0</formula>
    </cfRule>
  </conditionalFormatting>
  <conditionalFormatting sqref="A120:H120">
    <cfRule type="expression" dxfId="1285" priority="388" stopIfTrue="1">
      <formula>$IT121&lt;$IS$2</formula>
    </cfRule>
  </conditionalFormatting>
  <conditionalFormatting sqref="A120:H120">
    <cfRule type="cellIs" dxfId="1284" priority="387" stopIfTrue="1" operator="equal">
      <formula>0</formula>
    </cfRule>
  </conditionalFormatting>
  <conditionalFormatting sqref="A120:H120">
    <cfRule type="expression" dxfId="1283" priority="386" stopIfTrue="1">
      <formula>$IT121&lt;$IS$2</formula>
    </cfRule>
  </conditionalFormatting>
  <conditionalFormatting sqref="A120:H120">
    <cfRule type="cellIs" dxfId="1282" priority="385" stopIfTrue="1" operator="equal">
      <formula>0</formula>
    </cfRule>
  </conditionalFormatting>
  <conditionalFormatting sqref="A120:H120">
    <cfRule type="expression" dxfId="1281" priority="384" stopIfTrue="1">
      <formula>$IT121&lt;$IS$2</formula>
    </cfRule>
  </conditionalFormatting>
  <conditionalFormatting sqref="A120:H120">
    <cfRule type="cellIs" dxfId="1280" priority="383" stopIfTrue="1" operator="equal">
      <formula>0</formula>
    </cfRule>
  </conditionalFormatting>
  <conditionalFormatting sqref="A120:H120">
    <cfRule type="expression" dxfId="1279" priority="382" stopIfTrue="1">
      <formula>$IT121&lt;$IS$2</formula>
    </cfRule>
  </conditionalFormatting>
  <conditionalFormatting sqref="A120:H120">
    <cfRule type="cellIs" dxfId="1278" priority="381" stopIfTrue="1" operator="equal">
      <formula>0</formula>
    </cfRule>
  </conditionalFormatting>
  <conditionalFormatting sqref="A120:H120">
    <cfRule type="expression" dxfId="1277" priority="380" stopIfTrue="1">
      <formula>$IT121&lt;$IS$2</formula>
    </cfRule>
  </conditionalFormatting>
  <conditionalFormatting sqref="A120:H120">
    <cfRule type="cellIs" dxfId="1276" priority="379" stopIfTrue="1" operator="equal">
      <formula>0</formula>
    </cfRule>
  </conditionalFormatting>
  <conditionalFormatting sqref="A120:H120">
    <cfRule type="expression" dxfId="1275" priority="378" stopIfTrue="1">
      <formula>$IT121&lt;$IS$2</formula>
    </cfRule>
  </conditionalFormatting>
  <conditionalFormatting sqref="A120:H120">
    <cfRule type="cellIs" dxfId="1274" priority="377" stopIfTrue="1" operator="equal">
      <formula>0</formula>
    </cfRule>
  </conditionalFormatting>
  <conditionalFormatting sqref="A120:H120">
    <cfRule type="expression" dxfId="1273" priority="376" stopIfTrue="1">
      <formula>$IT121&lt;$IS$2</formula>
    </cfRule>
  </conditionalFormatting>
  <conditionalFormatting sqref="A120:H120">
    <cfRule type="cellIs" dxfId="1272" priority="375" stopIfTrue="1" operator="equal">
      <formula>0</formula>
    </cfRule>
  </conditionalFormatting>
  <conditionalFormatting sqref="A120:H120">
    <cfRule type="expression" dxfId="1271" priority="374" stopIfTrue="1">
      <formula>$IT121&lt;$IS$2</formula>
    </cfRule>
  </conditionalFormatting>
  <conditionalFormatting sqref="A120:I120">
    <cfRule type="cellIs" dxfId="1270" priority="373" stopIfTrue="1" operator="equal">
      <formula>0</formula>
    </cfRule>
  </conditionalFormatting>
  <conditionalFormatting sqref="A120:I120">
    <cfRule type="expression" dxfId="1269" priority="372" stopIfTrue="1">
      <formula>$IW121&lt;$IV$2</formula>
    </cfRule>
  </conditionalFormatting>
  <conditionalFormatting sqref="I120">
    <cfRule type="cellIs" dxfId="1268" priority="371" stopIfTrue="1" operator="equal">
      <formula>0</formula>
    </cfRule>
  </conditionalFormatting>
  <conditionalFormatting sqref="I120">
    <cfRule type="expression" dxfId="1267" priority="370" stopIfTrue="1">
      <formula>$IW121&lt;$IV$2</formula>
    </cfRule>
  </conditionalFormatting>
  <conditionalFormatting sqref="A120:H120">
    <cfRule type="cellIs" dxfId="1266" priority="369" stopIfTrue="1" operator="equal">
      <formula>0</formula>
    </cfRule>
  </conditionalFormatting>
  <conditionalFormatting sqref="A120:H120">
    <cfRule type="expression" dxfId="1265" priority="368" stopIfTrue="1">
      <formula>$IT121&lt;$IS$2</formula>
    </cfRule>
  </conditionalFormatting>
  <conditionalFormatting sqref="A120:H120">
    <cfRule type="cellIs" dxfId="1264" priority="367" stopIfTrue="1" operator="equal">
      <formula>0</formula>
    </cfRule>
  </conditionalFormatting>
  <conditionalFormatting sqref="A120:H120">
    <cfRule type="expression" dxfId="1263" priority="366" stopIfTrue="1">
      <formula>$IT121&lt;$IS$2</formula>
    </cfRule>
  </conditionalFormatting>
  <conditionalFormatting sqref="A124:I127">
    <cfRule type="cellIs" dxfId="1262" priority="365" operator="equal">
      <formula>0</formula>
    </cfRule>
  </conditionalFormatting>
  <conditionalFormatting sqref="A124:H127">
    <cfRule type="cellIs" dxfId="1261" priority="364" operator="equal">
      <formula>0</formula>
    </cfRule>
  </conditionalFormatting>
  <conditionalFormatting sqref="A124:H127">
    <cfRule type="cellIs" dxfId="1260" priority="363" stopIfTrue="1" operator="equal">
      <formula>0</formula>
    </cfRule>
  </conditionalFormatting>
  <conditionalFormatting sqref="A124:H127">
    <cfRule type="expression" dxfId="1259" priority="362" stopIfTrue="1">
      <formula>$IT125&lt;$IS$2</formula>
    </cfRule>
  </conditionalFormatting>
  <conditionalFormatting sqref="A124:H127">
    <cfRule type="cellIs" dxfId="1258" priority="361" stopIfTrue="1" operator="equal">
      <formula>0</formula>
    </cfRule>
  </conditionalFormatting>
  <conditionalFormatting sqref="A124:H127">
    <cfRule type="expression" dxfId="1257" priority="360" stopIfTrue="1">
      <formula>$IT125&lt;$IS$2</formula>
    </cfRule>
  </conditionalFormatting>
  <conditionalFormatting sqref="A124:G124">
    <cfRule type="cellIs" dxfId="1256" priority="359" stopIfTrue="1" operator="equal">
      <formula>0</formula>
    </cfRule>
  </conditionalFormatting>
  <conditionalFormatting sqref="A124:G125">
    <cfRule type="expression" dxfId="1255" priority="358" stopIfTrue="1">
      <formula>$IT125&lt;$IS$2</formula>
    </cfRule>
  </conditionalFormatting>
  <conditionalFormatting sqref="A124:G124">
    <cfRule type="cellIs" dxfId="1254" priority="357" stopIfTrue="1" operator="equal">
      <formula>0</formula>
    </cfRule>
  </conditionalFormatting>
  <conditionalFormatting sqref="A124:G127">
    <cfRule type="cellIs" dxfId="1253" priority="356" stopIfTrue="1" operator="equal">
      <formula>0</formula>
    </cfRule>
  </conditionalFormatting>
  <conditionalFormatting sqref="A124:G127">
    <cfRule type="expression" dxfId="1252" priority="355" stopIfTrue="1">
      <formula>$IT125&lt;$IS$2</formula>
    </cfRule>
  </conditionalFormatting>
  <conditionalFormatting sqref="H124:H127">
    <cfRule type="cellIs" dxfId="1251" priority="354" stopIfTrue="1" operator="equal">
      <formula>0</formula>
    </cfRule>
  </conditionalFormatting>
  <conditionalFormatting sqref="H124:H127">
    <cfRule type="expression" dxfId="1250" priority="353" stopIfTrue="1">
      <formula>$IT125&lt;$IS$2</formula>
    </cfRule>
  </conditionalFormatting>
  <conditionalFormatting sqref="H124:H127">
    <cfRule type="cellIs" dxfId="1249" priority="352" stopIfTrue="1" operator="equal">
      <formula>0</formula>
    </cfRule>
  </conditionalFormatting>
  <conditionalFormatting sqref="H124:H127">
    <cfRule type="expression" dxfId="1248" priority="351" stopIfTrue="1">
      <formula>$IT125&lt;$IS$2</formula>
    </cfRule>
  </conditionalFormatting>
  <conditionalFormatting sqref="A124:G127">
    <cfRule type="cellIs" dxfId="1247" priority="350" stopIfTrue="1" operator="equal">
      <formula>0</formula>
    </cfRule>
  </conditionalFormatting>
  <conditionalFormatting sqref="A124:G127">
    <cfRule type="expression" dxfId="1246" priority="349" stopIfTrue="1">
      <formula>$IT125&lt;$IS$2</formula>
    </cfRule>
  </conditionalFormatting>
  <conditionalFormatting sqref="A124:H127">
    <cfRule type="cellIs" dxfId="1245" priority="348" operator="equal">
      <formula>0</formula>
    </cfRule>
  </conditionalFormatting>
  <conditionalFormatting sqref="A124:G127">
    <cfRule type="cellIs" dxfId="1244" priority="347" stopIfTrue="1" operator="equal">
      <formula>0</formula>
    </cfRule>
  </conditionalFormatting>
  <conditionalFormatting sqref="A124:G127">
    <cfRule type="expression" dxfId="1243" priority="346" stopIfTrue="1">
      <formula>$IT125&lt;$IS$2</formula>
    </cfRule>
  </conditionalFormatting>
  <conditionalFormatting sqref="A124:G127">
    <cfRule type="cellIs" dxfId="1242" priority="345" stopIfTrue="1" operator="equal">
      <formula>0</formula>
    </cfRule>
  </conditionalFormatting>
  <conditionalFormatting sqref="A124:G127">
    <cfRule type="expression" dxfId="1241" priority="344" stopIfTrue="1">
      <formula>$IT125&lt;$IS$2</formula>
    </cfRule>
  </conditionalFormatting>
  <conditionalFormatting sqref="A124:G127">
    <cfRule type="cellIs" dxfId="1240" priority="343" stopIfTrue="1" operator="equal">
      <formula>0</formula>
    </cfRule>
  </conditionalFormatting>
  <conditionalFormatting sqref="A124:G127">
    <cfRule type="expression" dxfId="1239" priority="342" stopIfTrue="1">
      <formula>$IT125&lt;$IS$2</formula>
    </cfRule>
  </conditionalFormatting>
  <conditionalFormatting sqref="A124:H127">
    <cfRule type="cellIs" dxfId="1238" priority="341" stopIfTrue="1" operator="equal">
      <formula>0</formula>
    </cfRule>
  </conditionalFormatting>
  <conditionalFormatting sqref="A124:H127">
    <cfRule type="expression" dxfId="1237" priority="340" stopIfTrue="1">
      <formula>$IT125&lt;$IS$2</formula>
    </cfRule>
  </conditionalFormatting>
  <conditionalFormatting sqref="A124:H127">
    <cfRule type="cellIs" dxfId="1236" priority="339" stopIfTrue="1" operator="equal">
      <formula>0</formula>
    </cfRule>
  </conditionalFormatting>
  <conditionalFormatting sqref="A124:H127">
    <cfRule type="expression" dxfId="1235" priority="338" stopIfTrue="1">
      <formula>$IT125&lt;$IS$2</formula>
    </cfRule>
  </conditionalFormatting>
  <conditionalFormatting sqref="A124:H127">
    <cfRule type="cellIs" dxfId="1234" priority="337" stopIfTrue="1" operator="equal">
      <formula>0</formula>
    </cfRule>
  </conditionalFormatting>
  <conditionalFormatting sqref="A124:H127">
    <cfRule type="expression" dxfId="1233" priority="336" stopIfTrue="1">
      <formula>$IT125&lt;$IS$2</formula>
    </cfRule>
  </conditionalFormatting>
  <conditionalFormatting sqref="A124:H124">
    <cfRule type="cellIs" dxfId="1232" priority="335" stopIfTrue="1" operator="equal">
      <formula>0</formula>
    </cfRule>
  </conditionalFormatting>
  <conditionalFormatting sqref="A124:H124">
    <cfRule type="expression" dxfId="1231" priority="334" stopIfTrue="1">
      <formula>$IW125&lt;$IV$2</formula>
    </cfRule>
  </conditionalFormatting>
  <conditionalFormatting sqref="A125:H125">
    <cfRule type="cellIs" dxfId="1230" priority="333" stopIfTrue="1" operator="equal">
      <formula>0</formula>
    </cfRule>
  </conditionalFormatting>
  <conditionalFormatting sqref="A125:H125">
    <cfRule type="expression" dxfId="1229" priority="332" stopIfTrue="1">
      <formula>$IW126&lt;$IV$2</formula>
    </cfRule>
  </conditionalFormatting>
  <conditionalFormatting sqref="A124:H124">
    <cfRule type="cellIs" dxfId="1228" priority="331" stopIfTrue="1" operator="equal">
      <formula>0</formula>
    </cfRule>
  </conditionalFormatting>
  <conditionalFormatting sqref="A124:H124">
    <cfRule type="expression" dxfId="1227" priority="330" stopIfTrue="1">
      <formula>$IW125&lt;$IV$2</formula>
    </cfRule>
  </conditionalFormatting>
  <conditionalFormatting sqref="A124:H127">
    <cfRule type="cellIs" dxfId="1226" priority="329" stopIfTrue="1" operator="equal">
      <formula>0</formula>
    </cfRule>
  </conditionalFormatting>
  <conditionalFormatting sqref="A124:H127">
    <cfRule type="expression" dxfId="1225" priority="328" stopIfTrue="1">
      <formula>$IT125&lt;$IS$2</formula>
    </cfRule>
  </conditionalFormatting>
  <conditionalFormatting sqref="A124:H127">
    <cfRule type="cellIs" dxfId="1224" priority="327" stopIfTrue="1" operator="equal">
      <formula>0</formula>
    </cfRule>
  </conditionalFormatting>
  <conditionalFormatting sqref="A124:H127">
    <cfRule type="expression" dxfId="1223" priority="326" stopIfTrue="1">
      <formula>$IT125&lt;$IS$2</formula>
    </cfRule>
  </conditionalFormatting>
  <conditionalFormatting sqref="D127">
    <cfRule type="cellIs" dxfId="1222" priority="325" operator="equal">
      <formula>0</formula>
    </cfRule>
  </conditionalFormatting>
  <conditionalFormatting sqref="D127">
    <cfRule type="cellIs" dxfId="1221" priority="324" operator="equal">
      <formula>0</formula>
    </cfRule>
  </conditionalFormatting>
  <conditionalFormatting sqref="D127">
    <cfRule type="cellIs" dxfId="1220" priority="323" stopIfTrue="1" operator="equal">
      <formula>0</formula>
    </cfRule>
  </conditionalFormatting>
  <conditionalFormatting sqref="D127">
    <cfRule type="expression" dxfId="1219" priority="322" stopIfTrue="1">
      <formula>$IT128&lt;$IS$2</formula>
    </cfRule>
  </conditionalFormatting>
  <conditionalFormatting sqref="D127">
    <cfRule type="cellIs" dxfId="1218" priority="321" stopIfTrue="1" operator="equal">
      <formula>0</formula>
    </cfRule>
  </conditionalFormatting>
  <conditionalFormatting sqref="D127">
    <cfRule type="expression" dxfId="1217" priority="320" stopIfTrue="1">
      <formula>$IT128&lt;$IS$2</formula>
    </cfRule>
  </conditionalFormatting>
  <conditionalFormatting sqref="D127">
    <cfRule type="cellIs" dxfId="1216" priority="319" stopIfTrue="1" operator="equal">
      <formula>0</formula>
    </cfRule>
  </conditionalFormatting>
  <conditionalFormatting sqref="D127">
    <cfRule type="expression" dxfId="1215" priority="318" stopIfTrue="1">
      <formula>$IT128&lt;$IS$2</formula>
    </cfRule>
  </conditionalFormatting>
  <conditionalFormatting sqref="D127">
    <cfRule type="cellIs" dxfId="1214" priority="317" stopIfTrue="1" operator="equal">
      <formula>0</formula>
    </cfRule>
  </conditionalFormatting>
  <conditionalFormatting sqref="D127">
    <cfRule type="expression" dxfId="1213" priority="316" stopIfTrue="1">
      <formula>$IT128&lt;$IS$2</formula>
    </cfRule>
  </conditionalFormatting>
  <conditionalFormatting sqref="D127">
    <cfRule type="cellIs" dxfId="1212" priority="315" operator="equal">
      <formula>0</formula>
    </cfRule>
  </conditionalFormatting>
  <conditionalFormatting sqref="D127">
    <cfRule type="cellIs" dxfId="1211" priority="314" stopIfTrue="1" operator="equal">
      <formula>0</formula>
    </cfRule>
  </conditionalFormatting>
  <conditionalFormatting sqref="D127">
    <cfRule type="expression" dxfId="1210" priority="313" stopIfTrue="1">
      <formula>$IT128&lt;$IS$2</formula>
    </cfRule>
  </conditionalFormatting>
  <conditionalFormatting sqref="D127">
    <cfRule type="cellIs" dxfId="1209" priority="312" stopIfTrue="1" operator="equal">
      <formula>0</formula>
    </cfRule>
  </conditionalFormatting>
  <conditionalFormatting sqref="D127">
    <cfRule type="expression" dxfId="1208" priority="311" stopIfTrue="1">
      <formula>$IT128&lt;$IS$2</formula>
    </cfRule>
  </conditionalFormatting>
  <conditionalFormatting sqref="D127">
    <cfRule type="cellIs" dxfId="1207" priority="310" stopIfTrue="1" operator="equal">
      <formula>0</formula>
    </cfRule>
  </conditionalFormatting>
  <conditionalFormatting sqref="D127">
    <cfRule type="expression" dxfId="1206" priority="309" stopIfTrue="1">
      <formula>$IT128&lt;$IS$2</formula>
    </cfRule>
  </conditionalFormatting>
  <conditionalFormatting sqref="A127:H127">
    <cfRule type="cellIs" dxfId="1205" priority="308" stopIfTrue="1" operator="equal">
      <formula>0</formula>
    </cfRule>
  </conditionalFormatting>
  <conditionalFormatting sqref="A127:H127">
    <cfRule type="expression" dxfId="1204" priority="307" stopIfTrue="1">
      <formula>$IW128&lt;$IV$2</formula>
    </cfRule>
  </conditionalFormatting>
  <conditionalFormatting sqref="A126:H126">
    <cfRule type="cellIs" dxfId="1203" priority="306" stopIfTrue="1" operator="equal">
      <formula>0</formula>
    </cfRule>
  </conditionalFormatting>
  <conditionalFormatting sqref="A126:H126">
    <cfRule type="expression" dxfId="1202" priority="305" stopIfTrue="1">
      <formula>$IW127&lt;$IV$2</formula>
    </cfRule>
  </conditionalFormatting>
  <conditionalFormatting sqref="A126:H126">
    <cfRule type="cellIs" dxfId="1201" priority="304" operator="equal">
      <formula>0</formula>
    </cfRule>
  </conditionalFormatting>
  <conditionalFormatting sqref="A126:H126">
    <cfRule type="cellIs" dxfId="1200" priority="303" operator="equal">
      <formula>0</formula>
    </cfRule>
  </conditionalFormatting>
  <conditionalFormatting sqref="A126:H126">
    <cfRule type="cellIs" dxfId="1199" priority="302" stopIfTrue="1" operator="equal">
      <formula>0</formula>
    </cfRule>
  </conditionalFormatting>
  <conditionalFormatting sqref="A126:H126">
    <cfRule type="expression" dxfId="1198" priority="301" stopIfTrue="1">
      <formula>$IT127&lt;$IS$2</formula>
    </cfRule>
  </conditionalFormatting>
  <conditionalFormatting sqref="A126:H126">
    <cfRule type="cellIs" dxfId="1197" priority="300" stopIfTrue="1" operator="equal">
      <formula>0</formula>
    </cfRule>
  </conditionalFormatting>
  <conditionalFormatting sqref="A126:H126">
    <cfRule type="expression" dxfId="1196" priority="299" stopIfTrue="1">
      <formula>$IT127&lt;$IS$2</formula>
    </cfRule>
  </conditionalFormatting>
  <conditionalFormatting sqref="A126:G126">
    <cfRule type="cellIs" dxfId="1195" priority="298" stopIfTrue="1" operator="equal">
      <formula>0</formula>
    </cfRule>
  </conditionalFormatting>
  <conditionalFormatting sqref="A126:G126">
    <cfRule type="expression" dxfId="1194" priority="297" stopIfTrue="1">
      <formula>$IT127&lt;$IS$2</formula>
    </cfRule>
  </conditionalFormatting>
  <conditionalFormatting sqref="H126">
    <cfRule type="cellIs" dxfId="1193" priority="296" stopIfTrue="1" operator="equal">
      <formula>0</formula>
    </cfRule>
  </conditionalFormatting>
  <conditionalFormatting sqref="H126">
    <cfRule type="expression" dxfId="1192" priority="295" stopIfTrue="1">
      <formula>$IT127&lt;$IS$2</formula>
    </cfRule>
  </conditionalFormatting>
  <conditionalFormatting sqref="H126">
    <cfRule type="cellIs" dxfId="1191" priority="294" stopIfTrue="1" operator="equal">
      <formula>0</formula>
    </cfRule>
  </conditionalFormatting>
  <conditionalFormatting sqref="H126">
    <cfRule type="expression" dxfId="1190" priority="293" stopIfTrue="1">
      <formula>$IT127&lt;$IS$2</formula>
    </cfRule>
  </conditionalFormatting>
  <conditionalFormatting sqref="A126:G126">
    <cfRule type="cellIs" dxfId="1189" priority="292" stopIfTrue="1" operator="equal">
      <formula>0</formula>
    </cfRule>
  </conditionalFormatting>
  <conditionalFormatting sqref="A126:G126">
    <cfRule type="expression" dxfId="1188" priority="291" stopIfTrue="1">
      <formula>$IT127&lt;$IS$2</formula>
    </cfRule>
  </conditionalFormatting>
  <conditionalFormatting sqref="A126:H126">
    <cfRule type="cellIs" dxfId="1187" priority="290" operator="equal">
      <formula>0</formula>
    </cfRule>
  </conditionalFormatting>
  <conditionalFormatting sqref="A126:G126">
    <cfRule type="cellIs" dxfId="1186" priority="289" stopIfTrue="1" operator="equal">
      <formula>0</formula>
    </cfRule>
  </conditionalFormatting>
  <conditionalFormatting sqref="A126:G126">
    <cfRule type="expression" dxfId="1185" priority="288" stopIfTrue="1">
      <formula>$IT127&lt;$IS$2</formula>
    </cfRule>
  </conditionalFormatting>
  <conditionalFormatting sqref="A126:G126">
    <cfRule type="cellIs" dxfId="1184" priority="287" stopIfTrue="1" operator="equal">
      <formula>0</formula>
    </cfRule>
  </conditionalFormatting>
  <conditionalFormatting sqref="A126:G126">
    <cfRule type="expression" dxfId="1183" priority="286" stopIfTrue="1">
      <formula>$IT127&lt;$IS$2</formula>
    </cfRule>
  </conditionalFormatting>
  <conditionalFormatting sqref="A126:G126">
    <cfRule type="cellIs" dxfId="1182" priority="285" stopIfTrue="1" operator="equal">
      <formula>0</formula>
    </cfRule>
  </conditionalFormatting>
  <conditionalFormatting sqref="A126:G126">
    <cfRule type="expression" dxfId="1181" priority="284" stopIfTrue="1">
      <formula>$IT127&lt;$IS$2</formula>
    </cfRule>
  </conditionalFormatting>
  <conditionalFormatting sqref="A126:H126">
    <cfRule type="cellIs" dxfId="1180" priority="283" stopIfTrue="1" operator="equal">
      <formula>0</formula>
    </cfRule>
  </conditionalFormatting>
  <conditionalFormatting sqref="A126:H126">
    <cfRule type="expression" dxfId="1179" priority="282" stopIfTrue="1">
      <formula>$IT127&lt;$IS$2</formula>
    </cfRule>
  </conditionalFormatting>
  <conditionalFormatting sqref="A126:H126">
    <cfRule type="cellIs" dxfId="1178" priority="281" stopIfTrue="1" operator="equal">
      <formula>0</formula>
    </cfRule>
  </conditionalFormatting>
  <conditionalFormatting sqref="A126:H126">
    <cfRule type="expression" dxfId="1177" priority="280" stopIfTrue="1">
      <formula>$IT127&lt;$IS$2</formula>
    </cfRule>
  </conditionalFormatting>
  <conditionalFormatting sqref="A126:H126">
    <cfRule type="cellIs" dxfId="1176" priority="279" stopIfTrue="1" operator="equal">
      <formula>0</formula>
    </cfRule>
  </conditionalFormatting>
  <conditionalFormatting sqref="A126:H126">
    <cfRule type="expression" dxfId="1175" priority="278" stopIfTrue="1">
      <formula>$IT127&lt;$IS$2</formula>
    </cfRule>
  </conditionalFormatting>
  <conditionalFormatting sqref="A126:H126">
    <cfRule type="cellIs" dxfId="1174" priority="277" stopIfTrue="1" operator="equal">
      <formula>0</formula>
    </cfRule>
  </conditionalFormatting>
  <conditionalFormatting sqref="A126:H126">
    <cfRule type="expression" dxfId="1173" priority="276" stopIfTrue="1">
      <formula>$IW127&lt;$IV$2</formula>
    </cfRule>
  </conditionalFormatting>
  <conditionalFormatting sqref="A126:H126">
    <cfRule type="cellIs" dxfId="1172" priority="275" operator="equal">
      <formula>0</formula>
    </cfRule>
  </conditionalFormatting>
  <conditionalFormatting sqref="A126:H126">
    <cfRule type="cellIs" dxfId="1171" priority="274" operator="equal">
      <formula>0</formula>
    </cfRule>
  </conditionalFormatting>
  <conditionalFormatting sqref="A126:H126">
    <cfRule type="cellIs" dxfId="1170" priority="273" stopIfTrue="1" operator="equal">
      <formula>0</formula>
    </cfRule>
  </conditionalFormatting>
  <conditionalFormatting sqref="A126:H126">
    <cfRule type="expression" dxfId="1169" priority="272" stopIfTrue="1">
      <formula>$IT127&lt;$IS$2</formula>
    </cfRule>
  </conditionalFormatting>
  <conditionalFormatting sqref="A126:H126">
    <cfRule type="cellIs" dxfId="1168" priority="271" stopIfTrue="1" operator="equal">
      <formula>0</formula>
    </cfRule>
  </conditionalFormatting>
  <conditionalFormatting sqref="A126:H126">
    <cfRule type="expression" dxfId="1167" priority="270" stopIfTrue="1">
      <formula>$IT127&lt;$IS$2</formula>
    </cfRule>
  </conditionalFormatting>
  <conditionalFormatting sqref="A126:G126">
    <cfRule type="cellIs" dxfId="1166" priority="269" stopIfTrue="1" operator="equal">
      <formula>0</formula>
    </cfRule>
  </conditionalFormatting>
  <conditionalFormatting sqref="A126:G126">
    <cfRule type="expression" dxfId="1165" priority="268" stopIfTrue="1">
      <formula>$IT127&lt;$IS$2</formula>
    </cfRule>
  </conditionalFormatting>
  <conditionalFormatting sqref="H126">
    <cfRule type="cellIs" dxfId="1164" priority="267" stopIfTrue="1" operator="equal">
      <formula>0</formula>
    </cfRule>
  </conditionalFormatting>
  <conditionalFormatting sqref="H126">
    <cfRule type="expression" dxfId="1163" priority="266" stopIfTrue="1">
      <formula>$IT127&lt;$IS$2</formula>
    </cfRule>
  </conditionalFormatting>
  <conditionalFormatting sqref="H126">
    <cfRule type="cellIs" dxfId="1162" priority="265" stopIfTrue="1" operator="equal">
      <formula>0</formula>
    </cfRule>
  </conditionalFormatting>
  <conditionalFormatting sqref="H126">
    <cfRule type="expression" dxfId="1161" priority="264" stopIfTrue="1">
      <formula>$IT127&lt;$IS$2</formula>
    </cfRule>
  </conditionalFormatting>
  <conditionalFormatting sqref="A126:G126">
    <cfRule type="cellIs" dxfId="1160" priority="263" stopIfTrue="1" operator="equal">
      <formula>0</formula>
    </cfRule>
  </conditionalFormatting>
  <conditionalFormatting sqref="A126:G126">
    <cfRule type="expression" dxfId="1159" priority="262" stopIfTrue="1">
      <formula>$IT127&lt;$IS$2</formula>
    </cfRule>
  </conditionalFormatting>
  <conditionalFormatting sqref="A126:H126">
    <cfRule type="cellIs" dxfId="1158" priority="261" operator="equal">
      <formula>0</formula>
    </cfRule>
  </conditionalFormatting>
  <conditionalFormatting sqref="A126:G126">
    <cfRule type="cellIs" dxfId="1157" priority="260" stopIfTrue="1" operator="equal">
      <formula>0</formula>
    </cfRule>
  </conditionalFormatting>
  <conditionalFormatting sqref="A126:G126">
    <cfRule type="expression" dxfId="1156" priority="259" stopIfTrue="1">
      <formula>$IT127&lt;$IS$2</formula>
    </cfRule>
  </conditionalFormatting>
  <conditionalFormatting sqref="A126:G126">
    <cfRule type="cellIs" dxfId="1155" priority="258" stopIfTrue="1" operator="equal">
      <formula>0</formula>
    </cfRule>
  </conditionalFormatting>
  <conditionalFormatting sqref="A126:G126">
    <cfRule type="expression" dxfId="1154" priority="257" stopIfTrue="1">
      <formula>$IT127&lt;$IS$2</formula>
    </cfRule>
  </conditionalFormatting>
  <conditionalFormatting sqref="A126:G126">
    <cfRule type="cellIs" dxfId="1153" priority="256" stopIfTrue="1" operator="equal">
      <formula>0</formula>
    </cfRule>
  </conditionalFormatting>
  <conditionalFormatting sqref="A126:G126">
    <cfRule type="expression" dxfId="1152" priority="255" stopIfTrue="1">
      <formula>$IT127&lt;$IS$2</formula>
    </cfRule>
  </conditionalFormatting>
  <conditionalFormatting sqref="A126:H126">
    <cfRule type="cellIs" dxfId="1151" priority="254" stopIfTrue="1" operator="equal">
      <formula>0</formula>
    </cfRule>
  </conditionalFormatting>
  <conditionalFormatting sqref="A126:H126">
    <cfRule type="expression" dxfId="1150" priority="253" stopIfTrue="1">
      <formula>$IT127&lt;$IS$2</formula>
    </cfRule>
  </conditionalFormatting>
  <conditionalFormatting sqref="A126:H126">
    <cfRule type="cellIs" dxfId="1149" priority="252" stopIfTrue="1" operator="equal">
      <formula>0</formula>
    </cfRule>
  </conditionalFormatting>
  <conditionalFormatting sqref="A126:H126">
    <cfRule type="expression" dxfId="1148" priority="251" stopIfTrue="1">
      <formula>$IT127&lt;$IS$2</formula>
    </cfRule>
  </conditionalFormatting>
  <conditionalFormatting sqref="A126:H126">
    <cfRule type="cellIs" dxfId="1147" priority="250" stopIfTrue="1" operator="equal">
      <formula>0</formula>
    </cfRule>
  </conditionalFormatting>
  <conditionalFormatting sqref="A126:H126">
    <cfRule type="expression" dxfId="1146" priority="249" stopIfTrue="1">
      <formula>$IT127&lt;$IS$2</formula>
    </cfRule>
  </conditionalFormatting>
  <conditionalFormatting sqref="A126:H126">
    <cfRule type="cellIs" dxfId="1145" priority="248" stopIfTrue="1" operator="equal">
      <formula>0</formula>
    </cfRule>
  </conditionalFormatting>
  <conditionalFormatting sqref="A126:H126">
    <cfRule type="expression" dxfId="1144" priority="247" stopIfTrue="1">
      <formula>$IW127&lt;$IV$2</formula>
    </cfRule>
  </conditionalFormatting>
  <conditionalFormatting sqref="A126:H126">
    <cfRule type="cellIs" dxfId="1143" priority="246" operator="equal">
      <formula>0</formula>
    </cfRule>
  </conditionalFormatting>
  <conditionalFormatting sqref="A126:H126">
    <cfRule type="cellIs" dxfId="1142" priority="245" operator="equal">
      <formula>0</formula>
    </cfRule>
  </conditionalFormatting>
  <conditionalFormatting sqref="A126:H126">
    <cfRule type="cellIs" dxfId="1141" priority="244" stopIfTrue="1" operator="equal">
      <formula>0</formula>
    </cfRule>
  </conditionalFormatting>
  <conditionalFormatting sqref="A126:H126">
    <cfRule type="expression" dxfId="1140" priority="243" stopIfTrue="1">
      <formula>$IT127&lt;$IS$2</formula>
    </cfRule>
  </conditionalFormatting>
  <conditionalFormatting sqref="A126:H126">
    <cfRule type="cellIs" dxfId="1139" priority="242" stopIfTrue="1" operator="equal">
      <formula>0</formula>
    </cfRule>
  </conditionalFormatting>
  <conditionalFormatting sqref="A126:H126">
    <cfRule type="expression" dxfId="1138" priority="241" stopIfTrue="1">
      <formula>$IT127&lt;$IS$2</formula>
    </cfRule>
  </conditionalFormatting>
  <conditionalFormatting sqref="A126:G126">
    <cfRule type="cellIs" dxfId="1137" priority="240" stopIfTrue="1" operator="equal">
      <formula>0</formula>
    </cfRule>
  </conditionalFormatting>
  <conditionalFormatting sqref="A126:G126">
    <cfRule type="expression" dxfId="1136" priority="239" stopIfTrue="1">
      <formula>$IT127&lt;$IS$2</formula>
    </cfRule>
  </conditionalFormatting>
  <conditionalFormatting sqref="H126">
    <cfRule type="cellIs" dxfId="1135" priority="238" stopIfTrue="1" operator="equal">
      <formula>0</formula>
    </cfRule>
  </conditionalFormatting>
  <conditionalFormatting sqref="H126">
    <cfRule type="expression" dxfId="1134" priority="237" stopIfTrue="1">
      <formula>$IT127&lt;$IS$2</formula>
    </cfRule>
  </conditionalFormatting>
  <conditionalFormatting sqref="H126">
    <cfRule type="cellIs" dxfId="1133" priority="236" stopIfTrue="1" operator="equal">
      <formula>0</formula>
    </cfRule>
  </conditionalFormatting>
  <conditionalFormatting sqref="H126">
    <cfRule type="expression" dxfId="1132" priority="235" stopIfTrue="1">
      <formula>$IT127&lt;$IS$2</formula>
    </cfRule>
  </conditionalFormatting>
  <conditionalFormatting sqref="A126:G126">
    <cfRule type="cellIs" dxfId="1131" priority="234" stopIfTrue="1" operator="equal">
      <formula>0</formula>
    </cfRule>
  </conditionalFormatting>
  <conditionalFormatting sqref="A126:G126">
    <cfRule type="expression" dxfId="1130" priority="233" stopIfTrue="1">
      <formula>$IT127&lt;$IS$2</formula>
    </cfRule>
  </conditionalFormatting>
  <conditionalFormatting sqref="A126:H126">
    <cfRule type="cellIs" dxfId="1129" priority="232" operator="equal">
      <formula>0</formula>
    </cfRule>
  </conditionalFormatting>
  <conditionalFormatting sqref="A126:G126">
    <cfRule type="cellIs" dxfId="1128" priority="231" stopIfTrue="1" operator="equal">
      <formula>0</formula>
    </cfRule>
  </conditionalFormatting>
  <conditionalFormatting sqref="A126:G126">
    <cfRule type="expression" dxfId="1127" priority="230" stopIfTrue="1">
      <formula>$IT127&lt;$IS$2</formula>
    </cfRule>
  </conditionalFormatting>
  <conditionalFormatting sqref="A126:G126">
    <cfRule type="cellIs" dxfId="1126" priority="229" stopIfTrue="1" operator="equal">
      <formula>0</formula>
    </cfRule>
  </conditionalFormatting>
  <conditionalFormatting sqref="A126:G126">
    <cfRule type="expression" dxfId="1125" priority="228" stopIfTrue="1">
      <formula>$IT127&lt;$IS$2</formula>
    </cfRule>
  </conditionalFormatting>
  <conditionalFormatting sqref="A126:G126">
    <cfRule type="cellIs" dxfId="1124" priority="227" stopIfTrue="1" operator="equal">
      <formula>0</formula>
    </cfRule>
  </conditionalFormatting>
  <conditionalFormatting sqref="A126:G126">
    <cfRule type="expression" dxfId="1123" priority="226" stopIfTrue="1">
      <formula>$IT127&lt;$IS$2</formula>
    </cfRule>
  </conditionalFormatting>
  <conditionalFormatting sqref="A126:H126">
    <cfRule type="cellIs" dxfId="1122" priority="225" stopIfTrue="1" operator="equal">
      <formula>0</formula>
    </cfRule>
  </conditionalFormatting>
  <conditionalFormatting sqref="A126:H126">
    <cfRule type="expression" dxfId="1121" priority="224" stopIfTrue="1">
      <formula>$IT127&lt;$IS$2</formula>
    </cfRule>
  </conditionalFormatting>
  <conditionalFormatting sqref="A126:H126">
    <cfRule type="cellIs" dxfId="1120" priority="223" stopIfTrue="1" operator="equal">
      <formula>0</formula>
    </cfRule>
  </conditionalFormatting>
  <conditionalFormatting sqref="A126:H126">
    <cfRule type="expression" dxfId="1119" priority="222" stopIfTrue="1">
      <formula>$IT127&lt;$IS$2</formula>
    </cfRule>
  </conditionalFormatting>
  <conditionalFormatting sqref="A126:H126">
    <cfRule type="cellIs" dxfId="1118" priority="221" stopIfTrue="1" operator="equal">
      <formula>0</formula>
    </cfRule>
  </conditionalFormatting>
  <conditionalFormatting sqref="A126:H126">
    <cfRule type="expression" dxfId="1117" priority="220" stopIfTrue="1">
      <formula>$IT127&lt;$IS$2</formula>
    </cfRule>
  </conditionalFormatting>
  <conditionalFormatting sqref="A126:H126">
    <cfRule type="cellIs" dxfId="1116" priority="219" stopIfTrue="1" operator="equal">
      <formula>0</formula>
    </cfRule>
  </conditionalFormatting>
  <conditionalFormatting sqref="A126:H126">
    <cfRule type="expression" dxfId="1115" priority="218" stopIfTrue="1">
      <formula>$IW127&lt;$IV$2</formula>
    </cfRule>
  </conditionalFormatting>
  <conditionalFormatting sqref="A128:I129">
    <cfRule type="cellIs" dxfId="1114" priority="217" operator="equal">
      <formula>0</formula>
    </cfRule>
  </conditionalFormatting>
  <conditionalFormatting sqref="A128:H129">
    <cfRule type="cellIs" dxfId="1113" priority="216" operator="equal">
      <formula>0</formula>
    </cfRule>
  </conditionalFormatting>
  <conditionalFormatting sqref="A128:H129">
    <cfRule type="cellIs" dxfId="1112" priority="215" stopIfTrue="1" operator="equal">
      <formula>0</formula>
    </cfRule>
  </conditionalFormatting>
  <conditionalFormatting sqref="A128:H129">
    <cfRule type="expression" dxfId="1111" priority="214" stopIfTrue="1">
      <formula>$IT129&lt;$IS$2</formula>
    </cfRule>
  </conditionalFormatting>
  <conditionalFormatting sqref="A128:H129">
    <cfRule type="cellIs" dxfId="1110" priority="213" stopIfTrue="1" operator="equal">
      <formula>0</formula>
    </cfRule>
  </conditionalFormatting>
  <conditionalFormatting sqref="A128:H129">
    <cfRule type="expression" dxfId="1109" priority="212" stopIfTrue="1">
      <formula>$IT129&lt;$IS$2</formula>
    </cfRule>
  </conditionalFormatting>
  <conditionalFormatting sqref="A128:G129">
    <cfRule type="cellIs" dxfId="1108" priority="211" stopIfTrue="1" operator="equal">
      <formula>0</formula>
    </cfRule>
  </conditionalFormatting>
  <conditionalFormatting sqref="A128:G129">
    <cfRule type="expression" dxfId="1107" priority="210" stopIfTrue="1">
      <formula>$IT129&lt;$IS$2</formula>
    </cfRule>
  </conditionalFormatting>
  <conditionalFormatting sqref="A128:G129">
    <cfRule type="cellIs" dxfId="1106" priority="209" stopIfTrue="1" operator="equal">
      <formula>0</formula>
    </cfRule>
  </conditionalFormatting>
  <conditionalFormatting sqref="A128:G129">
    <cfRule type="expression" dxfId="1105" priority="208" stopIfTrue="1">
      <formula>$IT129&lt;$IS$2</formula>
    </cfRule>
  </conditionalFormatting>
  <conditionalFormatting sqref="H128:H129">
    <cfRule type="cellIs" dxfId="1104" priority="207" stopIfTrue="1" operator="equal">
      <formula>0</formula>
    </cfRule>
  </conditionalFormatting>
  <conditionalFormatting sqref="H128:H129">
    <cfRule type="expression" dxfId="1103" priority="206" stopIfTrue="1">
      <formula>$IT129&lt;$IS$2</formula>
    </cfRule>
  </conditionalFormatting>
  <conditionalFormatting sqref="H128:H129">
    <cfRule type="cellIs" dxfId="1102" priority="205" stopIfTrue="1" operator="equal">
      <formula>0</formula>
    </cfRule>
  </conditionalFormatting>
  <conditionalFormatting sqref="H128:H129">
    <cfRule type="expression" dxfId="1101" priority="204" stopIfTrue="1">
      <formula>$IT129&lt;$IS$2</formula>
    </cfRule>
  </conditionalFormatting>
  <conditionalFormatting sqref="A128:G129">
    <cfRule type="cellIs" dxfId="1100" priority="203" stopIfTrue="1" operator="equal">
      <formula>0</formula>
    </cfRule>
  </conditionalFormatting>
  <conditionalFormatting sqref="A128:G129">
    <cfRule type="expression" dxfId="1099" priority="202" stopIfTrue="1">
      <formula>$IT129&lt;$IS$2</formula>
    </cfRule>
  </conditionalFormatting>
  <conditionalFormatting sqref="A128:H129">
    <cfRule type="cellIs" dxfId="1098" priority="201" operator="equal">
      <formula>0</formula>
    </cfRule>
  </conditionalFormatting>
  <conditionalFormatting sqref="A128:G129">
    <cfRule type="cellIs" dxfId="1097" priority="200" stopIfTrue="1" operator="equal">
      <formula>0</formula>
    </cfRule>
  </conditionalFormatting>
  <conditionalFormatting sqref="A128:G129">
    <cfRule type="expression" dxfId="1096" priority="199" stopIfTrue="1">
      <formula>$IT129&lt;$IS$2</formula>
    </cfRule>
  </conditionalFormatting>
  <conditionalFormatting sqref="A128:G129">
    <cfRule type="cellIs" dxfId="1095" priority="198" stopIfTrue="1" operator="equal">
      <formula>0</formula>
    </cfRule>
  </conditionalFormatting>
  <conditionalFormatting sqref="A128:G129">
    <cfRule type="expression" dxfId="1094" priority="197" stopIfTrue="1">
      <formula>$IT129&lt;$IS$2</formula>
    </cfRule>
  </conditionalFormatting>
  <conditionalFormatting sqref="A128:G129">
    <cfRule type="cellIs" dxfId="1093" priority="196" stopIfTrue="1" operator="equal">
      <formula>0</formula>
    </cfRule>
  </conditionalFormatting>
  <conditionalFormatting sqref="A128:G129">
    <cfRule type="expression" dxfId="1092" priority="195" stopIfTrue="1">
      <formula>$IT129&lt;$IS$2</formula>
    </cfRule>
  </conditionalFormatting>
  <conditionalFormatting sqref="A128:H129">
    <cfRule type="cellIs" dxfId="1091" priority="194" stopIfTrue="1" operator="equal">
      <formula>0</formula>
    </cfRule>
  </conditionalFormatting>
  <conditionalFormatting sqref="A128:H129">
    <cfRule type="expression" dxfId="1090" priority="193" stopIfTrue="1">
      <formula>$IT129&lt;$IS$2</formula>
    </cfRule>
  </conditionalFormatting>
  <conditionalFormatting sqref="A128:H129">
    <cfRule type="cellIs" dxfId="1089" priority="192" stopIfTrue="1" operator="equal">
      <formula>0</formula>
    </cfRule>
  </conditionalFormatting>
  <conditionalFormatting sqref="A128:H129">
    <cfRule type="expression" dxfId="1088" priority="191" stopIfTrue="1">
      <formula>$IT129&lt;$IS$2</formula>
    </cfRule>
  </conditionalFormatting>
  <conditionalFormatting sqref="A128:H129">
    <cfRule type="cellIs" dxfId="1087" priority="190" stopIfTrue="1" operator="equal">
      <formula>0</formula>
    </cfRule>
  </conditionalFormatting>
  <conditionalFormatting sqref="A128:H129">
    <cfRule type="expression" dxfId="1086" priority="189" stopIfTrue="1">
      <formula>$IT129&lt;$IS$2</formula>
    </cfRule>
  </conditionalFormatting>
  <conditionalFormatting sqref="A129:H129">
    <cfRule type="cellIs" dxfId="1085" priority="188" stopIfTrue="1" operator="equal">
      <formula>0</formula>
    </cfRule>
  </conditionalFormatting>
  <conditionalFormatting sqref="A129:H129">
    <cfRule type="expression" dxfId="1084" priority="187" stopIfTrue="1">
      <formula>$IW130&lt;$IV$2</formula>
    </cfRule>
  </conditionalFormatting>
  <conditionalFormatting sqref="A128:H128">
    <cfRule type="cellIs" dxfId="1083" priority="186" stopIfTrue="1" operator="equal">
      <formula>0</formula>
    </cfRule>
  </conditionalFormatting>
  <conditionalFormatting sqref="A128:H128">
    <cfRule type="expression" dxfId="1082" priority="185" stopIfTrue="1">
      <formula>$IW129&lt;$IV$2</formula>
    </cfRule>
  </conditionalFormatting>
  <conditionalFormatting sqref="A129:H129">
    <cfRule type="cellIs" dxfId="1081" priority="184" stopIfTrue="1" operator="equal">
      <formula>0</formula>
    </cfRule>
  </conditionalFormatting>
  <conditionalFormatting sqref="A129:H129">
    <cfRule type="expression" dxfId="1080" priority="183" stopIfTrue="1">
      <formula>$IW130&lt;$IV$2</formula>
    </cfRule>
  </conditionalFormatting>
  <conditionalFormatting sqref="A128:H129">
    <cfRule type="cellIs" dxfId="1079" priority="182" stopIfTrue="1" operator="equal">
      <formula>0</formula>
    </cfRule>
  </conditionalFormatting>
  <conditionalFormatting sqref="A128:H129">
    <cfRule type="expression" dxfId="1078" priority="181" stopIfTrue="1">
      <formula>$IT129&lt;$IS$2</formula>
    </cfRule>
  </conditionalFormatting>
  <conditionalFormatting sqref="A128:H129">
    <cfRule type="cellIs" dxfId="1077" priority="180" stopIfTrue="1" operator="equal">
      <formula>0</formula>
    </cfRule>
  </conditionalFormatting>
  <conditionalFormatting sqref="A128:H129">
    <cfRule type="expression" dxfId="1076" priority="179" stopIfTrue="1">
      <formula>$IT129&lt;$IS$2</formula>
    </cfRule>
  </conditionalFormatting>
  <conditionalFormatting sqref="A130:I134">
    <cfRule type="cellIs" dxfId="1075" priority="178" operator="equal">
      <formula>0</formula>
    </cfRule>
  </conditionalFormatting>
  <conditionalFormatting sqref="A130:H134">
    <cfRule type="cellIs" dxfId="1074" priority="177" operator="equal">
      <formula>0</formula>
    </cfRule>
  </conditionalFormatting>
  <conditionalFormatting sqref="A130:H134">
    <cfRule type="cellIs" dxfId="1073" priority="176" stopIfTrue="1" operator="equal">
      <formula>0</formula>
    </cfRule>
  </conditionalFormatting>
  <conditionalFormatting sqref="A130:H134">
    <cfRule type="expression" dxfId="1072" priority="175" stopIfTrue="1">
      <formula>$IT131&lt;$IS$2</formula>
    </cfRule>
  </conditionalFormatting>
  <conditionalFormatting sqref="A130:H134">
    <cfRule type="cellIs" dxfId="1071" priority="174" stopIfTrue="1" operator="equal">
      <formula>0</formula>
    </cfRule>
  </conditionalFormatting>
  <conditionalFormatting sqref="A130:H134">
    <cfRule type="expression" dxfId="1070" priority="173" stopIfTrue="1">
      <formula>$IT131&lt;$IS$2</formula>
    </cfRule>
  </conditionalFormatting>
  <conditionalFormatting sqref="A130:G130">
    <cfRule type="cellIs" dxfId="1069" priority="172" stopIfTrue="1" operator="equal">
      <formula>0</formula>
    </cfRule>
  </conditionalFormatting>
  <conditionalFormatting sqref="A130:G132">
    <cfRule type="expression" dxfId="1068" priority="171" stopIfTrue="1">
      <formula>$IT131&lt;$IS$2</formula>
    </cfRule>
  </conditionalFormatting>
  <conditionalFormatting sqref="A130:G130">
    <cfRule type="cellIs" dxfId="1067" priority="170" stopIfTrue="1" operator="equal">
      <formula>0</formula>
    </cfRule>
  </conditionalFormatting>
  <conditionalFormatting sqref="A130:G134">
    <cfRule type="cellIs" dxfId="1066" priority="169" stopIfTrue="1" operator="equal">
      <formula>0</formula>
    </cfRule>
  </conditionalFormatting>
  <conditionalFormatting sqref="A130:G134">
    <cfRule type="expression" dxfId="1065" priority="168" stopIfTrue="1">
      <formula>$IT131&lt;$IS$2</formula>
    </cfRule>
  </conditionalFormatting>
  <conditionalFormatting sqref="A130:G130">
    <cfRule type="cellIs" dxfId="1064" priority="167" stopIfTrue="1" operator="equal">
      <formula>0</formula>
    </cfRule>
  </conditionalFormatting>
  <conditionalFormatting sqref="A130:G130">
    <cfRule type="expression" dxfId="1063" priority="166" stopIfTrue="1">
      <formula>$IT131&lt;$IS$2</formula>
    </cfRule>
  </conditionalFormatting>
  <conditionalFormatting sqref="H130:H134">
    <cfRule type="cellIs" dxfId="1062" priority="165" stopIfTrue="1" operator="equal">
      <formula>0</formula>
    </cfRule>
  </conditionalFormatting>
  <conditionalFormatting sqref="H130:H134">
    <cfRule type="expression" dxfId="1061" priority="164" stopIfTrue="1">
      <formula>$IT131&lt;$IS$2</formula>
    </cfRule>
  </conditionalFormatting>
  <conditionalFormatting sqref="H130:H134">
    <cfRule type="cellIs" dxfId="1060" priority="163" stopIfTrue="1" operator="equal">
      <formula>0</formula>
    </cfRule>
  </conditionalFormatting>
  <conditionalFormatting sqref="H130:H134">
    <cfRule type="expression" dxfId="1059" priority="162" stopIfTrue="1">
      <formula>$IT131&lt;$IS$2</formula>
    </cfRule>
  </conditionalFormatting>
  <conditionalFormatting sqref="A130:G134">
    <cfRule type="cellIs" dxfId="1058" priority="161" stopIfTrue="1" operator="equal">
      <formula>0</formula>
    </cfRule>
  </conditionalFormatting>
  <conditionalFormatting sqref="A130:G134">
    <cfRule type="expression" dxfId="1057" priority="160" stopIfTrue="1">
      <formula>$IT131&lt;$IS$2</formula>
    </cfRule>
  </conditionalFormatting>
  <conditionalFormatting sqref="A130:H134">
    <cfRule type="cellIs" dxfId="1056" priority="159" operator="equal">
      <formula>0</formula>
    </cfRule>
  </conditionalFormatting>
  <conditionalFormatting sqref="A130:G134">
    <cfRule type="cellIs" dxfId="1055" priority="158" stopIfTrue="1" operator="equal">
      <formula>0</formula>
    </cfRule>
  </conditionalFormatting>
  <conditionalFormatting sqref="A130:G134">
    <cfRule type="expression" dxfId="1054" priority="157" stopIfTrue="1">
      <formula>$IT131&lt;$IS$2</formula>
    </cfRule>
  </conditionalFormatting>
  <conditionalFormatting sqref="A130:G134">
    <cfRule type="cellIs" dxfId="1053" priority="156" stopIfTrue="1" operator="equal">
      <formula>0</formula>
    </cfRule>
  </conditionalFormatting>
  <conditionalFormatting sqref="A130:G134">
    <cfRule type="expression" dxfId="1052" priority="155" stopIfTrue="1">
      <formula>$IT131&lt;$IS$2</formula>
    </cfRule>
  </conditionalFormatting>
  <conditionalFormatting sqref="A130:G134">
    <cfRule type="cellIs" dxfId="1051" priority="154" stopIfTrue="1" operator="equal">
      <formula>0</formula>
    </cfRule>
  </conditionalFormatting>
  <conditionalFormatting sqref="A130:G134">
    <cfRule type="expression" dxfId="1050" priority="153" stopIfTrue="1">
      <formula>$IT131&lt;$IS$2</formula>
    </cfRule>
  </conditionalFormatting>
  <conditionalFormatting sqref="A130:H134">
    <cfRule type="cellIs" dxfId="1049" priority="152" stopIfTrue="1" operator="equal">
      <formula>0</formula>
    </cfRule>
  </conditionalFormatting>
  <conditionalFormatting sqref="A130:H134">
    <cfRule type="expression" dxfId="1048" priority="151" stopIfTrue="1">
      <formula>$IT131&lt;$IS$2</formula>
    </cfRule>
  </conditionalFormatting>
  <conditionalFormatting sqref="A130:H134">
    <cfRule type="cellIs" dxfId="1047" priority="150" stopIfTrue="1" operator="equal">
      <formula>0</formula>
    </cfRule>
  </conditionalFormatting>
  <conditionalFormatting sqref="A130:H134">
    <cfRule type="expression" dxfId="1046" priority="149" stopIfTrue="1">
      <formula>$IT131&lt;$IS$2</formula>
    </cfRule>
  </conditionalFormatting>
  <conditionalFormatting sqref="A130:H134">
    <cfRule type="cellIs" dxfId="1045" priority="148" stopIfTrue="1" operator="equal">
      <formula>0</formula>
    </cfRule>
  </conditionalFormatting>
  <conditionalFormatting sqref="A130:H134">
    <cfRule type="expression" dxfId="1044" priority="147" stopIfTrue="1">
      <formula>$IT131&lt;$IS$2</formula>
    </cfRule>
  </conditionalFormatting>
  <conditionalFormatting sqref="A130:H130">
    <cfRule type="cellIs" dxfId="1043" priority="146" stopIfTrue="1" operator="equal">
      <formula>0</formula>
    </cfRule>
  </conditionalFormatting>
  <conditionalFormatting sqref="A130:H130">
    <cfRule type="expression" dxfId="1042" priority="145" stopIfTrue="1">
      <formula>$IW131&lt;$IV$2</formula>
    </cfRule>
  </conditionalFormatting>
  <conditionalFormatting sqref="A130:H134">
    <cfRule type="cellIs" dxfId="1041" priority="144" stopIfTrue="1" operator="equal">
      <formula>0</formula>
    </cfRule>
  </conditionalFormatting>
  <conditionalFormatting sqref="A130:H134">
    <cfRule type="expression" dxfId="1040" priority="143" stopIfTrue="1">
      <formula>$IT131&lt;$IS$2</formula>
    </cfRule>
  </conditionalFormatting>
  <conditionalFormatting sqref="A130:H134">
    <cfRule type="cellIs" dxfId="1039" priority="142" stopIfTrue="1" operator="equal">
      <formula>0</formula>
    </cfRule>
  </conditionalFormatting>
  <conditionalFormatting sqref="A130:H134">
    <cfRule type="expression" dxfId="1038" priority="141" stopIfTrue="1">
      <formula>$IT131&lt;$IS$2</formula>
    </cfRule>
  </conditionalFormatting>
  <conditionalFormatting sqref="D134">
    <cfRule type="cellIs" dxfId="1037" priority="140" operator="equal">
      <formula>0</formula>
    </cfRule>
  </conditionalFormatting>
  <conditionalFormatting sqref="D134">
    <cfRule type="cellIs" dxfId="1036" priority="139" operator="equal">
      <formula>0</formula>
    </cfRule>
  </conditionalFormatting>
  <conditionalFormatting sqref="D134">
    <cfRule type="cellIs" dxfId="1035" priority="138" stopIfTrue="1" operator="equal">
      <formula>0</formula>
    </cfRule>
  </conditionalFormatting>
  <conditionalFormatting sqref="D134">
    <cfRule type="expression" dxfId="1034" priority="137" stopIfTrue="1">
      <formula>$IT135&lt;$IS$2</formula>
    </cfRule>
  </conditionalFormatting>
  <conditionalFormatting sqref="D134">
    <cfRule type="cellIs" dxfId="1033" priority="136" stopIfTrue="1" operator="equal">
      <formula>0</formula>
    </cfRule>
  </conditionalFormatting>
  <conditionalFormatting sqref="D134">
    <cfRule type="expression" dxfId="1032" priority="135" stopIfTrue="1">
      <formula>$IT135&lt;$IS$2</formula>
    </cfRule>
  </conditionalFormatting>
  <conditionalFormatting sqref="D134">
    <cfRule type="cellIs" dxfId="1031" priority="134" stopIfTrue="1" operator="equal">
      <formula>0</formula>
    </cfRule>
  </conditionalFormatting>
  <conditionalFormatting sqref="D134">
    <cfRule type="expression" dxfId="1030" priority="133" stopIfTrue="1">
      <formula>$IT135&lt;$IS$2</formula>
    </cfRule>
  </conditionalFormatting>
  <conditionalFormatting sqref="D134">
    <cfRule type="cellIs" dxfId="1029" priority="132" stopIfTrue="1" operator="equal">
      <formula>0</formula>
    </cfRule>
  </conditionalFormatting>
  <conditionalFormatting sqref="D134">
    <cfRule type="expression" dxfId="1028" priority="131" stopIfTrue="1">
      <formula>$IT135&lt;$IS$2</formula>
    </cfRule>
  </conditionalFormatting>
  <conditionalFormatting sqref="D134">
    <cfRule type="cellIs" dxfId="1027" priority="130" operator="equal">
      <formula>0</formula>
    </cfRule>
  </conditionalFormatting>
  <conditionalFormatting sqref="D134">
    <cfRule type="cellIs" dxfId="1026" priority="129" stopIfTrue="1" operator="equal">
      <formula>0</formula>
    </cfRule>
  </conditionalFormatting>
  <conditionalFormatting sqref="D134">
    <cfRule type="expression" dxfId="1025" priority="128" stopIfTrue="1">
      <formula>$IT135&lt;$IS$2</formula>
    </cfRule>
  </conditionalFormatting>
  <conditionalFormatting sqref="D134">
    <cfRule type="cellIs" dxfId="1024" priority="127" stopIfTrue="1" operator="equal">
      <formula>0</formula>
    </cfRule>
  </conditionalFormatting>
  <conditionalFormatting sqref="D134">
    <cfRule type="expression" dxfId="1023" priority="126" stopIfTrue="1">
      <formula>$IT135&lt;$IS$2</formula>
    </cfRule>
  </conditionalFormatting>
  <conditionalFormatting sqref="D134">
    <cfRule type="cellIs" dxfId="1022" priority="125" stopIfTrue="1" operator="equal">
      <formula>0</formula>
    </cfRule>
  </conditionalFormatting>
  <conditionalFormatting sqref="D134">
    <cfRule type="expression" dxfId="1021" priority="124" stopIfTrue="1">
      <formula>$IT135&lt;$IS$2</formula>
    </cfRule>
  </conditionalFormatting>
  <conditionalFormatting sqref="A134:H134">
    <cfRule type="cellIs" dxfId="1020" priority="123" stopIfTrue="1" operator="equal">
      <formula>0</formula>
    </cfRule>
  </conditionalFormatting>
  <conditionalFormatting sqref="A134:H134">
    <cfRule type="expression" dxfId="1019" priority="122" stopIfTrue="1">
      <formula>$IW135&lt;$IV$2</formula>
    </cfRule>
  </conditionalFormatting>
  <conditionalFormatting sqref="A133:H133">
    <cfRule type="cellIs" dxfId="1018" priority="121" stopIfTrue="1" operator="equal">
      <formula>0</formula>
    </cfRule>
  </conditionalFormatting>
  <conditionalFormatting sqref="A133:H133">
    <cfRule type="expression" dxfId="1017" priority="120" stopIfTrue="1">
      <formula>$IW134&lt;$IV$2</formula>
    </cfRule>
  </conditionalFormatting>
  <conditionalFormatting sqref="A131:H131">
    <cfRule type="cellIs" dxfId="1016" priority="119" stopIfTrue="1" operator="equal">
      <formula>0</formula>
    </cfRule>
  </conditionalFormatting>
  <conditionalFormatting sqref="A131:H131">
    <cfRule type="expression" dxfId="1015" priority="118" stopIfTrue="1">
      <formula>$IW132&lt;$IV$2</formula>
    </cfRule>
  </conditionalFormatting>
  <conditionalFormatting sqref="A132:H132">
    <cfRule type="cellIs" dxfId="1014" priority="117" stopIfTrue="1" operator="equal">
      <formula>0</formula>
    </cfRule>
  </conditionalFormatting>
  <conditionalFormatting sqref="A132:H132">
    <cfRule type="expression" dxfId="1013" priority="116" stopIfTrue="1">
      <formula>$IW133&lt;$IV$2</formula>
    </cfRule>
  </conditionalFormatting>
  <conditionalFormatting sqref="I134">
    <cfRule type="cellIs" dxfId="1012" priority="115" operator="equal">
      <formula>0</formula>
    </cfRule>
  </conditionalFormatting>
  <conditionalFormatting sqref="A135:I137">
    <cfRule type="cellIs" dxfId="1011" priority="114" operator="equal">
      <formula>0</formula>
    </cfRule>
  </conditionalFormatting>
  <conditionalFormatting sqref="A135:H137">
    <cfRule type="cellIs" dxfId="1010" priority="113" operator="equal">
      <formula>0</formula>
    </cfRule>
  </conditionalFormatting>
  <conditionalFormatting sqref="A135:H137">
    <cfRule type="cellIs" dxfId="1009" priority="112" stopIfTrue="1" operator="equal">
      <formula>0</formula>
    </cfRule>
  </conditionalFormatting>
  <conditionalFormatting sqref="A135:H137">
    <cfRule type="expression" dxfId="1008" priority="111" stopIfTrue="1">
      <formula>$IT136&lt;$IS$2</formula>
    </cfRule>
  </conditionalFormatting>
  <conditionalFormatting sqref="A135:H137">
    <cfRule type="cellIs" dxfId="1007" priority="110" stopIfTrue="1" operator="equal">
      <formula>0</formula>
    </cfRule>
  </conditionalFormatting>
  <conditionalFormatting sqref="A135:H137">
    <cfRule type="expression" dxfId="1006" priority="109" stopIfTrue="1">
      <formula>$IT136&lt;$IS$2</formula>
    </cfRule>
  </conditionalFormatting>
  <conditionalFormatting sqref="A135:G137">
    <cfRule type="cellIs" dxfId="1005" priority="108" stopIfTrue="1" operator="equal">
      <formula>0</formula>
    </cfRule>
  </conditionalFormatting>
  <conditionalFormatting sqref="A135:G137">
    <cfRule type="expression" dxfId="1004" priority="107" stopIfTrue="1">
      <formula>$IT136&lt;$IS$2</formula>
    </cfRule>
  </conditionalFormatting>
  <conditionalFormatting sqref="A135:G137">
    <cfRule type="cellIs" dxfId="1003" priority="106" stopIfTrue="1" operator="equal">
      <formula>0</formula>
    </cfRule>
  </conditionalFormatting>
  <conditionalFormatting sqref="A135:G137">
    <cfRule type="expression" dxfId="1002" priority="105" stopIfTrue="1">
      <formula>$IT136&lt;$IS$2</formula>
    </cfRule>
  </conditionalFormatting>
  <conditionalFormatting sqref="H135:H137">
    <cfRule type="cellIs" dxfId="1001" priority="104" stopIfTrue="1" operator="equal">
      <formula>0</formula>
    </cfRule>
  </conditionalFormatting>
  <conditionalFormatting sqref="H135:H137">
    <cfRule type="expression" dxfId="1000" priority="103" stopIfTrue="1">
      <formula>$IT136&lt;$IS$2</formula>
    </cfRule>
  </conditionalFormatting>
  <conditionalFormatting sqref="H135:H137">
    <cfRule type="cellIs" dxfId="999" priority="102" stopIfTrue="1" operator="equal">
      <formula>0</formula>
    </cfRule>
  </conditionalFormatting>
  <conditionalFormatting sqref="H135:H137">
    <cfRule type="expression" dxfId="998" priority="101" stopIfTrue="1">
      <formula>$IT136&lt;$IS$2</formula>
    </cfRule>
  </conditionalFormatting>
  <conditionalFormatting sqref="A135:G137">
    <cfRule type="cellIs" dxfId="997" priority="100" stopIfTrue="1" operator="equal">
      <formula>0</formula>
    </cfRule>
  </conditionalFormatting>
  <conditionalFormatting sqref="A135:G137">
    <cfRule type="expression" dxfId="996" priority="99" stopIfTrue="1">
      <formula>$IT136&lt;$IS$2</formula>
    </cfRule>
  </conditionalFormatting>
  <conditionalFormatting sqref="A135:H137">
    <cfRule type="cellIs" dxfId="995" priority="98" operator="equal">
      <formula>0</formula>
    </cfRule>
  </conditionalFormatting>
  <conditionalFormatting sqref="A135:G137">
    <cfRule type="cellIs" dxfId="994" priority="97" stopIfTrue="1" operator="equal">
      <formula>0</formula>
    </cfRule>
  </conditionalFormatting>
  <conditionalFormatting sqref="A135:G137">
    <cfRule type="expression" dxfId="993" priority="96" stopIfTrue="1">
      <formula>$IT136&lt;$IS$2</formula>
    </cfRule>
  </conditionalFormatting>
  <conditionalFormatting sqref="A135:G137">
    <cfRule type="cellIs" dxfId="992" priority="95" stopIfTrue="1" operator="equal">
      <formula>0</formula>
    </cfRule>
  </conditionalFormatting>
  <conditionalFormatting sqref="A135:G137">
    <cfRule type="expression" dxfId="991" priority="94" stopIfTrue="1">
      <formula>$IT136&lt;$IS$2</formula>
    </cfRule>
  </conditionalFormatting>
  <conditionalFormatting sqref="A135:G137">
    <cfRule type="cellIs" dxfId="990" priority="93" stopIfTrue="1" operator="equal">
      <formula>0</formula>
    </cfRule>
  </conditionalFormatting>
  <conditionalFormatting sqref="A135:G137">
    <cfRule type="expression" dxfId="989" priority="92" stopIfTrue="1">
      <formula>$IT136&lt;$IS$2</formula>
    </cfRule>
  </conditionalFormatting>
  <conditionalFormatting sqref="D137">
    <cfRule type="cellIs" dxfId="988" priority="91" operator="equal">
      <formula>0</formula>
    </cfRule>
  </conditionalFormatting>
  <conditionalFormatting sqref="D137">
    <cfRule type="cellIs" dxfId="987" priority="90" stopIfTrue="1" operator="equal">
      <formula>0</formula>
    </cfRule>
  </conditionalFormatting>
  <conditionalFormatting sqref="D137">
    <cfRule type="expression" dxfId="986" priority="89" stopIfTrue="1">
      <formula>$IT138&lt;$IS$2</formula>
    </cfRule>
  </conditionalFormatting>
  <conditionalFormatting sqref="D137">
    <cfRule type="cellIs" dxfId="985" priority="88" stopIfTrue="1" operator="equal">
      <formula>0</formula>
    </cfRule>
  </conditionalFormatting>
  <conditionalFormatting sqref="D137">
    <cfRule type="expression" dxfId="984" priority="87" stopIfTrue="1">
      <formula>$IT138&lt;$IS$2</formula>
    </cfRule>
  </conditionalFormatting>
  <conditionalFormatting sqref="D137">
    <cfRule type="cellIs" dxfId="983" priority="86" stopIfTrue="1" operator="equal">
      <formula>0</formula>
    </cfRule>
  </conditionalFormatting>
  <conditionalFormatting sqref="D137">
    <cfRule type="expression" dxfId="982" priority="85" stopIfTrue="1">
      <formula>$IT138&lt;$IS$2</formula>
    </cfRule>
  </conditionalFormatting>
  <conditionalFormatting sqref="D137">
    <cfRule type="cellIs" dxfId="981" priority="84" stopIfTrue="1" operator="equal">
      <formula>0</formula>
    </cfRule>
  </conditionalFormatting>
  <conditionalFormatting sqref="D137">
    <cfRule type="expression" dxfId="980" priority="83" stopIfTrue="1">
      <formula>$IT138&lt;$IS$2</formula>
    </cfRule>
  </conditionalFormatting>
  <conditionalFormatting sqref="D137">
    <cfRule type="cellIs" dxfId="979" priority="82" stopIfTrue="1" operator="equal">
      <formula>0</formula>
    </cfRule>
  </conditionalFormatting>
  <conditionalFormatting sqref="D137">
    <cfRule type="expression" dxfId="978" priority="81" stopIfTrue="1">
      <formula>$IT138&lt;$IS$2</formula>
    </cfRule>
  </conditionalFormatting>
  <conditionalFormatting sqref="D137">
    <cfRule type="cellIs" dxfId="977" priority="80" operator="equal">
      <formula>0</formula>
    </cfRule>
  </conditionalFormatting>
  <conditionalFormatting sqref="D137">
    <cfRule type="cellIs" dxfId="976" priority="79" stopIfTrue="1" operator="equal">
      <formula>0</formula>
    </cfRule>
  </conditionalFormatting>
  <conditionalFormatting sqref="D137">
    <cfRule type="expression" dxfId="975" priority="78" stopIfTrue="1">
      <formula>$IT138&lt;$IS$2</formula>
    </cfRule>
  </conditionalFormatting>
  <conditionalFormatting sqref="D137">
    <cfRule type="cellIs" dxfId="974" priority="77" stopIfTrue="1" operator="equal">
      <formula>0</formula>
    </cfRule>
  </conditionalFormatting>
  <conditionalFormatting sqref="D137">
    <cfRule type="expression" dxfId="973" priority="76" stopIfTrue="1">
      <formula>$IT138&lt;$IS$2</formula>
    </cfRule>
  </conditionalFormatting>
  <conditionalFormatting sqref="D137">
    <cfRule type="cellIs" dxfId="972" priority="75" stopIfTrue="1" operator="equal">
      <formula>0</formula>
    </cfRule>
  </conditionalFormatting>
  <conditionalFormatting sqref="D137">
    <cfRule type="expression" dxfId="971" priority="74" stopIfTrue="1">
      <formula>$IT138&lt;$IS$2</formula>
    </cfRule>
  </conditionalFormatting>
  <conditionalFormatting sqref="D137">
    <cfRule type="cellIs" dxfId="970" priority="73" stopIfTrue="1" operator="equal">
      <formula>0</formula>
    </cfRule>
  </conditionalFormatting>
  <conditionalFormatting sqref="D137">
    <cfRule type="expression" dxfId="969" priority="72" stopIfTrue="1">
      <formula>$IT138&lt;$IS$2</formula>
    </cfRule>
  </conditionalFormatting>
  <conditionalFormatting sqref="D137">
    <cfRule type="cellIs" dxfId="968" priority="71" stopIfTrue="1" operator="equal">
      <formula>0</formula>
    </cfRule>
  </conditionalFormatting>
  <conditionalFormatting sqref="D137">
    <cfRule type="expression" dxfId="967" priority="70" stopIfTrue="1">
      <formula>$IT138&lt;$IS$2</formula>
    </cfRule>
  </conditionalFormatting>
  <conditionalFormatting sqref="D137">
    <cfRule type="cellIs" dxfId="966" priority="69" stopIfTrue="1" operator="equal">
      <formula>0</formula>
    </cfRule>
  </conditionalFormatting>
  <conditionalFormatting sqref="D137">
    <cfRule type="expression" dxfId="965" priority="68" stopIfTrue="1">
      <formula>$IT138&lt;$IS$2</formula>
    </cfRule>
  </conditionalFormatting>
  <conditionalFormatting sqref="D137">
    <cfRule type="cellIs" dxfId="964" priority="67" stopIfTrue="1" operator="equal">
      <formula>0</formula>
    </cfRule>
  </conditionalFormatting>
  <conditionalFormatting sqref="D137">
    <cfRule type="expression" dxfId="963" priority="66" stopIfTrue="1">
      <formula>$IT138&lt;$IS$2</formula>
    </cfRule>
  </conditionalFormatting>
  <conditionalFormatting sqref="A135:H137">
    <cfRule type="cellIs" dxfId="962" priority="65" stopIfTrue="1" operator="equal">
      <formula>0</formula>
    </cfRule>
  </conditionalFormatting>
  <conditionalFormatting sqref="A135:H137">
    <cfRule type="expression" dxfId="961" priority="64" stopIfTrue="1">
      <formula>$IT136&lt;$IS$2</formula>
    </cfRule>
  </conditionalFormatting>
  <conditionalFormatting sqref="A135:H137">
    <cfRule type="cellIs" dxfId="960" priority="63" stopIfTrue="1" operator="equal">
      <formula>0</formula>
    </cfRule>
  </conditionalFormatting>
  <conditionalFormatting sqref="A135:H137">
    <cfRule type="expression" dxfId="959" priority="62" stopIfTrue="1">
      <formula>$IT136&lt;$IS$2</formula>
    </cfRule>
  </conditionalFormatting>
  <conditionalFormatting sqref="A135:H137">
    <cfRule type="cellIs" dxfId="958" priority="61" stopIfTrue="1" operator="equal">
      <formula>0</formula>
    </cfRule>
  </conditionalFormatting>
  <conditionalFormatting sqref="A135:H137">
    <cfRule type="expression" dxfId="957" priority="60" stopIfTrue="1">
      <formula>$IT136&lt;$IS$2</formula>
    </cfRule>
  </conditionalFormatting>
  <conditionalFormatting sqref="A135:H135">
    <cfRule type="cellIs" dxfId="956" priority="59" stopIfTrue="1" operator="equal">
      <formula>0</formula>
    </cfRule>
  </conditionalFormatting>
  <conditionalFormatting sqref="A135:H135">
    <cfRule type="expression" dxfId="955" priority="58" stopIfTrue="1">
      <formula>$IW136&lt;$IV$2</formula>
    </cfRule>
  </conditionalFormatting>
  <conditionalFormatting sqref="A137:H137">
    <cfRule type="cellIs" dxfId="954" priority="57" stopIfTrue="1" operator="equal">
      <formula>0</formula>
    </cfRule>
  </conditionalFormatting>
  <conditionalFormatting sqref="A137:H137">
    <cfRule type="expression" dxfId="953" priority="56" stopIfTrue="1">
      <formula>$IW138&lt;$IV$2</formula>
    </cfRule>
  </conditionalFormatting>
  <conditionalFormatting sqref="A136:H136">
    <cfRule type="cellIs" dxfId="952" priority="55" stopIfTrue="1" operator="equal">
      <formula>0</formula>
    </cfRule>
  </conditionalFormatting>
  <conditionalFormatting sqref="A136:H136">
    <cfRule type="expression" dxfId="951" priority="54" stopIfTrue="1">
      <formula>$IW137&lt;$IV$2</formula>
    </cfRule>
  </conditionalFormatting>
  <conditionalFormatting sqref="A136:H136">
    <cfRule type="cellIs" dxfId="950" priority="53" stopIfTrue="1" operator="equal">
      <formula>0</formula>
    </cfRule>
  </conditionalFormatting>
  <conditionalFormatting sqref="A136:H136">
    <cfRule type="expression" dxfId="949" priority="52" stopIfTrue="1">
      <formula>$IW137&lt;$IV$2</formula>
    </cfRule>
  </conditionalFormatting>
  <conditionalFormatting sqref="A135:H137">
    <cfRule type="cellIs" dxfId="948" priority="51" stopIfTrue="1" operator="equal">
      <formula>0</formula>
    </cfRule>
  </conditionalFormatting>
  <conditionalFormatting sqref="A135:H137">
    <cfRule type="expression" dxfId="947" priority="50" stopIfTrue="1">
      <formula>$IT136&lt;$IS$2</formula>
    </cfRule>
  </conditionalFormatting>
  <conditionalFormatting sqref="A135:H137">
    <cfRule type="cellIs" dxfId="946" priority="49" stopIfTrue="1" operator="equal">
      <formula>0</formula>
    </cfRule>
  </conditionalFormatting>
  <conditionalFormatting sqref="A135:H137">
    <cfRule type="expression" dxfId="945" priority="48" stopIfTrue="1">
      <formula>$IT136&lt;$IS$2</formula>
    </cfRule>
  </conditionalFormatting>
  <conditionalFormatting sqref="I137">
    <cfRule type="cellIs" dxfId="944" priority="47" operator="equal">
      <formula>0</formula>
    </cfRule>
  </conditionalFormatting>
  <conditionalFormatting sqref="A138:I141">
    <cfRule type="cellIs" dxfId="943" priority="46" operator="equal">
      <formula>0</formula>
    </cfRule>
  </conditionalFormatting>
  <conditionalFormatting sqref="A138:H141">
    <cfRule type="cellIs" dxfId="942" priority="45" operator="equal">
      <formula>0</formula>
    </cfRule>
  </conditionalFormatting>
  <conditionalFormatting sqref="A138:H141">
    <cfRule type="cellIs" dxfId="941" priority="44" stopIfTrue="1" operator="equal">
      <formula>0</formula>
    </cfRule>
  </conditionalFormatting>
  <conditionalFormatting sqref="A138:H141">
    <cfRule type="expression" dxfId="940" priority="43" stopIfTrue="1">
      <formula>$IT139&lt;$IS$2</formula>
    </cfRule>
  </conditionalFormatting>
  <conditionalFormatting sqref="A138:H141">
    <cfRule type="cellIs" dxfId="939" priority="42" stopIfTrue="1" operator="equal">
      <formula>0</formula>
    </cfRule>
  </conditionalFormatting>
  <conditionalFormatting sqref="A138:H141">
    <cfRule type="expression" dxfId="938" priority="41" stopIfTrue="1">
      <formula>$IT139&lt;$IS$2</formula>
    </cfRule>
  </conditionalFormatting>
  <conditionalFormatting sqref="A138:G139">
    <cfRule type="expression" dxfId="937" priority="40" stopIfTrue="1">
      <formula>$IT139&lt;$IS$2</formula>
    </cfRule>
  </conditionalFormatting>
  <conditionalFormatting sqref="A138:G141">
    <cfRule type="cellIs" dxfId="936" priority="39" stopIfTrue="1" operator="equal">
      <formula>0</formula>
    </cfRule>
  </conditionalFormatting>
  <conditionalFormatting sqref="A138:G141">
    <cfRule type="expression" dxfId="935" priority="38" stopIfTrue="1">
      <formula>$IT139&lt;$IS$2</formula>
    </cfRule>
  </conditionalFormatting>
  <conditionalFormatting sqref="H138:H141">
    <cfRule type="cellIs" dxfId="934" priority="37" stopIfTrue="1" operator="equal">
      <formula>0</formula>
    </cfRule>
  </conditionalFormatting>
  <conditionalFormatting sqref="H138:H141">
    <cfRule type="expression" dxfId="933" priority="36" stopIfTrue="1">
      <formula>$IT139&lt;$IS$2</formula>
    </cfRule>
  </conditionalFormatting>
  <conditionalFormatting sqref="H138:H141">
    <cfRule type="cellIs" dxfId="932" priority="35" stopIfTrue="1" operator="equal">
      <formula>0</formula>
    </cfRule>
  </conditionalFormatting>
  <conditionalFormatting sqref="H138:H141">
    <cfRule type="expression" dxfId="931" priority="34" stopIfTrue="1">
      <formula>$IT139&lt;$IS$2</formula>
    </cfRule>
  </conditionalFormatting>
  <conditionalFormatting sqref="A138:G141">
    <cfRule type="cellIs" dxfId="930" priority="33" stopIfTrue="1" operator="equal">
      <formula>0</formula>
    </cfRule>
  </conditionalFormatting>
  <conditionalFormatting sqref="A138:G141">
    <cfRule type="expression" dxfId="929" priority="32" stopIfTrue="1">
      <formula>$IT139&lt;$IS$2</formula>
    </cfRule>
  </conditionalFormatting>
  <conditionalFormatting sqref="A138:H141">
    <cfRule type="cellIs" dxfId="928" priority="31" operator="equal">
      <formula>0</formula>
    </cfRule>
  </conditionalFormatting>
  <conditionalFormatting sqref="A138:G141">
    <cfRule type="cellIs" dxfId="927" priority="30" stopIfTrue="1" operator="equal">
      <formula>0</formula>
    </cfRule>
  </conditionalFormatting>
  <conditionalFormatting sqref="A138:G141">
    <cfRule type="expression" dxfId="926" priority="29" stopIfTrue="1">
      <formula>$IT139&lt;$IS$2</formula>
    </cfRule>
  </conditionalFormatting>
  <conditionalFormatting sqref="A138:G141">
    <cfRule type="cellIs" dxfId="925" priority="28" stopIfTrue="1" operator="equal">
      <formula>0</formula>
    </cfRule>
  </conditionalFormatting>
  <conditionalFormatting sqref="A138:G141">
    <cfRule type="expression" dxfId="924" priority="27" stopIfTrue="1">
      <formula>$IT139&lt;$IS$2</formula>
    </cfRule>
  </conditionalFormatting>
  <conditionalFormatting sqref="A138:G141">
    <cfRule type="cellIs" dxfId="923" priority="26" stopIfTrue="1" operator="equal">
      <formula>0</formula>
    </cfRule>
  </conditionalFormatting>
  <conditionalFormatting sqref="A138:G141">
    <cfRule type="expression" dxfId="922" priority="25" stopIfTrue="1">
      <formula>$IT139&lt;$IS$2</formula>
    </cfRule>
  </conditionalFormatting>
  <conditionalFormatting sqref="A138:H141">
    <cfRule type="cellIs" dxfId="921" priority="24" stopIfTrue="1" operator="equal">
      <formula>0</formula>
    </cfRule>
  </conditionalFormatting>
  <conditionalFormatting sqref="A138:H141">
    <cfRule type="expression" dxfId="920" priority="23" stopIfTrue="1">
      <formula>$IT139&lt;$IS$2</formula>
    </cfRule>
  </conditionalFormatting>
  <conditionalFormatting sqref="A138:H141">
    <cfRule type="cellIs" dxfId="919" priority="22" stopIfTrue="1" operator="equal">
      <formula>0</formula>
    </cfRule>
  </conditionalFormatting>
  <conditionalFormatting sqref="A138:H141">
    <cfRule type="expression" dxfId="918" priority="21" stopIfTrue="1">
      <formula>$IT139&lt;$IS$2</formula>
    </cfRule>
  </conditionalFormatting>
  <conditionalFormatting sqref="A138:H141">
    <cfRule type="cellIs" dxfId="917" priority="20" stopIfTrue="1" operator="equal">
      <formula>0</formula>
    </cfRule>
  </conditionalFormatting>
  <conditionalFormatting sqref="A138:H141">
    <cfRule type="expression" dxfId="916" priority="19" stopIfTrue="1">
      <formula>$IT139&lt;$IS$2</formula>
    </cfRule>
  </conditionalFormatting>
  <conditionalFormatting sqref="A141:H141">
    <cfRule type="cellIs" dxfId="915" priority="18" stopIfTrue="1" operator="equal">
      <formula>0</formula>
    </cfRule>
  </conditionalFormatting>
  <conditionalFormatting sqref="A141:H141">
    <cfRule type="expression" dxfId="914" priority="17" stopIfTrue="1">
      <formula>$IW142&lt;$IV$2</formula>
    </cfRule>
  </conditionalFormatting>
  <conditionalFormatting sqref="A138:I138">
    <cfRule type="cellIs" dxfId="913" priority="16" stopIfTrue="1" operator="equal">
      <formula>0</formula>
    </cfRule>
  </conditionalFormatting>
  <conditionalFormatting sqref="A138:I138">
    <cfRule type="expression" dxfId="912" priority="15" stopIfTrue="1">
      <formula>$IW139&lt;$IV$2</formula>
    </cfRule>
  </conditionalFormatting>
  <conditionalFormatting sqref="I138">
    <cfRule type="cellIs" dxfId="911" priority="14" stopIfTrue="1" operator="equal">
      <formula>0</formula>
    </cfRule>
  </conditionalFormatting>
  <conditionalFormatting sqref="I138">
    <cfRule type="expression" dxfId="910" priority="13" stopIfTrue="1">
      <formula>$IW139&lt;$IV$2</formula>
    </cfRule>
  </conditionalFormatting>
  <conditionalFormatting sqref="A138:H138">
    <cfRule type="cellIs" dxfId="909" priority="12" stopIfTrue="1" operator="equal">
      <formula>0</formula>
    </cfRule>
  </conditionalFormatting>
  <conditionalFormatting sqref="A138:H138">
    <cfRule type="expression" dxfId="908" priority="11" stopIfTrue="1">
      <formula>$IW139&lt;$IV$2</formula>
    </cfRule>
  </conditionalFormatting>
  <conditionalFormatting sqref="A139:H139">
    <cfRule type="cellIs" dxfId="907" priority="10" stopIfTrue="1" operator="equal">
      <formula>0</formula>
    </cfRule>
  </conditionalFormatting>
  <conditionalFormatting sqref="A139:H139">
    <cfRule type="expression" dxfId="906" priority="9" stopIfTrue="1">
      <formula>$IW140&lt;$IV$2</formula>
    </cfRule>
  </conditionalFormatting>
  <conditionalFormatting sqref="A140:H140">
    <cfRule type="cellIs" dxfId="905" priority="8" stopIfTrue="1" operator="equal">
      <formula>0</formula>
    </cfRule>
  </conditionalFormatting>
  <conditionalFormatting sqref="A140:H140">
    <cfRule type="expression" dxfId="904" priority="7" stopIfTrue="1">
      <formula>$IW141&lt;$IV$2</formula>
    </cfRule>
  </conditionalFormatting>
  <conditionalFormatting sqref="A138:H141">
    <cfRule type="cellIs" dxfId="903" priority="6" stopIfTrue="1" operator="equal">
      <formula>0</formula>
    </cfRule>
  </conditionalFormatting>
  <conditionalFormatting sqref="A138:H141">
    <cfRule type="expression" dxfId="902" priority="5" stopIfTrue="1">
      <formula>$IT139&lt;$IS$2</formula>
    </cfRule>
  </conditionalFormatting>
  <conditionalFormatting sqref="A138:H141">
    <cfRule type="cellIs" dxfId="901" priority="4" stopIfTrue="1" operator="equal">
      <formula>0</formula>
    </cfRule>
  </conditionalFormatting>
  <conditionalFormatting sqref="A138:H141">
    <cfRule type="expression" dxfId="900" priority="3" stopIfTrue="1">
      <formula>$IT139&lt;$IS$2</formula>
    </cfRule>
  </conditionalFormatting>
  <conditionalFormatting sqref="I141">
    <cfRule type="cellIs" dxfId="899" priority="2" operator="equal">
      <formula>0</formula>
    </cfRule>
  </conditionalFormatting>
  <conditionalFormatting sqref="I140">
    <cfRule type="cellIs" dxfId="898" priority="1" operator="equal">
      <formula>0</formula>
    </cfRule>
  </conditionalFormatting>
  <pageMargins left="0" right="0" top="0" bottom="0" header="0.31496062992125984" footer="0.31496062992125984"/>
  <pageSetup paperSize="9" scale="75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G5" sqref="G1:Q1048576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168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151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1</v>
      </c>
      <c r="B6" s="159"/>
      <c r="C6" s="40"/>
      <c r="D6" s="43" t="str">
        <f>х!A27</f>
        <v>27.01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165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92">
        <v>0</v>
      </c>
      <c r="B12" s="22">
        <v>0</v>
      </c>
      <c r="C12" s="93">
        <v>0</v>
      </c>
      <c r="D12" s="94">
        <v>0</v>
      </c>
      <c r="E12" s="94">
        <v>0</v>
      </c>
      <c r="F12" s="94">
        <v>0</v>
      </c>
      <c r="G12" s="94">
        <v>0</v>
      </c>
      <c r="H12" s="95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92">
        <v>0</v>
      </c>
      <c r="B13" s="22">
        <v>0</v>
      </c>
      <c r="C13" s="93">
        <v>0</v>
      </c>
      <c r="D13" s="94">
        <v>0</v>
      </c>
      <c r="E13" s="94">
        <v>0</v>
      </c>
      <c r="F13" s="94">
        <v>0</v>
      </c>
      <c r="G13" s="94">
        <v>0</v>
      </c>
      <c r="H13" s="95">
        <v>0</v>
      </c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92">
        <v>0</v>
      </c>
      <c r="B14" s="22">
        <v>0</v>
      </c>
      <c r="C14" s="93">
        <v>0</v>
      </c>
      <c r="D14" s="94">
        <v>0</v>
      </c>
      <c r="E14" s="94">
        <v>0</v>
      </c>
      <c r="F14" s="94">
        <v>0</v>
      </c>
      <c r="G14" s="94">
        <v>0</v>
      </c>
      <c r="H14" s="95">
        <v>0</v>
      </c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92">
        <v>0</v>
      </c>
      <c r="B15" s="22">
        <v>0</v>
      </c>
      <c r="C15" s="93">
        <v>0</v>
      </c>
      <c r="D15" s="94">
        <v>0</v>
      </c>
      <c r="E15" s="94">
        <v>0</v>
      </c>
      <c r="F15" s="94">
        <v>0</v>
      </c>
      <c r="G15" s="94">
        <v>0</v>
      </c>
      <c r="H15" s="95">
        <v>0</v>
      </c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92">
        <v>0</v>
      </c>
      <c r="B16" s="22">
        <v>0</v>
      </c>
      <c r="C16" s="93">
        <v>0</v>
      </c>
      <c r="D16" s="94">
        <v>0</v>
      </c>
      <c r="E16" s="94">
        <v>0</v>
      </c>
      <c r="F16" s="94">
        <v>0</v>
      </c>
      <c r="G16" s="94">
        <v>0</v>
      </c>
      <c r="H16" s="95">
        <v>0</v>
      </c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92">
        <v>0</v>
      </c>
      <c r="B17" s="22">
        <v>0</v>
      </c>
      <c r="C17" s="93">
        <v>0</v>
      </c>
      <c r="D17" s="94">
        <v>0</v>
      </c>
      <c r="E17" s="94">
        <v>0</v>
      </c>
      <c r="F17" s="94">
        <v>0</v>
      </c>
      <c r="G17" s="94">
        <v>0</v>
      </c>
      <c r="H17" s="95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92">
        <v>0</v>
      </c>
      <c r="B18" s="22">
        <v>0</v>
      </c>
      <c r="C18" s="93">
        <v>0</v>
      </c>
      <c r="D18" s="94">
        <v>0</v>
      </c>
      <c r="E18" s="94">
        <v>0</v>
      </c>
      <c r="F18" s="94">
        <v>0</v>
      </c>
      <c r="G18" s="94">
        <v>0</v>
      </c>
      <c r="H18" s="95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0</v>
      </c>
      <c r="E19" s="28">
        <v>0</v>
      </c>
      <c r="F19" s="28">
        <v>0</v>
      </c>
      <c r="G19" s="28">
        <v>0</v>
      </c>
      <c r="H19" s="29">
        <v>0</v>
      </c>
      <c r="I19" s="29">
        <f>I18+I17+I16+I15+I14+I13+I12</f>
        <v>0</v>
      </c>
      <c r="J19" s="11"/>
      <c r="K19" s="38">
        <f>х!E12</f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92">
        <v>0</v>
      </c>
      <c r="B22" s="22">
        <v>0</v>
      </c>
      <c r="C22" s="93">
        <v>0</v>
      </c>
      <c r="D22" s="94">
        <v>0</v>
      </c>
      <c r="E22" s="94">
        <v>0</v>
      </c>
      <c r="F22" s="94">
        <v>0</v>
      </c>
      <c r="G22" s="94">
        <v>0</v>
      </c>
      <c r="H22" s="95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92">
        <v>0</v>
      </c>
      <c r="B23" s="22">
        <v>0</v>
      </c>
      <c r="C23" s="93">
        <v>0</v>
      </c>
      <c r="D23" s="94">
        <v>0</v>
      </c>
      <c r="E23" s="94">
        <v>0</v>
      </c>
      <c r="F23" s="94">
        <v>0</v>
      </c>
      <c r="G23" s="94">
        <v>0</v>
      </c>
      <c r="H23" s="95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92">
        <v>0</v>
      </c>
      <c r="B24" s="22">
        <v>0</v>
      </c>
      <c r="C24" s="93">
        <v>0</v>
      </c>
      <c r="D24" s="94">
        <v>0</v>
      </c>
      <c r="E24" s="94">
        <v>0</v>
      </c>
      <c r="F24" s="94">
        <v>0</v>
      </c>
      <c r="G24" s="94">
        <v>0</v>
      </c>
      <c r="H24" s="95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92" t="s">
        <v>227</v>
      </c>
      <c r="B28" s="22" t="s">
        <v>200</v>
      </c>
      <c r="C28" s="93" t="s">
        <v>228</v>
      </c>
      <c r="D28" s="94">
        <v>1.4</v>
      </c>
      <c r="E28" s="94">
        <v>5.0999999999999996</v>
      </c>
      <c r="F28" s="94">
        <v>8.9</v>
      </c>
      <c r="G28" s="94">
        <v>88</v>
      </c>
      <c r="H28" s="95">
        <v>2.0897000000000001</v>
      </c>
      <c r="I28" s="25">
        <f>H28</f>
        <v>2.0897000000000001</v>
      </c>
      <c r="J28" s="11"/>
      <c r="K28" s="37" t="str">
        <f t="shared" si="2"/>
        <v>Салат из белокачаной капусты</v>
      </c>
      <c r="M28" s="24">
        <f>D28</f>
        <v>1.4</v>
      </c>
      <c r="N28" s="24">
        <f t="shared" ref="N28:P35" si="9">E28</f>
        <v>5.0999999999999996</v>
      </c>
      <c r="O28" s="24">
        <f t="shared" si="9"/>
        <v>8.9</v>
      </c>
      <c r="P28" s="24">
        <f t="shared" si="9"/>
        <v>88</v>
      </c>
      <c r="IA28" s="12"/>
      <c r="IB28" s="6">
        <f>[1]основа!AM24</f>
        <v>42551</v>
      </c>
    </row>
    <row r="29" spans="1:236" ht="15" customHeight="1" x14ac:dyDescent="0.2">
      <c r="A29" s="92" t="s">
        <v>237</v>
      </c>
      <c r="B29" s="22" t="s">
        <v>211</v>
      </c>
      <c r="C29" s="93" t="s">
        <v>190</v>
      </c>
      <c r="D29" s="94">
        <v>21.66</v>
      </c>
      <c r="E29" s="94">
        <v>24.5</v>
      </c>
      <c r="F29" s="94">
        <v>34.15</v>
      </c>
      <c r="G29" s="94">
        <v>425.31</v>
      </c>
      <c r="H29" s="95">
        <v>40.485399999999998</v>
      </c>
      <c r="I29" s="25">
        <f t="shared" ref="I29:I35" si="10">H29</f>
        <v>40.485399999999998</v>
      </c>
      <c r="J29" s="11"/>
      <c r="K29" s="37" t="str">
        <f t="shared" si="2"/>
        <v>Плов с мясом</v>
      </c>
      <c r="M29" s="24">
        <f t="shared" ref="M29:M35" si="11">D29</f>
        <v>21.66</v>
      </c>
      <c r="N29" s="24">
        <f t="shared" si="9"/>
        <v>24.5</v>
      </c>
      <c r="O29" s="24">
        <f t="shared" si="9"/>
        <v>34.15</v>
      </c>
      <c r="P29" s="24">
        <f t="shared" si="9"/>
        <v>425.31</v>
      </c>
      <c r="IA29" s="12"/>
      <c r="IB29" s="6">
        <f>[1]основа!AM25</f>
        <v>42551</v>
      </c>
    </row>
    <row r="30" spans="1:236" ht="15" customHeight="1" x14ac:dyDescent="0.2">
      <c r="A30" s="92">
        <v>0</v>
      </c>
      <c r="B30" s="22">
        <v>0</v>
      </c>
      <c r="C30" s="93">
        <v>0</v>
      </c>
      <c r="D30" s="94">
        <v>0</v>
      </c>
      <c r="E30" s="94">
        <v>0</v>
      </c>
      <c r="F30" s="94">
        <v>0</v>
      </c>
      <c r="G30" s="94">
        <v>0</v>
      </c>
      <c r="H30" s="95">
        <v>0</v>
      </c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92" t="s">
        <v>238</v>
      </c>
      <c r="B31" s="22" t="s">
        <v>197</v>
      </c>
      <c r="C31" s="93" t="s">
        <v>225</v>
      </c>
      <c r="D31" s="94">
        <v>0.25</v>
      </c>
      <c r="E31" s="94">
        <v>0.1</v>
      </c>
      <c r="F31" s="94">
        <v>26.77</v>
      </c>
      <c r="G31" s="94">
        <v>110.75</v>
      </c>
      <c r="H31" s="95">
        <v>5.6999999999999993</v>
      </c>
      <c r="I31" s="25">
        <f t="shared" si="10"/>
        <v>5.6999999999999993</v>
      </c>
      <c r="J31" s="11"/>
      <c r="K31" s="37" t="str">
        <f t="shared" si="2"/>
        <v>Напиток из брусники</v>
      </c>
      <c r="M31" s="24">
        <f t="shared" si="11"/>
        <v>0.25</v>
      </c>
      <c r="N31" s="24">
        <f t="shared" si="9"/>
        <v>0.1</v>
      </c>
      <c r="O31" s="24">
        <f t="shared" si="9"/>
        <v>26.77</v>
      </c>
      <c r="P31" s="24">
        <f t="shared" si="9"/>
        <v>110.75</v>
      </c>
      <c r="IA31" s="12"/>
      <c r="IB31" s="6">
        <f>[1]основа!AM27</f>
        <v>42551</v>
      </c>
    </row>
    <row r="32" spans="1:236" ht="15" customHeight="1" x14ac:dyDescent="0.2">
      <c r="A32" s="92" t="s">
        <v>243</v>
      </c>
      <c r="B32" s="22" t="s">
        <v>244</v>
      </c>
      <c r="C32" s="93">
        <v>0</v>
      </c>
      <c r="D32" s="94">
        <v>9.08</v>
      </c>
      <c r="E32" s="94">
        <v>2.16</v>
      </c>
      <c r="F32" s="94">
        <v>52.72</v>
      </c>
      <c r="G32" s="94">
        <v>263.84000000000003</v>
      </c>
      <c r="H32" s="95">
        <v>4.8159999999999998</v>
      </c>
      <c r="I32" s="25">
        <f t="shared" si="10"/>
        <v>4.8159999999999998</v>
      </c>
      <c r="J32" s="11"/>
      <c r="K32" s="37" t="str">
        <f t="shared" si="2"/>
        <v>Хлеб ржаной и пшеничный</v>
      </c>
      <c r="M32" s="24">
        <f t="shared" si="11"/>
        <v>9.08</v>
      </c>
      <c r="N32" s="24">
        <f t="shared" si="9"/>
        <v>2.16</v>
      </c>
      <c r="O32" s="24">
        <f t="shared" si="9"/>
        <v>52.72</v>
      </c>
      <c r="P32" s="24">
        <f t="shared" si="9"/>
        <v>263.84000000000003</v>
      </c>
      <c r="IA32" s="12"/>
      <c r="IB32" s="6">
        <f>[1]основа!AM28</f>
        <v>42551</v>
      </c>
    </row>
    <row r="33" spans="1:236" ht="15" customHeight="1" x14ac:dyDescent="0.2">
      <c r="A33" s="92" t="s">
        <v>250</v>
      </c>
      <c r="B33" s="22" t="s">
        <v>198</v>
      </c>
      <c r="C33" s="93">
        <v>0</v>
      </c>
      <c r="D33" s="94">
        <v>0.2</v>
      </c>
      <c r="E33" s="94">
        <v>0</v>
      </c>
      <c r="F33" s="94">
        <v>38.299999999999997</v>
      </c>
      <c r="G33" s="94">
        <v>146.5</v>
      </c>
      <c r="H33" s="95">
        <v>8.6999999999999993</v>
      </c>
      <c r="I33" s="25">
        <f t="shared" si="10"/>
        <v>8.6999999999999993</v>
      </c>
      <c r="J33" s="11"/>
      <c r="K33" s="37" t="str">
        <f t="shared" si="2"/>
        <v>Кондитерские изделия</v>
      </c>
      <c r="M33" s="24">
        <f t="shared" si="11"/>
        <v>0.2</v>
      </c>
      <c r="N33" s="24">
        <f t="shared" si="9"/>
        <v>0</v>
      </c>
      <c r="O33" s="24">
        <f t="shared" si="9"/>
        <v>38.299999999999997</v>
      </c>
      <c r="P33" s="24">
        <f t="shared" si="9"/>
        <v>146.5</v>
      </c>
      <c r="IA33" s="12"/>
      <c r="IB33" s="6">
        <f>[1]основа!AM29</f>
        <v>42551</v>
      </c>
    </row>
    <row r="34" spans="1:236" ht="15" customHeight="1" x14ac:dyDescent="0.2">
      <c r="A34" s="92" t="s">
        <v>251</v>
      </c>
      <c r="B34" s="22" t="s">
        <v>197</v>
      </c>
      <c r="C34" s="93">
        <v>0</v>
      </c>
      <c r="D34" s="94">
        <v>1.8</v>
      </c>
      <c r="E34" s="94">
        <v>0.4</v>
      </c>
      <c r="F34" s="94">
        <v>16.2</v>
      </c>
      <c r="G34" s="94">
        <v>75.599999999999994</v>
      </c>
      <c r="H34" s="95">
        <v>14</v>
      </c>
      <c r="I34" s="25">
        <f t="shared" si="10"/>
        <v>14</v>
      </c>
      <c r="J34" s="11"/>
      <c r="K34" s="37" t="str">
        <f t="shared" si="2"/>
        <v>Фрукт свежий</v>
      </c>
      <c r="M34" s="24">
        <f t="shared" si="11"/>
        <v>1.8</v>
      </c>
      <c r="N34" s="24">
        <f t="shared" si="9"/>
        <v>0.4</v>
      </c>
      <c r="O34" s="24">
        <f t="shared" si="9"/>
        <v>16.2</v>
      </c>
      <c r="P34" s="24">
        <f t="shared" si="9"/>
        <v>75.599999999999994</v>
      </c>
      <c r="IA34" s="12"/>
      <c r="IB34" s="6">
        <f>[1]основа!AM30</f>
        <v>42551</v>
      </c>
    </row>
    <row r="35" spans="1:236" ht="15" customHeight="1" x14ac:dyDescent="0.2">
      <c r="A35" s="92">
        <v>0</v>
      </c>
      <c r="B35" s="22">
        <v>0</v>
      </c>
      <c r="C35" s="93">
        <v>0</v>
      </c>
      <c r="D35" s="94">
        <v>0</v>
      </c>
      <c r="E35" s="94">
        <v>0</v>
      </c>
      <c r="F35" s="94">
        <v>0</v>
      </c>
      <c r="G35" s="94">
        <v>0</v>
      </c>
      <c r="H35" s="95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34.39</v>
      </c>
      <c r="E36" s="28">
        <v>32.26</v>
      </c>
      <c r="F36" s="28">
        <v>177.04</v>
      </c>
      <c r="G36" s="28">
        <v>1110</v>
      </c>
      <c r="H36" s="29">
        <v>75.7911</v>
      </c>
      <c r="I36" s="29">
        <f>I28+I29+I30+I31+I32+I33+I34+I35</f>
        <v>75.7911</v>
      </c>
      <c r="J36" s="11"/>
      <c r="K36" s="38">
        <f>х!E29</f>
        <v>1</v>
      </c>
      <c r="M36" s="28">
        <f>SUM(M28:M35)</f>
        <v>34.39</v>
      </c>
      <c r="N36" s="28">
        <f t="shared" ref="N36:P36" si="12">SUM(N28:N35)</f>
        <v>32.260000000000005</v>
      </c>
      <c r="O36" s="28">
        <f t="shared" si="12"/>
        <v>177.03999999999996</v>
      </c>
      <c r="P36" s="28">
        <f t="shared" si="12"/>
        <v>1110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92">
        <v>0</v>
      </c>
      <c r="B39" s="22">
        <v>0</v>
      </c>
      <c r="C39" s="93">
        <v>0</v>
      </c>
      <c r="D39" s="94">
        <v>0</v>
      </c>
      <c r="E39" s="94">
        <v>0</v>
      </c>
      <c r="F39" s="94">
        <v>0</v>
      </c>
      <c r="G39" s="94">
        <v>0</v>
      </c>
      <c r="H39" s="95">
        <v>0</v>
      </c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92">
        <v>0</v>
      </c>
      <c r="B40" s="22">
        <v>0</v>
      </c>
      <c r="C40" s="93">
        <v>0</v>
      </c>
      <c r="D40" s="94">
        <v>0</v>
      </c>
      <c r="E40" s="94">
        <v>0</v>
      </c>
      <c r="F40" s="94">
        <v>0</v>
      </c>
      <c r="G40" s="94">
        <v>0</v>
      </c>
      <c r="H40" s="95">
        <v>0</v>
      </c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92">
        <v>0</v>
      </c>
      <c r="B41" s="22">
        <v>0</v>
      </c>
      <c r="C41" s="93">
        <v>0</v>
      </c>
      <c r="D41" s="94">
        <v>0</v>
      </c>
      <c r="E41" s="94">
        <v>0</v>
      </c>
      <c r="F41" s="94">
        <v>0</v>
      </c>
      <c r="G41" s="94">
        <v>0</v>
      </c>
      <c r="H41" s="95">
        <v>0</v>
      </c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92">
        <v>0</v>
      </c>
      <c r="B42" s="22">
        <v>0</v>
      </c>
      <c r="C42" s="93">
        <v>0</v>
      </c>
      <c r="D42" s="94">
        <v>0</v>
      </c>
      <c r="E42" s="94">
        <v>0</v>
      </c>
      <c r="F42" s="94">
        <v>0</v>
      </c>
      <c r="G42" s="94">
        <v>0</v>
      </c>
      <c r="H42" s="95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92">
        <v>0</v>
      </c>
      <c r="B43" s="22">
        <v>0</v>
      </c>
      <c r="C43" s="93">
        <v>0</v>
      </c>
      <c r="D43" s="94">
        <v>0</v>
      </c>
      <c r="E43" s="94">
        <v>0</v>
      </c>
      <c r="F43" s="94">
        <v>0</v>
      </c>
      <c r="G43" s="94">
        <v>0</v>
      </c>
      <c r="H43" s="95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0</v>
      </c>
      <c r="E44" s="28">
        <v>0</v>
      </c>
      <c r="F44" s="28">
        <v>0</v>
      </c>
      <c r="G44" s="28">
        <v>0</v>
      </c>
      <c r="H44" s="29"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92">
        <v>0</v>
      </c>
      <c r="B47" s="22">
        <v>0</v>
      </c>
      <c r="C47" s="93">
        <v>0</v>
      </c>
      <c r="D47" s="94">
        <v>0</v>
      </c>
      <c r="E47" s="94">
        <v>0</v>
      </c>
      <c r="F47" s="94">
        <v>0</v>
      </c>
      <c r="G47" s="94">
        <v>0</v>
      </c>
      <c r="H47" s="95">
        <v>0</v>
      </c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92">
        <v>0</v>
      </c>
      <c r="B48" s="22">
        <v>0</v>
      </c>
      <c r="C48" s="93">
        <v>0</v>
      </c>
      <c r="D48" s="94">
        <v>0</v>
      </c>
      <c r="E48" s="94">
        <v>0</v>
      </c>
      <c r="F48" s="94">
        <v>0</v>
      </c>
      <c r="G48" s="94">
        <v>0</v>
      </c>
      <c r="H48" s="95">
        <v>0</v>
      </c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92">
        <v>0</v>
      </c>
      <c r="B49" s="22">
        <v>0</v>
      </c>
      <c r="C49" s="93">
        <v>0</v>
      </c>
      <c r="D49" s="94">
        <v>0</v>
      </c>
      <c r="E49" s="94">
        <v>0</v>
      </c>
      <c r="F49" s="94">
        <v>0</v>
      </c>
      <c r="G49" s="94">
        <v>0</v>
      </c>
      <c r="H49" s="95">
        <v>0</v>
      </c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92">
        <v>0</v>
      </c>
      <c r="B50" s="22">
        <v>0</v>
      </c>
      <c r="C50" s="93">
        <v>0</v>
      </c>
      <c r="D50" s="94">
        <v>0</v>
      </c>
      <c r="E50" s="94">
        <v>0</v>
      </c>
      <c r="F50" s="94">
        <v>0</v>
      </c>
      <c r="G50" s="94">
        <v>0</v>
      </c>
      <c r="H50" s="95">
        <v>0</v>
      </c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92">
        <v>0</v>
      </c>
      <c r="B51" s="22">
        <v>0</v>
      </c>
      <c r="C51" s="93">
        <v>0</v>
      </c>
      <c r="D51" s="94">
        <v>0</v>
      </c>
      <c r="E51" s="94">
        <v>0</v>
      </c>
      <c r="F51" s="94">
        <v>0</v>
      </c>
      <c r="G51" s="94">
        <v>0</v>
      </c>
      <c r="H51" s="95">
        <v>0</v>
      </c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92">
        <v>0</v>
      </c>
      <c r="B52" s="22">
        <v>0</v>
      </c>
      <c r="C52" s="93">
        <v>0</v>
      </c>
      <c r="D52" s="94">
        <v>0</v>
      </c>
      <c r="E52" s="94">
        <v>0</v>
      </c>
      <c r="F52" s="94">
        <v>0</v>
      </c>
      <c r="G52" s="94">
        <v>0</v>
      </c>
      <c r="H52" s="95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92">
        <v>0</v>
      </c>
      <c r="B53" s="22">
        <v>0</v>
      </c>
      <c r="C53" s="93">
        <v>0</v>
      </c>
      <c r="D53" s="94">
        <v>0</v>
      </c>
      <c r="E53" s="94">
        <v>0</v>
      </c>
      <c r="F53" s="94">
        <v>0</v>
      </c>
      <c r="G53" s="94">
        <v>0</v>
      </c>
      <c r="H53" s="95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0</v>
      </c>
      <c r="E54" s="28">
        <v>0</v>
      </c>
      <c r="F54" s="28">
        <v>0</v>
      </c>
      <c r="G54" s="28">
        <v>0</v>
      </c>
      <c r="H54" s="29">
        <v>0</v>
      </c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92">
        <v>0</v>
      </c>
      <c r="B57" s="22">
        <v>0</v>
      </c>
      <c r="C57" s="93">
        <v>0</v>
      </c>
      <c r="D57" s="94">
        <v>0</v>
      </c>
      <c r="E57" s="94">
        <v>0</v>
      </c>
      <c r="F57" s="94">
        <v>0</v>
      </c>
      <c r="G57" s="94">
        <v>0</v>
      </c>
      <c r="H57" s="95">
        <v>0</v>
      </c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92">
        <v>0</v>
      </c>
      <c r="B58" s="22">
        <v>0</v>
      </c>
      <c r="C58" s="93">
        <v>0</v>
      </c>
      <c r="D58" s="94">
        <v>0</v>
      </c>
      <c r="E58" s="94">
        <v>0</v>
      </c>
      <c r="F58" s="94">
        <v>0</v>
      </c>
      <c r="G58" s="94">
        <v>0</v>
      </c>
      <c r="H58" s="95">
        <v>0</v>
      </c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92">
        <v>0</v>
      </c>
      <c r="B59" s="22">
        <v>0</v>
      </c>
      <c r="C59" s="93">
        <v>0</v>
      </c>
      <c r="D59" s="94">
        <v>0</v>
      </c>
      <c r="E59" s="94">
        <v>0</v>
      </c>
      <c r="F59" s="94">
        <v>0</v>
      </c>
      <c r="G59" s="94">
        <v>0</v>
      </c>
      <c r="H59" s="9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34.39</v>
      </c>
      <c r="E62" s="28">
        <v>32.26</v>
      </c>
      <c r="F62" s="28">
        <v>177.04</v>
      </c>
      <c r="G62" s="28">
        <v>1110</v>
      </c>
      <c r="H62" s="32">
        <v>75.7911</v>
      </c>
      <c r="I62" s="32">
        <f>I54+I44+I36+I25+I19+I60</f>
        <v>75.7911</v>
      </c>
      <c r="J62" s="11"/>
      <c r="K62" s="38">
        <f>х!E55</f>
        <v>1</v>
      </c>
      <c r="M62" s="28">
        <f>M60+M54+M44+M36+M25+M19</f>
        <v>34.39</v>
      </c>
      <c r="N62" s="28">
        <f t="shared" ref="N62:P62" si="25">N60+N54+N44+N36+N25+N19</f>
        <v>32.260000000000005</v>
      </c>
      <c r="O62" s="28">
        <f t="shared" si="25"/>
        <v>177.03999999999996</v>
      </c>
      <c r="P62" s="28">
        <f t="shared" si="25"/>
        <v>1110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x14ac:dyDescent="0.2">
      <c r="K68" s="38">
        <f>х!E61</f>
        <v>0</v>
      </c>
      <c r="IA68" s="12"/>
      <c r="IB68" s="6">
        <f>[1]основа!AM73</f>
        <v>42551</v>
      </c>
    </row>
    <row r="69" spans="1:236" x14ac:dyDescent="0.2">
      <c r="K69" s="38">
        <f>х!E62</f>
        <v>0</v>
      </c>
      <c r="IA69" s="12"/>
      <c r="IB69" s="6">
        <f>[1]основа!AM74</f>
        <v>42551</v>
      </c>
    </row>
    <row r="70" spans="1:236" ht="18.75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897" priority="207" operator="equal">
      <formula>0</formula>
    </cfRule>
  </conditionalFormatting>
  <conditionalFormatting sqref="D6">
    <cfRule type="cellIs" dxfId="896" priority="206" operator="equal">
      <formula>0</formula>
    </cfRule>
  </conditionalFormatting>
  <conditionalFormatting sqref="D6">
    <cfRule type="cellIs" dxfId="895" priority="205" operator="equal">
      <formula>0</formula>
    </cfRule>
  </conditionalFormatting>
  <conditionalFormatting sqref="A2:A4">
    <cfRule type="cellIs" dxfId="894" priority="204" operator="equal">
      <formula>0</formula>
    </cfRule>
  </conditionalFormatting>
  <conditionalFormatting sqref="A65:A67">
    <cfRule type="cellIs" dxfId="893" priority="203" operator="equal">
      <formula>0</formula>
    </cfRule>
  </conditionalFormatting>
  <conditionalFormatting sqref="A2:G4">
    <cfRule type="cellIs" dxfId="892" priority="202" operator="equal">
      <formula>0</formula>
    </cfRule>
  </conditionalFormatting>
  <conditionalFormatting sqref="A2:A4">
    <cfRule type="cellIs" dxfId="891" priority="201" operator="equal">
      <formula>0</formula>
    </cfRule>
  </conditionalFormatting>
  <conditionalFormatting sqref="A2:G4">
    <cfRule type="cellIs" dxfId="890" priority="200" operator="equal">
      <formula>0</formula>
    </cfRule>
  </conditionalFormatting>
  <conditionalFormatting sqref="A2:A4">
    <cfRule type="cellIs" dxfId="889" priority="199" operator="equal">
      <formula>0</formula>
    </cfRule>
  </conditionalFormatting>
  <conditionalFormatting sqref="A3:A4">
    <cfRule type="expression" dxfId="888" priority="198" stopIfTrue="1">
      <formula>$IT4&lt;$IS$4</formula>
    </cfRule>
  </conditionalFormatting>
  <conditionalFormatting sqref="A3:A4">
    <cfRule type="expression" dxfId="887" priority="197" stopIfTrue="1">
      <formula>$IT4&lt;$IS$4</formula>
    </cfRule>
  </conditionalFormatting>
  <conditionalFormatting sqref="A3:G3">
    <cfRule type="expression" dxfId="886" priority="196" stopIfTrue="1">
      <formula>$IT6&lt;$IS$4</formula>
    </cfRule>
  </conditionalFormatting>
  <conditionalFormatting sqref="A12:H70">
    <cfRule type="cellIs" dxfId="885" priority="195" operator="equal">
      <formula>0</formula>
    </cfRule>
  </conditionalFormatting>
  <conditionalFormatting sqref="A65:A67">
    <cfRule type="cellIs" dxfId="884" priority="194" operator="equal">
      <formula>0</formula>
    </cfRule>
  </conditionalFormatting>
  <conditionalFormatting sqref="A12:H59">
    <cfRule type="cellIs" dxfId="883" priority="193" stopIfTrue="1" operator="equal">
      <formula>0</formula>
    </cfRule>
  </conditionalFormatting>
  <conditionalFormatting sqref="A19:C21">
    <cfRule type="cellIs" dxfId="882" priority="192" stopIfTrue="1" operator="equal">
      <formula>0</formula>
    </cfRule>
  </conditionalFormatting>
  <conditionalFormatting sqref="A19:H21">
    <cfRule type="cellIs" dxfId="881" priority="191" stopIfTrue="1" operator="equal">
      <formula>0</formula>
    </cfRule>
  </conditionalFormatting>
  <conditionalFormatting sqref="A25:H27">
    <cfRule type="cellIs" dxfId="880" priority="190" stopIfTrue="1" operator="equal">
      <formula>0</formula>
    </cfRule>
  </conditionalFormatting>
  <conditionalFormatting sqref="A36:H38">
    <cfRule type="cellIs" dxfId="879" priority="189" stopIfTrue="1" operator="equal">
      <formula>0</formula>
    </cfRule>
  </conditionalFormatting>
  <conditionalFormatting sqref="A44:H46">
    <cfRule type="cellIs" dxfId="878" priority="188" stopIfTrue="1" operator="equal">
      <formula>0</formula>
    </cfRule>
  </conditionalFormatting>
  <conditionalFormatting sqref="A54:H56">
    <cfRule type="cellIs" dxfId="877" priority="187" stopIfTrue="1" operator="equal">
      <formula>0</formula>
    </cfRule>
  </conditionalFormatting>
  <conditionalFormatting sqref="A12:H62">
    <cfRule type="expression" dxfId="876" priority="186" stopIfTrue="1">
      <formula>$IT13&lt;$IS$2</formula>
    </cfRule>
  </conditionalFormatting>
  <conditionalFormatting sqref="A12:H59">
    <cfRule type="cellIs" dxfId="875" priority="185" stopIfTrue="1" operator="equal">
      <formula>0</formula>
    </cfRule>
  </conditionalFormatting>
  <conditionalFormatting sqref="A19:C21">
    <cfRule type="cellIs" dxfId="874" priority="184" stopIfTrue="1" operator="equal">
      <formula>0</formula>
    </cfRule>
  </conditionalFormatting>
  <conditionalFormatting sqref="A19:H21">
    <cfRule type="cellIs" dxfId="873" priority="183" stopIfTrue="1" operator="equal">
      <formula>0</formula>
    </cfRule>
  </conditionalFormatting>
  <conditionalFormatting sqref="A25:H27">
    <cfRule type="cellIs" dxfId="872" priority="182" stopIfTrue="1" operator="equal">
      <formula>0</formula>
    </cfRule>
  </conditionalFormatting>
  <conditionalFormatting sqref="A36:H38">
    <cfRule type="cellIs" dxfId="871" priority="181" stopIfTrue="1" operator="equal">
      <formula>0</formula>
    </cfRule>
  </conditionalFormatting>
  <conditionalFormatting sqref="A44:H46">
    <cfRule type="cellIs" dxfId="870" priority="180" stopIfTrue="1" operator="equal">
      <formula>0</formula>
    </cfRule>
  </conditionalFormatting>
  <conditionalFormatting sqref="A54:H56">
    <cfRule type="cellIs" dxfId="869" priority="179" stopIfTrue="1" operator="equal">
      <formula>0</formula>
    </cfRule>
  </conditionalFormatting>
  <conditionalFormatting sqref="A12:H62">
    <cfRule type="expression" dxfId="868" priority="178" stopIfTrue="1">
      <formula>$IT13&lt;$IS$2</formula>
    </cfRule>
  </conditionalFormatting>
  <conditionalFormatting sqref="A12:G29">
    <cfRule type="cellIs" dxfId="867" priority="177" stopIfTrue="1" operator="equal">
      <formula>0</formula>
    </cfRule>
  </conditionalFormatting>
  <conditionalFormatting sqref="A12:G31">
    <cfRule type="expression" dxfId="866" priority="176" stopIfTrue="1">
      <formula>$IT13&lt;$IS$2</formula>
    </cfRule>
  </conditionalFormatting>
  <conditionalFormatting sqref="A17:G18">
    <cfRule type="cellIs" dxfId="865" priority="175" stopIfTrue="1" operator="equal">
      <formula>0</formula>
    </cfRule>
  </conditionalFormatting>
  <conditionalFormatting sqref="A17:G18">
    <cfRule type="cellIs" dxfId="864" priority="174" stopIfTrue="1" operator="equal">
      <formula>0</formula>
    </cfRule>
  </conditionalFormatting>
  <conditionalFormatting sqref="A19:G19">
    <cfRule type="cellIs" dxfId="863" priority="173" stopIfTrue="1" operator="equal">
      <formula>0</formula>
    </cfRule>
  </conditionalFormatting>
  <conditionalFormatting sqref="A19:G19">
    <cfRule type="cellIs" dxfId="862" priority="172" stopIfTrue="1" operator="equal">
      <formula>0</formula>
    </cfRule>
  </conditionalFormatting>
  <conditionalFormatting sqref="A27:G29">
    <cfRule type="cellIs" dxfId="861" priority="171" stopIfTrue="1" operator="equal">
      <formula>0</formula>
    </cfRule>
  </conditionalFormatting>
  <conditionalFormatting sqref="A12:G59">
    <cfRule type="cellIs" dxfId="860" priority="170" stopIfTrue="1" operator="equal">
      <formula>0</formula>
    </cfRule>
  </conditionalFormatting>
  <conditionalFormatting sqref="A19:G21">
    <cfRule type="cellIs" dxfId="859" priority="169" stopIfTrue="1" operator="equal">
      <formula>0</formula>
    </cfRule>
  </conditionalFormatting>
  <conditionalFormatting sqref="A19:G21">
    <cfRule type="cellIs" dxfId="858" priority="168" stopIfTrue="1" operator="equal">
      <formula>0</formula>
    </cfRule>
  </conditionalFormatting>
  <conditionalFormatting sqref="A25:G27">
    <cfRule type="cellIs" dxfId="857" priority="167" stopIfTrue="1" operator="equal">
      <formula>0</formula>
    </cfRule>
  </conditionalFormatting>
  <conditionalFormatting sqref="A25:G27">
    <cfRule type="cellIs" dxfId="856" priority="166" stopIfTrue="1" operator="equal">
      <formula>0</formula>
    </cfRule>
  </conditionalFormatting>
  <conditionalFormatting sqref="A36:G38">
    <cfRule type="cellIs" dxfId="855" priority="165" stopIfTrue="1" operator="equal">
      <formula>0</formula>
    </cfRule>
  </conditionalFormatting>
  <conditionalFormatting sqref="A44:G46">
    <cfRule type="cellIs" dxfId="854" priority="164" stopIfTrue="1" operator="equal">
      <formula>0</formula>
    </cfRule>
  </conditionalFormatting>
  <conditionalFormatting sqref="A44:G46">
    <cfRule type="cellIs" dxfId="853" priority="163" stopIfTrue="1" operator="equal">
      <formula>0</formula>
    </cfRule>
  </conditionalFormatting>
  <conditionalFormatting sqref="A54:G56">
    <cfRule type="cellIs" dxfId="852" priority="162" stopIfTrue="1" operator="equal">
      <formula>0</formula>
    </cfRule>
  </conditionalFormatting>
  <conditionalFormatting sqref="A12:G62">
    <cfRule type="expression" dxfId="851" priority="161" stopIfTrue="1">
      <formula>$IT13&lt;$IS$2</formula>
    </cfRule>
  </conditionalFormatting>
  <conditionalFormatting sqref="A28:G28">
    <cfRule type="cellIs" dxfId="850" priority="160" stopIfTrue="1" operator="equal">
      <formula>0</formula>
    </cfRule>
  </conditionalFormatting>
  <conditionalFormatting sqref="A28:G28">
    <cfRule type="expression" dxfId="849" priority="159" stopIfTrue="1">
      <formula>$IT29&lt;$IS$2</formula>
    </cfRule>
  </conditionalFormatting>
  <conditionalFormatting sqref="A36:G36">
    <cfRule type="cellIs" dxfId="848" priority="158" stopIfTrue="1" operator="equal">
      <formula>0</formula>
    </cfRule>
  </conditionalFormatting>
  <conditionalFormatting sqref="A36:G36">
    <cfRule type="cellIs" dxfId="847" priority="157" stopIfTrue="1" operator="equal">
      <formula>0</formula>
    </cfRule>
  </conditionalFormatting>
  <conditionalFormatting sqref="A36:G36">
    <cfRule type="expression" dxfId="846" priority="156" stopIfTrue="1">
      <formula>$IT37&lt;$IS$2</formula>
    </cfRule>
  </conditionalFormatting>
  <conditionalFormatting sqref="A62:G62">
    <cfRule type="expression" dxfId="845" priority="155" stopIfTrue="1">
      <formula>$IT63&lt;$IS$2</formula>
    </cfRule>
  </conditionalFormatting>
  <conditionalFormatting sqref="H12:H36">
    <cfRule type="cellIs" dxfId="844" priority="154" stopIfTrue="1" operator="equal">
      <formula>0</formula>
    </cfRule>
  </conditionalFormatting>
  <conditionalFormatting sqref="H19:H21">
    <cfRule type="cellIs" dxfId="843" priority="153" stopIfTrue="1" operator="equal">
      <formula>0</formula>
    </cfRule>
  </conditionalFormatting>
  <conditionalFormatting sqref="H19:H21">
    <cfRule type="cellIs" dxfId="842" priority="152" stopIfTrue="1" operator="equal">
      <formula>0</formula>
    </cfRule>
  </conditionalFormatting>
  <conditionalFormatting sqref="H25:H27">
    <cfRule type="cellIs" dxfId="841" priority="151" stopIfTrue="1" operator="equal">
      <formula>0</formula>
    </cfRule>
  </conditionalFormatting>
  <conditionalFormatting sqref="H25:H27">
    <cfRule type="cellIs" dxfId="840" priority="150" stopIfTrue="1" operator="equal">
      <formula>0</formula>
    </cfRule>
  </conditionalFormatting>
  <conditionalFormatting sqref="H36">
    <cfRule type="cellIs" dxfId="839" priority="149" stopIfTrue="1" operator="equal">
      <formula>0</formula>
    </cfRule>
  </conditionalFormatting>
  <conditionalFormatting sqref="H12:H36">
    <cfRule type="expression" dxfId="838" priority="148" stopIfTrue="1">
      <formula>$IT13&lt;$IS$2</formula>
    </cfRule>
  </conditionalFormatting>
  <conditionalFormatting sqref="A39:H40">
    <cfRule type="cellIs" dxfId="837" priority="147" stopIfTrue="1" operator="equal">
      <formula>0</formula>
    </cfRule>
  </conditionalFormatting>
  <conditionalFormatting sqref="A39:H40">
    <cfRule type="expression" dxfId="836" priority="146" stopIfTrue="1">
      <formula>$IT40&lt;$IS$2</formula>
    </cfRule>
  </conditionalFormatting>
  <conditionalFormatting sqref="H12:H59">
    <cfRule type="cellIs" dxfId="835" priority="145" stopIfTrue="1" operator="equal">
      <formula>0</formula>
    </cfRule>
  </conditionalFormatting>
  <conditionalFormatting sqref="H19:H21">
    <cfRule type="cellIs" dxfId="834" priority="144" stopIfTrue="1" operator="equal">
      <formula>0</formula>
    </cfRule>
  </conditionalFormatting>
  <conditionalFormatting sqref="H19:H21">
    <cfRule type="cellIs" dxfId="833" priority="143" stopIfTrue="1" operator="equal">
      <formula>0</formula>
    </cfRule>
  </conditionalFormatting>
  <conditionalFormatting sqref="H25:H27">
    <cfRule type="cellIs" dxfId="832" priority="142" stopIfTrue="1" operator="equal">
      <formula>0</formula>
    </cfRule>
  </conditionalFormatting>
  <conditionalFormatting sqref="H25:H27">
    <cfRule type="cellIs" dxfId="831" priority="141" stopIfTrue="1" operator="equal">
      <formula>0</formula>
    </cfRule>
  </conditionalFormatting>
  <conditionalFormatting sqref="H36:H38">
    <cfRule type="cellIs" dxfId="830" priority="140" stopIfTrue="1" operator="equal">
      <formula>0</formula>
    </cfRule>
  </conditionalFormatting>
  <conditionalFormatting sqref="H44:H46">
    <cfRule type="cellIs" dxfId="829" priority="139" stopIfTrue="1" operator="equal">
      <formula>0</formula>
    </cfRule>
  </conditionalFormatting>
  <conditionalFormatting sqref="H44:H46">
    <cfRule type="cellIs" dxfId="828" priority="138" stopIfTrue="1" operator="equal">
      <formula>0</formula>
    </cfRule>
  </conditionalFormatting>
  <conditionalFormatting sqref="H54:H56">
    <cfRule type="cellIs" dxfId="827" priority="137" stopIfTrue="1" operator="equal">
      <formula>0</formula>
    </cfRule>
  </conditionalFormatting>
  <conditionalFormatting sqref="H12:H62">
    <cfRule type="expression" dxfId="826" priority="136" stopIfTrue="1">
      <formula>$IT13&lt;$IS$2</formula>
    </cfRule>
  </conditionalFormatting>
  <conditionalFormatting sqref="A44:G44">
    <cfRule type="cellIs" dxfId="825" priority="135" stopIfTrue="1" operator="equal">
      <formula>0</formula>
    </cfRule>
  </conditionalFormatting>
  <conditionalFormatting sqref="A44:G44">
    <cfRule type="cellIs" dxfId="824" priority="134" stopIfTrue="1" operator="equal">
      <formula>0</formula>
    </cfRule>
  </conditionalFormatting>
  <conditionalFormatting sqref="A44:G44">
    <cfRule type="cellIs" dxfId="823" priority="133" stopIfTrue="1" operator="equal">
      <formula>0</formula>
    </cfRule>
  </conditionalFormatting>
  <conditionalFormatting sqref="A44:G44">
    <cfRule type="expression" dxfId="822" priority="132" stopIfTrue="1">
      <formula>$IT45&lt;$IS$2</formula>
    </cfRule>
  </conditionalFormatting>
  <conditionalFormatting sqref="A62:G62">
    <cfRule type="expression" dxfId="821" priority="131" stopIfTrue="1">
      <formula>$IT63&lt;$IS$2</formula>
    </cfRule>
  </conditionalFormatting>
  <conditionalFormatting sqref="A12:G40">
    <cfRule type="cellIs" dxfId="820" priority="130" stopIfTrue="1" operator="equal">
      <formula>0</formula>
    </cfRule>
  </conditionalFormatting>
  <conditionalFormatting sqref="A19:G21">
    <cfRule type="cellIs" dxfId="819" priority="129" stopIfTrue="1" operator="equal">
      <formula>0</formula>
    </cfRule>
  </conditionalFormatting>
  <conditionalFormatting sqref="A19:G21">
    <cfRule type="cellIs" dxfId="818" priority="128" stopIfTrue="1" operator="equal">
      <formula>0</formula>
    </cfRule>
  </conditionalFormatting>
  <conditionalFormatting sqref="A25:G27">
    <cfRule type="cellIs" dxfId="817" priority="127" stopIfTrue="1" operator="equal">
      <formula>0</formula>
    </cfRule>
  </conditionalFormatting>
  <conditionalFormatting sqref="A25:G27">
    <cfRule type="cellIs" dxfId="816" priority="126" stopIfTrue="1" operator="equal">
      <formula>0</formula>
    </cfRule>
  </conditionalFormatting>
  <conditionalFormatting sqref="A36:G38">
    <cfRule type="cellIs" dxfId="815" priority="125" stopIfTrue="1" operator="equal">
      <formula>0</formula>
    </cfRule>
  </conditionalFormatting>
  <conditionalFormatting sqref="A12:G40">
    <cfRule type="expression" dxfId="814" priority="124" stopIfTrue="1">
      <formula>$IT13&lt;$IS$2</formula>
    </cfRule>
  </conditionalFormatting>
  <conditionalFormatting sqref="A62:G62">
    <cfRule type="expression" dxfId="813" priority="123" stopIfTrue="1">
      <formula>$IT63&lt;$IS$2</formula>
    </cfRule>
  </conditionalFormatting>
  <conditionalFormatting sqref="A12:H62">
    <cfRule type="cellIs" dxfId="812" priority="122" operator="equal">
      <formula>0</formula>
    </cfRule>
  </conditionalFormatting>
  <conditionalFormatting sqref="A3:G3">
    <cfRule type="cellIs" dxfId="811" priority="121" operator="equal">
      <formula>0</formula>
    </cfRule>
  </conditionalFormatting>
  <conditionalFormatting sqref="A3">
    <cfRule type="cellIs" dxfId="810" priority="120" operator="equal">
      <formula>0</formula>
    </cfRule>
  </conditionalFormatting>
  <conditionalFormatting sqref="A3:G3">
    <cfRule type="cellIs" dxfId="809" priority="119" operator="equal">
      <formula>0</formula>
    </cfRule>
  </conditionalFormatting>
  <conditionalFormatting sqref="A3">
    <cfRule type="cellIs" dxfId="808" priority="118" operator="equal">
      <formula>0</formula>
    </cfRule>
  </conditionalFormatting>
  <conditionalFormatting sqref="A3:G3">
    <cfRule type="cellIs" dxfId="807" priority="117" operator="equal">
      <formula>0</formula>
    </cfRule>
  </conditionalFormatting>
  <conditionalFormatting sqref="A3">
    <cfRule type="cellIs" dxfId="806" priority="116" operator="equal">
      <formula>0</formula>
    </cfRule>
  </conditionalFormatting>
  <conditionalFormatting sqref="A3">
    <cfRule type="expression" dxfId="805" priority="115" stopIfTrue="1">
      <formula>$IT4&lt;$IS$4</formula>
    </cfRule>
  </conditionalFormatting>
  <conditionalFormatting sqref="A3">
    <cfRule type="expression" dxfId="804" priority="114" stopIfTrue="1">
      <formula>$IT4&lt;$IS$4</formula>
    </cfRule>
  </conditionalFormatting>
  <conditionalFormatting sqref="A3:G3">
    <cfRule type="expression" dxfId="803" priority="113" stopIfTrue="1">
      <formula>$IT6&lt;$IS$4</formula>
    </cfRule>
  </conditionalFormatting>
  <conditionalFormatting sqref="A4:G4">
    <cfRule type="cellIs" dxfId="802" priority="112" operator="equal">
      <formula>0</formula>
    </cfRule>
  </conditionalFormatting>
  <conditionalFormatting sqref="A4">
    <cfRule type="cellIs" dxfId="801" priority="111" operator="equal">
      <formula>0</formula>
    </cfRule>
  </conditionalFormatting>
  <conditionalFormatting sqref="A4:G4">
    <cfRule type="cellIs" dxfId="800" priority="110" operator="equal">
      <formula>0</formula>
    </cfRule>
  </conditionalFormatting>
  <conditionalFormatting sqref="A4">
    <cfRule type="cellIs" dxfId="799" priority="109" operator="equal">
      <formula>0</formula>
    </cfRule>
  </conditionalFormatting>
  <conditionalFormatting sqref="A4">
    <cfRule type="expression" dxfId="798" priority="108" stopIfTrue="1">
      <formula>$IT5&lt;$IS$4</formula>
    </cfRule>
  </conditionalFormatting>
  <conditionalFormatting sqref="A4">
    <cfRule type="expression" dxfId="797" priority="107" stopIfTrue="1">
      <formula>$IT5&lt;$IS$4</formula>
    </cfRule>
  </conditionalFormatting>
  <conditionalFormatting sqref="K8:K70">
    <cfRule type="cellIs" dxfId="796" priority="106" operator="equal">
      <formula>0</formula>
    </cfRule>
  </conditionalFormatting>
  <conditionalFormatting sqref="A12:H59">
    <cfRule type="cellIs" dxfId="795" priority="105" stopIfTrue="1" operator="equal">
      <formula>0</formula>
    </cfRule>
  </conditionalFormatting>
  <conditionalFormatting sqref="A19:H21">
    <cfRule type="cellIs" dxfId="794" priority="104" stopIfTrue="1" operator="equal">
      <formula>0</formula>
    </cfRule>
  </conditionalFormatting>
  <conditionalFormatting sqref="A19:H21">
    <cfRule type="cellIs" dxfId="793" priority="103" stopIfTrue="1" operator="equal">
      <formula>0</formula>
    </cfRule>
  </conditionalFormatting>
  <conditionalFormatting sqref="A19:H21">
    <cfRule type="cellIs" dxfId="792" priority="102" stopIfTrue="1" operator="equal">
      <formula>0</formula>
    </cfRule>
  </conditionalFormatting>
  <conditionalFormatting sqref="A25:H27">
    <cfRule type="cellIs" dxfId="791" priority="101" stopIfTrue="1" operator="equal">
      <formula>0</formula>
    </cfRule>
  </conditionalFormatting>
  <conditionalFormatting sqref="A25:H27">
    <cfRule type="cellIs" dxfId="790" priority="100" stopIfTrue="1" operator="equal">
      <formula>0</formula>
    </cfRule>
  </conditionalFormatting>
  <conditionalFormatting sqref="A36:H38">
    <cfRule type="cellIs" dxfId="789" priority="99" stopIfTrue="1" operator="equal">
      <formula>0</formula>
    </cfRule>
  </conditionalFormatting>
  <conditionalFormatting sqref="A44:H46">
    <cfRule type="cellIs" dxfId="788" priority="98" stopIfTrue="1" operator="equal">
      <formula>0</formula>
    </cfRule>
  </conditionalFormatting>
  <conditionalFormatting sqref="A44:H46">
    <cfRule type="cellIs" dxfId="787" priority="97" stopIfTrue="1" operator="equal">
      <formula>0</formula>
    </cfRule>
  </conditionalFormatting>
  <conditionalFormatting sqref="A44:H46">
    <cfRule type="cellIs" dxfId="786" priority="96" stopIfTrue="1" operator="equal">
      <formula>0</formula>
    </cfRule>
  </conditionalFormatting>
  <conditionalFormatting sqref="A54:H56">
    <cfRule type="cellIs" dxfId="785" priority="95" stopIfTrue="1" operator="equal">
      <formula>0</formula>
    </cfRule>
  </conditionalFormatting>
  <conditionalFormatting sqref="A12:H62">
    <cfRule type="expression" dxfId="784" priority="94" stopIfTrue="1">
      <formula>$IT13&lt;$IS$2</formula>
    </cfRule>
  </conditionalFormatting>
  <conditionalFormatting sqref="A12:H59">
    <cfRule type="cellIs" dxfId="783" priority="93" stopIfTrue="1" operator="equal">
      <formula>0</formula>
    </cfRule>
  </conditionalFormatting>
  <conditionalFormatting sqref="A19:H21">
    <cfRule type="cellIs" dxfId="782" priority="92" stopIfTrue="1" operator="equal">
      <formula>0</formula>
    </cfRule>
  </conditionalFormatting>
  <conditionalFormatting sqref="A19:H21">
    <cfRule type="cellIs" dxfId="781" priority="91" stopIfTrue="1" operator="equal">
      <formula>0</formula>
    </cfRule>
  </conditionalFormatting>
  <conditionalFormatting sqref="A19:H21">
    <cfRule type="cellIs" dxfId="780" priority="90" stopIfTrue="1" operator="equal">
      <formula>0</formula>
    </cfRule>
  </conditionalFormatting>
  <conditionalFormatting sqref="A25:H27">
    <cfRule type="cellIs" dxfId="779" priority="89" stopIfTrue="1" operator="equal">
      <formula>0</formula>
    </cfRule>
  </conditionalFormatting>
  <conditionalFormatting sqref="A25:H27">
    <cfRule type="cellIs" dxfId="778" priority="88" stopIfTrue="1" operator="equal">
      <formula>0</formula>
    </cfRule>
  </conditionalFormatting>
  <conditionalFormatting sqref="A36:H38">
    <cfRule type="cellIs" dxfId="777" priority="87" stopIfTrue="1" operator="equal">
      <formula>0</formula>
    </cfRule>
  </conditionalFormatting>
  <conditionalFormatting sqref="A44:H46">
    <cfRule type="cellIs" dxfId="776" priority="86" stopIfTrue="1" operator="equal">
      <formula>0</formula>
    </cfRule>
  </conditionalFormatting>
  <conditionalFormatting sqref="A44:H46">
    <cfRule type="cellIs" dxfId="775" priority="85" stopIfTrue="1" operator="equal">
      <formula>0</formula>
    </cfRule>
  </conditionalFormatting>
  <conditionalFormatting sqref="A44:H46">
    <cfRule type="cellIs" dxfId="774" priority="84" stopIfTrue="1" operator="equal">
      <formula>0</formula>
    </cfRule>
  </conditionalFormatting>
  <conditionalFormatting sqref="A54:H56">
    <cfRule type="cellIs" dxfId="773" priority="83" stopIfTrue="1" operator="equal">
      <formula>0</formula>
    </cfRule>
  </conditionalFormatting>
  <conditionalFormatting sqref="A12:H62">
    <cfRule type="expression" dxfId="772" priority="82" stopIfTrue="1">
      <formula>$IT13&lt;$IS$2</formula>
    </cfRule>
  </conditionalFormatting>
  <conditionalFormatting sqref="A12:H59">
    <cfRule type="cellIs" dxfId="771" priority="81" stopIfTrue="1" operator="equal">
      <formula>0</formula>
    </cfRule>
  </conditionalFormatting>
  <conditionalFormatting sqref="A19:H21">
    <cfRule type="cellIs" dxfId="770" priority="80" stopIfTrue="1" operator="equal">
      <formula>0</formula>
    </cfRule>
  </conditionalFormatting>
  <conditionalFormatting sqref="A19:H21">
    <cfRule type="cellIs" dxfId="769" priority="79" stopIfTrue="1" operator="equal">
      <formula>0</formula>
    </cfRule>
  </conditionalFormatting>
  <conditionalFormatting sqref="A19:H21">
    <cfRule type="cellIs" dxfId="768" priority="78" stopIfTrue="1" operator="equal">
      <formula>0</formula>
    </cfRule>
  </conditionalFormatting>
  <conditionalFormatting sqref="A25:H27">
    <cfRule type="cellIs" dxfId="767" priority="77" stopIfTrue="1" operator="equal">
      <formula>0</formula>
    </cfRule>
  </conditionalFormatting>
  <conditionalFormatting sqref="A25:H27">
    <cfRule type="cellIs" dxfId="766" priority="76" stopIfTrue="1" operator="equal">
      <formula>0</formula>
    </cfRule>
  </conditionalFormatting>
  <conditionalFormatting sqref="A36:H38">
    <cfRule type="cellIs" dxfId="765" priority="75" stopIfTrue="1" operator="equal">
      <formula>0</formula>
    </cfRule>
  </conditionalFormatting>
  <conditionalFormatting sqref="A44:H46">
    <cfRule type="cellIs" dxfId="764" priority="74" stopIfTrue="1" operator="equal">
      <formula>0</formula>
    </cfRule>
  </conditionalFormatting>
  <conditionalFormatting sqref="A44:H46">
    <cfRule type="cellIs" dxfId="763" priority="73" stopIfTrue="1" operator="equal">
      <formula>0</formula>
    </cfRule>
  </conditionalFormatting>
  <conditionalFormatting sqref="A44:H46">
    <cfRule type="cellIs" dxfId="762" priority="72" stopIfTrue="1" operator="equal">
      <formula>0</formula>
    </cfRule>
  </conditionalFormatting>
  <conditionalFormatting sqref="A54:H56">
    <cfRule type="cellIs" dxfId="761" priority="71" stopIfTrue="1" operator="equal">
      <formula>0</formula>
    </cfRule>
  </conditionalFormatting>
  <conditionalFormatting sqref="A12:H62">
    <cfRule type="expression" dxfId="760" priority="70" stopIfTrue="1">
      <formula>$IT13&lt;$IS$2</formula>
    </cfRule>
  </conditionalFormatting>
  <conditionalFormatting sqref="D32">
    <cfRule type="cellIs" dxfId="759" priority="69" operator="equal">
      <formula>0</formula>
    </cfRule>
  </conditionalFormatting>
  <conditionalFormatting sqref="D32">
    <cfRule type="cellIs" dxfId="758" priority="68" operator="equal">
      <formula>0</formula>
    </cfRule>
  </conditionalFormatting>
  <conditionalFormatting sqref="D32">
    <cfRule type="cellIs" dxfId="757" priority="67" stopIfTrue="1" operator="equal">
      <formula>0</formula>
    </cfRule>
  </conditionalFormatting>
  <conditionalFormatting sqref="D32">
    <cfRule type="expression" dxfId="756" priority="66" stopIfTrue="1">
      <formula>$IT33&lt;$IS$2</formula>
    </cfRule>
  </conditionalFormatting>
  <conditionalFormatting sqref="D32">
    <cfRule type="cellIs" dxfId="755" priority="65" stopIfTrue="1" operator="equal">
      <formula>0</formula>
    </cfRule>
  </conditionalFormatting>
  <conditionalFormatting sqref="D32">
    <cfRule type="expression" dxfId="754" priority="64" stopIfTrue="1">
      <formula>$IT33&lt;$IS$2</formula>
    </cfRule>
  </conditionalFormatting>
  <conditionalFormatting sqref="D32">
    <cfRule type="cellIs" dxfId="753" priority="63" stopIfTrue="1" operator="equal">
      <formula>0</formula>
    </cfRule>
  </conditionalFormatting>
  <conditionalFormatting sqref="D32">
    <cfRule type="expression" dxfId="752" priority="62" stopIfTrue="1">
      <formula>$IT33&lt;$IS$2</formula>
    </cfRule>
  </conditionalFormatting>
  <conditionalFormatting sqref="D32">
    <cfRule type="cellIs" dxfId="751" priority="61" stopIfTrue="1" operator="equal">
      <formula>0</formula>
    </cfRule>
  </conditionalFormatting>
  <conditionalFormatting sqref="D32">
    <cfRule type="expression" dxfId="750" priority="60" stopIfTrue="1">
      <formula>$IT33&lt;$IS$2</formula>
    </cfRule>
  </conditionalFormatting>
  <conditionalFormatting sqref="D32">
    <cfRule type="cellIs" dxfId="749" priority="59" operator="equal">
      <formula>0</formula>
    </cfRule>
  </conditionalFormatting>
  <conditionalFormatting sqref="D32">
    <cfRule type="cellIs" dxfId="748" priority="58" stopIfTrue="1" operator="equal">
      <formula>0</formula>
    </cfRule>
  </conditionalFormatting>
  <conditionalFormatting sqref="D32">
    <cfRule type="expression" dxfId="747" priority="57" stopIfTrue="1">
      <formula>$IT33&lt;$IS$2</formula>
    </cfRule>
  </conditionalFormatting>
  <conditionalFormatting sqref="D32">
    <cfRule type="cellIs" dxfId="746" priority="56" stopIfTrue="1" operator="equal">
      <formula>0</formula>
    </cfRule>
  </conditionalFormatting>
  <conditionalFormatting sqref="D32">
    <cfRule type="expression" dxfId="745" priority="55" stopIfTrue="1">
      <formula>$IT33&lt;$IS$2</formula>
    </cfRule>
  </conditionalFormatting>
  <conditionalFormatting sqref="D32">
    <cfRule type="cellIs" dxfId="744" priority="54" stopIfTrue="1" operator="equal">
      <formula>0</formula>
    </cfRule>
  </conditionalFormatting>
  <conditionalFormatting sqref="D32">
    <cfRule type="expression" dxfId="743" priority="53" stopIfTrue="1">
      <formula>$IT33&lt;$IS$2</formula>
    </cfRule>
  </conditionalFormatting>
  <conditionalFormatting sqref="A33">
    <cfRule type="cellIs" dxfId="742" priority="52" operator="equal">
      <formula>0</formula>
    </cfRule>
  </conditionalFormatting>
  <conditionalFormatting sqref="A33">
    <cfRule type="cellIs" dxfId="741" priority="51" stopIfTrue="1" operator="equal">
      <formula>0</formula>
    </cfRule>
  </conditionalFormatting>
  <conditionalFormatting sqref="A33">
    <cfRule type="expression" dxfId="740" priority="50" stopIfTrue="1">
      <formula>$IT34&lt;$IS$2</formula>
    </cfRule>
  </conditionalFormatting>
  <conditionalFormatting sqref="A33">
    <cfRule type="cellIs" dxfId="739" priority="49" stopIfTrue="1" operator="equal">
      <formula>0</formula>
    </cfRule>
  </conditionalFormatting>
  <conditionalFormatting sqref="A33">
    <cfRule type="expression" dxfId="738" priority="48" stopIfTrue="1">
      <formula>$IT34&lt;$IS$2</formula>
    </cfRule>
  </conditionalFormatting>
  <conditionalFormatting sqref="A33">
    <cfRule type="cellIs" dxfId="737" priority="47" stopIfTrue="1" operator="equal">
      <formula>0</formula>
    </cfRule>
  </conditionalFormatting>
  <conditionalFormatting sqref="A33">
    <cfRule type="expression" dxfId="736" priority="46" stopIfTrue="1">
      <formula>$IT34&lt;$IS$2</formula>
    </cfRule>
  </conditionalFormatting>
  <conditionalFormatting sqref="A33">
    <cfRule type="cellIs" dxfId="735" priority="45" stopIfTrue="1" operator="equal">
      <formula>0</formula>
    </cfRule>
  </conditionalFormatting>
  <conditionalFormatting sqref="A33">
    <cfRule type="cellIs" dxfId="734" priority="44" stopIfTrue="1" operator="equal">
      <formula>0</formula>
    </cfRule>
  </conditionalFormatting>
  <conditionalFormatting sqref="A33">
    <cfRule type="cellIs" dxfId="733" priority="43" stopIfTrue="1" operator="equal">
      <formula>0</formula>
    </cfRule>
  </conditionalFormatting>
  <conditionalFormatting sqref="A33">
    <cfRule type="expression" dxfId="732" priority="42" stopIfTrue="1">
      <formula>$IT34&lt;$IS$2</formula>
    </cfRule>
  </conditionalFormatting>
  <conditionalFormatting sqref="A33">
    <cfRule type="cellIs" dxfId="731" priority="41" stopIfTrue="1" operator="equal">
      <formula>0</formula>
    </cfRule>
  </conditionalFormatting>
  <conditionalFormatting sqref="A33">
    <cfRule type="expression" dxfId="730" priority="40" stopIfTrue="1">
      <formula>$IT34&lt;$IS$2</formula>
    </cfRule>
  </conditionalFormatting>
  <conditionalFormatting sqref="A33">
    <cfRule type="cellIs" dxfId="729" priority="39" operator="equal">
      <formula>0</formula>
    </cfRule>
  </conditionalFormatting>
  <conditionalFormatting sqref="A33">
    <cfRule type="cellIs" dxfId="728" priority="38" stopIfTrue="1" operator="equal">
      <formula>0</formula>
    </cfRule>
  </conditionalFormatting>
  <conditionalFormatting sqref="A33">
    <cfRule type="expression" dxfId="727" priority="37" stopIfTrue="1">
      <formula>$IT34&lt;$IS$2</formula>
    </cfRule>
  </conditionalFormatting>
  <conditionalFormatting sqref="A33">
    <cfRule type="cellIs" dxfId="726" priority="36" stopIfTrue="1" operator="equal">
      <formula>0</formula>
    </cfRule>
  </conditionalFormatting>
  <conditionalFormatting sqref="A33">
    <cfRule type="expression" dxfId="725" priority="35" stopIfTrue="1">
      <formula>$IT34&lt;$IS$2</formula>
    </cfRule>
  </conditionalFormatting>
  <conditionalFormatting sqref="A33">
    <cfRule type="cellIs" dxfId="724" priority="34" stopIfTrue="1" operator="equal">
      <formula>0</formula>
    </cfRule>
  </conditionalFormatting>
  <conditionalFormatting sqref="A33">
    <cfRule type="expression" dxfId="723" priority="33" stopIfTrue="1">
      <formula>$IT34&lt;$IS$2</formula>
    </cfRule>
  </conditionalFormatting>
  <conditionalFormatting sqref="A33">
    <cfRule type="cellIs" dxfId="722" priority="32" stopIfTrue="1" operator="equal">
      <formula>0</formula>
    </cfRule>
  </conditionalFormatting>
  <conditionalFormatting sqref="A33">
    <cfRule type="expression" dxfId="721" priority="31" stopIfTrue="1">
      <formula>$IT34&lt;$IS$2</formula>
    </cfRule>
  </conditionalFormatting>
  <conditionalFormatting sqref="A33">
    <cfRule type="cellIs" dxfId="720" priority="30" stopIfTrue="1" operator="equal">
      <formula>0</formula>
    </cfRule>
  </conditionalFormatting>
  <conditionalFormatting sqref="A33">
    <cfRule type="expression" dxfId="719" priority="29" stopIfTrue="1">
      <formula>$IT34&lt;$IS$2</formula>
    </cfRule>
  </conditionalFormatting>
  <conditionalFormatting sqref="A33">
    <cfRule type="cellIs" dxfId="718" priority="28" stopIfTrue="1" operator="equal">
      <formula>0</formula>
    </cfRule>
  </conditionalFormatting>
  <conditionalFormatting sqref="A33">
    <cfRule type="expression" dxfId="717" priority="27" stopIfTrue="1">
      <formula>$IT34&lt;$IS$2</formula>
    </cfRule>
  </conditionalFormatting>
  <conditionalFormatting sqref="A33">
    <cfRule type="cellIs" dxfId="716" priority="26" stopIfTrue="1" operator="equal">
      <formula>0</formula>
    </cfRule>
  </conditionalFormatting>
  <conditionalFormatting sqref="A33">
    <cfRule type="expression" dxfId="715" priority="25" stopIfTrue="1">
      <formula>$IT34&lt;$IS$2</formula>
    </cfRule>
  </conditionalFormatting>
  <conditionalFormatting sqref="A34">
    <cfRule type="cellIs" dxfId="714" priority="24" operator="equal">
      <formula>0</formula>
    </cfRule>
  </conditionalFormatting>
  <conditionalFormatting sqref="A34">
    <cfRule type="cellIs" dxfId="713" priority="23" stopIfTrue="1" operator="equal">
      <formula>0</formula>
    </cfRule>
  </conditionalFormatting>
  <conditionalFormatting sqref="A34">
    <cfRule type="expression" dxfId="712" priority="22" stopIfTrue="1">
      <formula>$IT35&lt;$IS$2</formula>
    </cfRule>
  </conditionalFormatting>
  <conditionalFormatting sqref="A34">
    <cfRule type="cellIs" dxfId="711" priority="21" stopIfTrue="1" operator="equal">
      <formula>0</formula>
    </cfRule>
  </conditionalFormatting>
  <conditionalFormatting sqref="A34">
    <cfRule type="expression" dxfId="710" priority="20" stopIfTrue="1">
      <formula>$IT35&lt;$IS$2</formula>
    </cfRule>
  </conditionalFormatting>
  <conditionalFormatting sqref="A34">
    <cfRule type="cellIs" dxfId="709" priority="19" stopIfTrue="1" operator="equal">
      <formula>0</formula>
    </cfRule>
  </conditionalFormatting>
  <conditionalFormatting sqref="A34">
    <cfRule type="expression" dxfId="708" priority="18" stopIfTrue="1">
      <formula>$IT35&lt;$IS$2</formula>
    </cfRule>
  </conditionalFormatting>
  <conditionalFormatting sqref="A34">
    <cfRule type="cellIs" dxfId="707" priority="17" stopIfTrue="1" operator="equal">
      <formula>0</formula>
    </cfRule>
  </conditionalFormatting>
  <conditionalFormatting sqref="A34">
    <cfRule type="expression" dxfId="706" priority="16" stopIfTrue="1">
      <formula>$IT35&lt;$IS$2</formula>
    </cfRule>
  </conditionalFormatting>
  <conditionalFormatting sqref="A34">
    <cfRule type="cellIs" dxfId="705" priority="15" operator="equal">
      <formula>0</formula>
    </cfRule>
  </conditionalFormatting>
  <conditionalFormatting sqref="A34">
    <cfRule type="cellIs" dxfId="704" priority="14" stopIfTrue="1" operator="equal">
      <formula>0</formula>
    </cfRule>
  </conditionalFormatting>
  <conditionalFormatting sqref="A34">
    <cfRule type="expression" dxfId="703" priority="13" stopIfTrue="1">
      <formula>$IT35&lt;$IS$2</formula>
    </cfRule>
  </conditionalFormatting>
  <conditionalFormatting sqref="A34">
    <cfRule type="cellIs" dxfId="702" priority="12" stopIfTrue="1" operator="equal">
      <formula>0</formula>
    </cfRule>
  </conditionalFormatting>
  <conditionalFormatting sqref="A34">
    <cfRule type="expression" dxfId="701" priority="11" stopIfTrue="1">
      <formula>$IT35&lt;$IS$2</formula>
    </cfRule>
  </conditionalFormatting>
  <conditionalFormatting sqref="A34">
    <cfRule type="cellIs" dxfId="700" priority="10" stopIfTrue="1" operator="equal">
      <formula>0</formula>
    </cfRule>
  </conditionalFormatting>
  <conditionalFormatting sqref="A34">
    <cfRule type="expression" dxfId="699" priority="9" stopIfTrue="1">
      <formula>$IT35&lt;$IS$2</formula>
    </cfRule>
  </conditionalFormatting>
  <conditionalFormatting sqref="A34">
    <cfRule type="cellIs" dxfId="698" priority="8" stopIfTrue="1" operator="equal">
      <formula>0</formula>
    </cfRule>
  </conditionalFormatting>
  <conditionalFormatting sqref="A34">
    <cfRule type="expression" dxfId="697" priority="7" stopIfTrue="1">
      <formula>$IT35&lt;$IS$2</formula>
    </cfRule>
  </conditionalFormatting>
  <conditionalFormatting sqref="A34">
    <cfRule type="cellIs" dxfId="696" priority="6" stopIfTrue="1" operator="equal">
      <formula>0</formula>
    </cfRule>
  </conditionalFormatting>
  <conditionalFormatting sqref="A34">
    <cfRule type="expression" dxfId="695" priority="5" stopIfTrue="1">
      <formula>$IT35&lt;$IS$2</formula>
    </cfRule>
  </conditionalFormatting>
  <conditionalFormatting sqref="A34">
    <cfRule type="cellIs" dxfId="694" priority="4" stopIfTrue="1" operator="equal">
      <formula>0</formula>
    </cfRule>
  </conditionalFormatting>
  <conditionalFormatting sqref="A34">
    <cfRule type="expression" dxfId="693" priority="3" stopIfTrue="1">
      <formula>$IT35&lt;$IS$2</formula>
    </cfRule>
  </conditionalFormatting>
  <conditionalFormatting sqref="A34">
    <cfRule type="cellIs" dxfId="692" priority="2" stopIfTrue="1" operator="equal">
      <formula>0</formula>
    </cfRule>
  </conditionalFormatting>
  <conditionalFormatting sqref="A34">
    <cfRule type="expression" dxfId="691" priority="1" stopIfTrue="1">
      <formula>$IT35&lt;$IS$2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B301"/>
  <sheetViews>
    <sheetView topLeftCell="A2" zoomScale="80" zoomScaleNormal="80" workbookViewId="0">
      <pane xSplit="11" ySplit="6" topLeftCell="L53" activePane="bottomRight" state="frozen"/>
      <selection activeCell="A2" sqref="A2"/>
      <selection pane="topRight" activeCell="L2" sqref="L2"/>
      <selection pane="bottomLeft" activeCell="A8" sqref="A8"/>
      <selection pane="bottomRight" activeCell="A12" sqref="A12:H62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168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152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1</v>
      </c>
      <c r="B6" s="159"/>
      <c r="C6" s="40"/>
      <c r="D6" s="43" t="str">
        <f>х!A28</f>
        <v>28.01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166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/>
      <c r="E19" s="28"/>
      <c r="F19" s="28"/>
      <c r="G19" s="28"/>
      <c r="H19" s="29"/>
      <c r="I19" s="29">
        <f>I18+I17+I16+I15+I14+I13+I12</f>
        <v>0</v>
      </c>
      <c r="J19" s="11"/>
      <c r="K19" s="38">
        <f>х!E12</f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/>
      <c r="E25" s="28"/>
      <c r="F25" s="28"/>
      <c r="G25" s="28"/>
      <c r="H25" s="29"/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/>
      <c r="E36" s="28"/>
      <c r="F36" s="28"/>
      <c r="G36" s="28"/>
      <c r="H36" s="29">
        <f>H28+H29+H30+H31+H32+H33+H34+H35</f>
        <v>0</v>
      </c>
      <c r="I36" s="29">
        <f>I28+I29+I30+I31+I32+I33+I34+I35</f>
        <v>0</v>
      </c>
      <c r="J36" s="11"/>
      <c r="K36" s="38">
        <f>х!E29</f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/>
      <c r="E44" s="28"/>
      <c r="F44" s="28"/>
      <c r="G44" s="28"/>
      <c r="H44" s="29">
        <f>H43+H42+H41+H40+H39</f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/>
      <c r="E54" s="28"/>
      <c r="F54" s="28"/>
      <c r="G54" s="28"/>
      <c r="H54" s="29"/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/>
      <c r="E62" s="28"/>
      <c r="F62" s="28"/>
      <c r="G62" s="28"/>
      <c r="H62" s="32">
        <f>H54+H44+H36+H25+H19</f>
        <v>0</v>
      </c>
      <c r="I62" s="32">
        <f>I54+I44+I36+I25+I19+I60</f>
        <v>0</v>
      </c>
      <c r="J62" s="11"/>
      <c r="K62" s="38">
        <f>х!E55</f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x14ac:dyDescent="0.2">
      <c r="K68" s="38">
        <f>х!E61</f>
        <v>0</v>
      </c>
      <c r="IA68" s="12"/>
      <c r="IB68" s="6">
        <f>[1]основа!AM73</f>
        <v>42551</v>
      </c>
    </row>
    <row r="69" spans="1:236" x14ac:dyDescent="0.2">
      <c r="K69" s="38">
        <f>х!E62</f>
        <v>0</v>
      </c>
      <c r="IA69" s="12"/>
      <c r="IB69" s="6">
        <f>[1]основа!AM74</f>
        <v>42551</v>
      </c>
    </row>
    <row r="70" spans="1:236" ht="18.75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690" priority="87" operator="equal">
      <formula>0</formula>
    </cfRule>
  </conditionalFormatting>
  <conditionalFormatting sqref="D6">
    <cfRule type="cellIs" dxfId="689" priority="86" operator="equal">
      <formula>0</formula>
    </cfRule>
  </conditionalFormatting>
  <conditionalFormatting sqref="D6">
    <cfRule type="cellIs" dxfId="688" priority="85" operator="equal">
      <formula>0</formula>
    </cfRule>
  </conditionalFormatting>
  <conditionalFormatting sqref="A2:A4">
    <cfRule type="cellIs" dxfId="687" priority="84" operator="equal">
      <formula>0</formula>
    </cfRule>
  </conditionalFormatting>
  <conditionalFormatting sqref="A65:A67">
    <cfRule type="cellIs" dxfId="686" priority="83" operator="equal">
      <formula>0</formula>
    </cfRule>
  </conditionalFormatting>
  <conditionalFormatting sqref="A2:G4">
    <cfRule type="cellIs" dxfId="685" priority="82" operator="equal">
      <formula>0</formula>
    </cfRule>
  </conditionalFormatting>
  <conditionalFormatting sqref="A2:A4">
    <cfRule type="cellIs" dxfId="684" priority="81" operator="equal">
      <formula>0</formula>
    </cfRule>
  </conditionalFormatting>
  <conditionalFormatting sqref="A2:G4">
    <cfRule type="cellIs" dxfId="683" priority="80" operator="equal">
      <formula>0</formula>
    </cfRule>
  </conditionalFormatting>
  <conditionalFormatting sqref="A2:A4">
    <cfRule type="cellIs" dxfId="682" priority="79" operator="equal">
      <formula>0</formula>
    </cfRule>
  </conditionalFormatting>
  <conditionalFormatting sqref="A3:A4">
    <cfRule type="expression" dxfId="681" priority="78" stopIfTrue="1">
      <formula>$IT4&lt;$IS$4</formula>
    </cfRule>
  </conditionalFormatting>
  <conditionalFormatting sqref="A3:A4">
    <cfRule type="expression" dxfId="680" priority="77" stopIfTrue="1">
      <formula>$IT4&lt;$IS$4</formula>
    </cfRule>
  </conditionalFormatting>
  <conditionalFormatting sqref="A3:G3">
    <cfRule type="expression" dxfId="679" priority="76" stopIfTrue="1">
      <formula>$IT6&lt;$IS$4</formula>
    </cfRule>
  </conditionalFormatting>
  <conditionalFormatting sqref="A12:H70">
    <cfRule type="cellIs" dxfId="678" priority="75" operator="equal">
      <formula>0</formula>
    </cfRule>
  </conditionalFormatting>
  <conditionalFormatting sqref="A65:A67">
    <cfRule type="cellIs" dxfId="677" priority="74" operator="equal">
      <formula>0</formula>
    </cfRule>
  </conditionalFormatting>
  <conditionalFormatting sqref="A12:H59">
    <cfRule type="cellIs" dxfId="676" priority="73" stopIfTrue="1" operator="equal">
      <formula>0</formula>
    </cfRule>
  </conditionalFormatting>
  <conditionalFormatting sqref="A19:C21">
    <cfRule type="cellIs" dxfId="675" priority="72" stopIfTrue="1" operator="equal">
      <formula>0</formula>
    </cfRule>
  </conditionalFormatting>
  <conditionalFormatting sqref="A19:H21">
    <cfRule type="cellIs" dxfId="674" priority="71" stopIfTrue="1" operator="equal">
      <formula>0</formula>
    </cfRule>
  </conditionalFormatting>
  <conditionalFormatting sqref="A25:H27">
    <cfRule type="cellIs" dxfId="673" priority="70" stopIfTrue="1" operator="equal">
      <formula>0</formula>
    </cfRule>
  </conditionalFormatting>
  <conditionalFormatting sqref="A36:H38">
    <cfRule type="cellIs" dxfId="672" priority="69" stopIfTrue="1" operator="equal">
      <formula>0</formula>
    </cfRule>
  </conditionalFormatting>
  <conditionalFormatting sqref="A44:H46">
    <cfRule type="cellIs" dxfId="671" priority="68" stopIfTrue="1" operator="equal">
      <formula>0</formula>
    </cfRule>
  </conditionalFormatting>
  <conditionalFormatting sqref="A54:H56">
    <cfRule type="cellIs" dxfId="670" priority="67" stopIfTrue="1" operator="equal">
      <formula>0</formula>
    </cfRule>
  </conditionalFormatting>
  <conditionalFormatting sqref="A12:H62">
    <cfRule type="expression" dxfId="669" priority="66" stopIfTrue="1">
      <formula>$IT13&lt;$IS$2</formula>
    </cfRule>
  </conditionalFormatting>
  <conditionalFormatting sqref="A12:H59">
    <cfRule type="cellIs" dxfId="668" priority="65" stopIfTrue="1" operator="equal">
      <formula>0</formula>
    </cfRule>
  </conditionalFormatting>
  <conditionalFormatting sqref="A19:C21">
    <cfRule type="cellIs" dxfId="667" priority="64" stopIfTrue="1" operator="equal">
      <formula>0</formula>
    </cfRule>
  </conditionalFormatting>
  <conditionalFormatting sqref="A19:H21">
    <cfRule type="cellIs" dxfId="666" priority="63" stopIfTrue="1" operator="equal">
      <formula>0</formula>
    </cfRule>
  </conditionalFormatting>
  <conditionalFormatting sqref="A25:H27">
    <cfRule type="cellIs" dxfId="665" priority="62" stopIfTrue="1" operator="equal">
      <formula>0</formula>
    </cfRule>
  </conditionalFormatting>
  <conditionalFormatting sqref="A36:H38">
    <cfRule type="cellIs" dxfId="664" priority="61" stopIfTrue="1" operator="equal">
      <formula>0</formula>
    </cfRule>
  </conditionalFormatting>
  <conditionalFormatting sqref="A44:H46">
    <cfRule type="cellIs" dxfId="663" priority="60" stopIfTrue="1" operator="equal">
      <formula>0</formula>
    </cfRule>
  </conditionalFormatting>
  <conditionalFormatting sqref="A54:H56">
    <cfRule type="cellIs" dxfId="662" priority="59" stopIfTrue="1" operator="equal">
      <formula>0</formula>
    </cfRule>
  </conditionalFormatting>
  <conditionalFormatting sqref="A12:H62">
    <cfRule type="expression" dxfId="661" priority="58" stopIfTrue="1">
      <formula>$IT13&lt;$IS$2</formula>
    </cfRule>
  </conditionalFormatting>
  <conditionalFormatting sqref="A12:G29">
    <cfRule type="cellIs" dxfId="660" priority="57" stopIfTrue="1" operator="equal">
      <formula>0</formula>
    </cfRule>
  </conditionalFormatting>
  <conditionalFormatting sqref="A12:G31">
    <cfRule type="expression" dxfId="659" priority="56" stopIfTrue="1">
      <formula>$IT13&lt;$IS$2</formula>
    </cfRule>
  </conditionalFormatting>
  <conditionalFormatting sqref="A17:G18">
    <cfRule type="cellIs" dxfId="658" priority="55" stopIfTrue="1" operator="equal">
      <formula>0</formula>
    </cfRule>
  </conditionalFormatting>
  <conditionalFormatting sqref="A17:G18">
    <cfRule type="cellIs" dxfId="657" priority="54" stopIfTrue="1" operator="equal">
      <formula>0</formula>
    </cfRule>
  </conditionalFormatting>
  <conditionalFormatting sqref="A19:G19">
    <cfRule type="cellIs" dxfId="656" priority="53" stopIfTrue="1" operator="equal">
      <formula>0</formula>
    </cfRule>
  </conditionalFormatting>
  <conditionalFormatting sqref="A19:G19">
    <cfRule type="cellIs" dxfId="655" priority="52" stopIfTrue="1" operator="equal">
      <formula>0</formula>
    </cfRule>
  </conditionalFormatting>
  <conditionalFormatting sqref="A27:G29">
    <cfRule type="cellIs" dxfId="654" priority="51" stopIfTrue="1" operator="equal">
      <formula>0</formula>
    </cfRule>
  </conditionalFormatting>
  <conditionalFormatting sqref="A12:G59">
    <cfRule type="cellIs" dxfId="653" priority="50" stopIfTrue="1" operator="equal">
      <formula>0</formula>
    </cfRule>
  </conditionalFormatting>
  <conditionalFormatting sqref="A19:G21">
    <cfRule type="cellIs" dxfId="652" priority="49" stopIfTrue="1" operator="equal">
      <formula>0</formula>
    </cfRule>
  </conditionalFormatting>
  <conditionalFormatting sqref="A19:G21">
    <cfRule type="cellIs" dxfId="651" priority="48" stopIfTrue="1" operator="equal">
      <formula>0</formula>
    </cfRule>
  </conditionalFormatting>
  <conditionalFormatting sqref="A25:G27">
    <cfRule type="cellIs" dxfId="650" priority="47" stopIfTrue="1" operator="equal">
      <formula>0</formula>
    </cfRule>
  </conditionalFormatting>
  <conditionalFormatting sqref="A25:G27">
    <cfRule type="cellIs" dxfId="649" priority="46" stopIfTrue="1" operator="equal">
      <formula>0</formula>
    </cfRule>
  </conditionalFormatting>
  <conditionalFormatting sqref="A36:G38">
    <cfRule type="cellIs" dxfId="648" priority="45" stopIfTrue="1" operator="equal">
      <formula>0</formula>
    </cfRule>
  </conditionalFormatting>
  <conditionalFormatting sqref="A44:G46">
    <cfRule type="cellIs" dxfId="647" priority="44" stopIfTrue="1" operator="equal">
      <formula>0</formula>
    </cfRule>
  </conditionalFormatting>
  <conditionalFormatting sqref="A44:G46">
    <cfRule type="cellIs" dxfId="646" priority="43" stopIfTrue="1" operator="equal">
      <formula>0</formula>
    </cfRule>
  </conditionalFormatting>
  <conditionalFormatting sqref="A54:G56">
    <cfRule type="cellIs" dxfId="645" priority="42" stopIfTrue="1" operator="equal">
      <formula>0</formula>
    </cfRule>
  </conditionalFormatting>
  <conditionalFormatting sqref="A12:G62">
    <cfRule type="expression" dxfId="644" priority="41" stopIfTrue="1">
      <formula>$IT13&lt;$IS$2</formula>
    </cfRule>
  </conditionalFormatting>
  <conditionalFormatting sqref="A28:G28">
    <cfRule type="cellIs" dxfId="643" priority="40" stopIfTrue="1" operator="equal">
      <formula>0</formula>
    </cfRule>
  </conditionalFormatting>
  <conditionalFormatting sqref="A28:G28">
    <cfRule type="expression" dxfId="642" priority="39" stopIfTrue="1">
      <formula>$IT29&lt;$IS$2</formula>
    </cfRule>
  </conditionalFormatting>
  <conditionalFormatting sqref="A36:G36">
    <cfRule type="cellIs" dxfId="641" priority="38" stopIfTrue="1" operator="equal">
      <formula>0</formula>
    </cfRule>
  </conditionalFormatting>
  <conditionalFormatting sqref="A36:G36">
    <cfRule type="cellIs" dxfId="640" priority="37" stopIfTrue="1" operator="equal">
      <formula>0</formula>
    </cfRule>
  </conditionalFormatting>
  <conditionalFormatting sqref="A36:G36">
    <cfRule type="expression" dxfId="639" priority="36" stopIfTrue="1">
      <formula>$IT37&lt;$IS$2</formula>
    </cfRule>
  </conditionalFormatting>
  <conditionalFormatting sqref="A62:G62">
    <cfRule type="expression" dxfId="638" priority="35" stopIfTrue="1">
      <formula>$IT63&lt;$IS$2</formula>
    </cfRule>
  </conditionalFormatting>
  <conditionalFormatting sqref="H12:H36">
    <cfRule type="cellIs" dxfId="637" priority="34" stopIfTrue="1" operator="equal">
      <formula>0</formula>
    </cfRule>
  </conditionalFormatting>
  <conditionalFormatting sqref="H19:H21">
    <cfRule type="cellIs" dxfId="636" priority="33" stopIfTrue="1" operator="equal">
      <formula>0</formula>
    </cfRule>
  </conditionalFormatting>
  <conditionalFormatting sqref="H19:H21">
    <cfRule type="cellIs" dxfId="635" priority="32" stopIfTrue="1" operator="equal">
      <formula>0</formula>
    </cfRule>
  </conditionalFormatting>
  <conditionalFormatting sqref="H25:H27">
    <cfRule type="cellIs" dxfId="634" priority="31" stopIfTrue="1" operator="equal">
      <formula>0</formula>
    </cfRule>
  </conditionalFormatting>
  <conditionalFormatting sqref="H25:H27">
    <cfRule type="cellIs" dxfId="633" priority="30" stopIfTrue="1" operator="equal">
      <formula>0</formula>
    </cfRule>
  </conditionalFormatting>
  <conditionalFormatting sqref="H36">
    <cfRule type="cellIs" dxfId="632" priority="29" stopIfTrue="1" operator="equal">
      <formula>0</formula>
    </cfRule>
  </conditionalFormatting>
  <conditionalFormatting sqref="H12:H36">
    <cfRule type="expression" dxfId="631" priority="28" stopIfTrue="1">
      <formula>$IT13&lt;$IS$2</formula>
    </cfRule>
  </conditionalFormatting>
  <conditionalFormatting sqref="A39:H40">
    <cfRule type="cellIs" dxfId="630" priority="27" stopIfTrue="1" operator="equal">
      <formula>0</formula>
    </cfRule>
  </conditionalFormatting>
  <conditionalFormatting sqref="A39:H40">
    <cfRule type="expression" dxfId="629" priority="26" stopIfTrue="1">
      <formula>$IT40&lt;$IS$2</formula>
    </cfRule>
  </conditionalFormatting>
  <conditionalFormatting sqref="H12:H59">
    <cfRule type="cellIs" dxfId="628" priority="25" stopIfTrue="1" operator="equal">
      <formula>0</formula>
    </cfRule>
  </conditionalFormatting>
  <conditionalFormatting sqref="H19:H21">
    <cfRule type="cellIs" dxfId="627" priority="24" stopIfTrue="1" operator="equal">
      <formula>0</formula>
    </cfRule>
  </conditionalFormatting>
  <conditionalFormatting sqref="H19:H21">
    <cfRule type="cellIs" dxfId="626" priority="23" stopIfTrue="1" operator="equal">
      <formula>0</formula>
    </cfRule>
  </conditionalFormatting>
  <conditionalFormatting sqref="H25:H27">
    <cfRule type="cellIs" dxfId="625" priority="22" stopIfTrue="1" operator="equal">
      <formula>0</formula>
    </cfRule>
  </conditionalFormatting>
  <conditionalFormatting sqref="H25:H27">
    <cfRule type="cellIs" dxfId="624" priority="21" stopIfTrue="1" operator="equal">
      <formula>0</formula>
    </cfRule>
  </conditionalFormatting>
  <conditionalFormatting sqref="H36:H38">
    <cfRule type="cellIs" dxfId="623" priority="20" stopIfTrue="1" operator="equal">
      <formula>0</formula>
    </cfRule>
  </conditionalFormatting>
  <conditionalFormatting sqref="H44:H46">
    <cfRule type="cellIs" dxfId="622" priority="19" stopIfTrue="1" operator="equal">
      <formula>0</formula>
    </cfRule>
  </conditionalFormatting>
  <conditionalFormatting sqref="H44:H46">
    <cfRule type="cellIs" dxfId="621" priority="18" stopIfTrue="1" operator="equal">
      <formula>0</formula>
    </cfRule>
  </conditionalFormatting>
  <conditionalFormatting sqref="H54:H56">
    <cfRule type="cellIs" dxfId="620" priority="17" stopIfTrue="1" operator="equal">
      <formula>0</formula>
    </cfRule>
  </conditionalFormatting>
  <conditionalFormatting sqref="H12:H62">
    <cfRule type="expression" dxfId="619" priority="16" stopIfTrue="1">
      <formula>$IT13&lt;$IS$2</formula>
    </cfRule>
  </conditionalFormatting>
  <conditionalFormatting sqref="A44:G44">
    <cfRule type="cellIs" dxfId="618" priority="15" stopIfTrue="1" operator="equal">
      <formula>0</formula>
    </cfRule>
  </conditionalFormatting>
  <conditionalFormatting sqref="A44:G44">
    <cfRule type="cellIs" dxfId="617" priority="14" stopIfTrue="1" operator="equal">
      <formula>0</formula>
    </cfRule>
  </conditionalFormatting>
  <conditionalFormatting sqref="A44:G44">
    <cfRule type="cellIs" dxfId="616" priority="13" stopIfTrue="1" operator="equal">
      <formula>0</formula>
    </cfRule>
  </conditionalFormatting>
  <conditionalFormatting sqref="A44:G44">
    <cfRule type="expression" dxfId="615" priority="12" stopIfTrue="1">
      <formula>$IT45&lt;$IS$2</formula>
    </cfRule>
  </conditionalFormatting>
  <conditionalFormatting sqref="A62:G62">
    <cfRule type="expression" dxfId="614" priority="11" stopIfTrue="1">
      <formula>$IT63&lt;$IS$2</formula>
    </cfRule>
  </conditionalFormatting>
  <conditionalFormatting sqref="A12:G40">
    <cfRule type="cellIs" dxfId="613" priority="10" stopIfTrue="1" operator="equal">
      <formula>0</formula>
    </cfRule>
  </conditionalFormatting>
  <conditionalFormatting sqref="A19:G21">
    <cfRule type="cellIs" dxfId="612" priority="9" stopIfTrue="1" operator="equal">
      <formula>0</formula>
    </cfRule>
  </conditionalFormatting>
  <conditionalFormatting sqref="A19:G21">
    <cfRule type="cellIs" dxfId="611" priority="8" stopIfTrue="1" operator="equal">
      <formula>0</formula>
    </cfRule>
  </conditionalFormatting>
  <conditionalFormatting sqref="A25:G27">
    <cfRule type="cellIs" dxfId="610" priority="7" stopIfTrue="1" operator="equal">
      <formula>0</formula>
    </cfRule>
  </conditionalFormatting>
  <conditionalFormatting sqref="A25:G27">
    <cfRule type="cellIs" dxfId="609" priority="6" stopIfTrue="1" operator="equal">
      <formula>0</formula>
    </cfRule>
  </conditionalFormatting>
  <conditionalFormatting sqref="A36:G38">
    <cfRule type="cellIs" dxfId="608" priority="5" stopIfTrue="1" operator="equal">
      <formula>0</formula>
    </cfRule>
  </conditionalFormatting>
  <conditionalFormatting sqref="A12:G40">
    <cfRule type="expression" dxfId="607" priority="4" stopIfTrue="1">
      <formula>$IT13&lt;$IS$2</formula>
    </cfRule>
  </conditionalFormatting>
  <conditionalFormatting sqref="A62:G62">
    <cfRule type="expression" dxfId="606" priority="3" stopIfTrue="1">
      <formula>$IT63&lt;$IS$2</formula>
    </cfRule>
  </conditionalFormatting>
  <conditionalFormatting sqref="A12:H62">
    <cfRule type="cellIs" dxfId="605" priority="2" operator="equal">
      <formula>0</formula>
    </cfRule>
  </conditionalFormatting>
  <conditionalFormatting sqref="K8:K70">
    <cfRule type="cellIs" dxfId="604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K8" sqref="K8:K70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173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145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1</v>
      </c>
      <c r="B6" s="159"/>
      <c r="C6" s="40"/>
      <c r="D6" s="43" t="str">
        <f>х!A29</f>
        <v>29.01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170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/>
      <c r="E19" s="28"/>
      <c r="F19" s="28"/>
      <c r="G19" s="28"/>
      <c r="H19" s="29"/>
      <c r="I19" s="29">
        <f>I18+I17+I16+I15+I14+I13+I12</f>
        <v>0</v>
      </c>
      <c r="J19" s="11"/>
      <c r="K19" s="38">
        <f>х!E12</f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/>
      <c r="E25" s="28"/>
      <c r="F25" s="28"/>
      <c r="G25" s="28"/>
      <c r="H25" s="29"/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/>
      <c r="E36" s="28"/>
      <c r="F36" s="28"/>
      <c r="G36" s="28"/>
      <c r="H36" s="29">
        <f>H28+H29+H30+H31+H32+H33+H34+H35</f>
        <v>0</v>
      </c>
      <c r="I36" s="29">
        <f>I28+I29+I30+I31+I32+I33+I34+I35</f>
        <v>0</v>
      </c>
      <c r="J36" s="11"/>
      <c r="K36" s="38">
        <f>х!E29</f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/>
      <c r="E44" s="28"/>
      <c r="F44" s="28"/>
      <c r="G44" s="28"/>
      <c r="H44" s="29">
        <f>H43+H42+H41+H40+H39</f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/>
      <c r="E54" s="28"/>
      <c r="F54" s="28"/>
      <c r="G54" s="28"/>
      <c r="H54" s="29"/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/>
      <c r="E62" s="28"/>
      <c r="F62" s="28"/>
      <c r="G62" s="28"/>
      <c r="H62" s="32">
        <f>H54+H44+H36+H25+H19</f>
        <v>0</v>
      </c>
      <c r="I62" s="32">
        <f>I54+I44+I36+I25+I19+I60</f>
        <v>0</v>
      </c>
      <c r="J62" s="11"/>
      <c r="K62" s="38">
        <f>х!E55</f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x14ac:dyDescent="0.2">
      <c r="K68" s="38">
        <f>х!E61</f>
        <v>0</v>
      </c>
      <c r="IA68" s="12"/>
      <c r="IB68" s="6">
        <f>[1]основа!AM73</f>
        <v>42551</v>
      </c>
    </row>
    <row r="69" spans="1:236" x14ac:dyDescent="0.2">
      <c r="K69" s="38">
        <f>х!E62</f>
        <v>0</v>
      </c>
      <c r="IA69" s="12"/>
      <c r="IB69" s="6">
        <f>[1]основа!AM74</f>
        <v>42551</v>
      </c>
    </row>
    <row r="70" spans="1:236" ht="18.75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603" priority="116" operator="equal">
      <formula>0</formula>
    </cfRule>
  </conditionalFormatting>
  <conditionalFormatting sqref="D6">
    <cfRule type="cellIs" dxfId="602" priority="115" operator="equal">
      <formula>0</formula>
    </cfRule>
  </conditionalFormatting>
  <conditionalFormatting sqref="D6">
    <cfRule type="cellIs" dxfId="601" priority="114" operator="equal">
      <formula>0</formula>
    </cfRule>
  </conditionalFormatting>
  <conditionalFormatting sqref="A2:A4">
    <cfRule type="cellIs" dxfId="600" priority="113" operator="equal">
      <formula>0</formula>
    </cfRule>
  </conditionalFormatting>
  <conditionalFormatting sqref="A65:A67">
    <cfRule type="cellIs" dxfId="599" priority="112" operator="equal">
      <formula>0</formula>
    </cfRule>
  </conditionalFormatting>
  <conditionalFormatting sqref="A2:G4">
    <cfRule type="cellIs" dxfId="598" priority="111" operator="equal">
      <formula>0</formula>
    </cfRule>
  </conditionalFormatting>
  <conditionalFormatting sqref="A2:A4">
    <cfRule type="cellIs" dxfId="597" priority="110" operator="equal">
      <formula>0</formula>
    </cfRule>
  </conditionalFormatting>
  <conditionalFormatting sqref="A2:G4">
    <cfRule type="cellIs" dxfId="596" priority="109" operator="equal">
      <formula>0</formula>
    </cfRule>
  </conditionalFormatting>
  <conditionalFormatting sqref="A2:A4">
    <cfRule type="cellIs" dxfId="595" priority="108" operator="equal">
      <formula>0</formula>
    </cfRule>
  </conditionalFormatting>
  <conditionalFormatting sqref="A2:G4">
    <cfRule type="cellIs" dxfId="594" priority="107" operator="equal">
      <formula>0</formula>
    </cfRule>
  </conditionalFormatting>
  <conditionalFormatting sqref="A2:A4">
    <cfRule type="cellIs" dxfId="593" priority="106" operator="equal">
      <formula>0</formula>
    </cfRule>
  </conditionalFormatting>
  <conditionalFormatting sqref="A3:A4">
    <cfRule type="expression" dxfId="592" priority="105" stopIfTrue="1">
      <formula>$IT4&lt;$IS$4</formula>
    </cfRule>
  </conditionalFormatting>
  <conditionalFormatting sqref="A3:A4">
    <cfRule type="expression" dxfId="591" priority="104" stopIfTrue="1">
      <formula>$IT4&lt;$IS$4</formula>
    </cfRule>
  </conditionalFormatting>
  <conditionalFormatting sqref="A3:G3">
    <cfRule type="expression" dxfId="590" priority="103" stopIfTrue="1">
      <formula>$IT6&lt;$IS$4</formula>
    </cfRule>
  </conditionalFormatting>
  <conditionalFormatting sqref="A12:H70">
    <cfRule type="cellIs" dxfId="589" priority="102" operator="equal">
      <formula>0</formula>
    </cfRule>
  </conditionalFormatting>
  <conditionalFormatting sqref="A65:A67">
    <cfRule type="cellIs" dxfId="588" priority="101" operator="equal">
      <formula>0</formula>
    </cfRule>
  </conditionalFormatting>
  <conditionalFormatting sqref="A12:H70">
    <cfRule type="cellIs" dxfId="587" priority="100" operator="equal">
      <formula>0</formula>
    </cfRule>
  </conditionalFormatting>
  <conditionalFormatting sqref="A65:A67">
    <cfRule type="cellIs" dxfId="586" priority="99" operator="equal">
      <formula>0</formula>
    </cfRule>
  </conditionalFormatting>
  <conditionalFormatting sqref="A12:H59">
    <cfRule type="cellIs" dxfId="585" priority="98" stopIfTrue="1" operator="equal">
      <formula>0</formula>
    </cfRule>
  </conditionalFormatting>
  <conditionalFormatting sqref="A19:C21">
    <cfRule type="cellIs" dxfId="584" priority="97" stopIfTrue="1" operator="equal">
      <formula>0</formula>
    </cfRule>
  </conditionalFormatting>
  <conditionalFormatting sqref="A19:H21">
    <cfRule type="cellIs" dxfId="583" priority="96" stopIfTrue="1" operator="equal">
      <formula>0</formula>
    </cfRule>
  </conditionalFormatting>
  <conditionalFormatting sqref="A25:H27">
    <cfRule type="cellIs" dxfId="582" priority="95" stopIfTrue="1" operator="equal">
      <formula>0</formula>
    </cfRule>
  </conditionalFormatting>
  <conditionalFormatting sqref="A36:H38">
    <cfRule type="cellIs" dxfId="581" priority="94" stopIfTrue="1" operator="equal">
      <formula>0</formula>
    </cfRule>
  </conditionalFormatting>
  <conditionalFormatting sqref="A44:H46">
    <cfRule type="cellIs" dxfId="580" priority="93" stopIfTrue="1" operator="equal">
      <formula>0</formula>
    </cfRule>
  </conditionalFormatting>
  <conditionalFormatting sqref="A54:H56">
    <cfRule type="cellIs" dxfId="579" priority="92" stopIfTrue="1" operator="equal">
      <formula>0</formula>
    </cfRule>
  </conditionalFormatting>
  <conditionalFormatting sqref="A12:H62">
    <cfRule type="expression" dxfId="578" priority="91" stopIfTrue="1">
      <formula>$IT13&lt;$IS$2</formula>
    </cfRule>
  </conditionalFormatting>
  <conditionalFormatting sqref="A12:H59">
    <cfRule type="cellIs" dxfId="577" priority="90" stopIfTrue="1" operator="equal">
      <formula>0</formula>
    </cfRule>
  </conditionalFormatting>
  <conditionalFormatting sqref="A19:C21">
    <cfRule type="cellIs" dxfId="576" priority="89" stopIfTrue="1" operator="equal">
      <formula>0</formula>
    </cfRule>
  </conditionalFormatting>
  <conditionalFormatting sqref="A19:H21">
    <cfRule type="cellIs" dxfId="575" priority="88" stopIfTrue="1" operator="equal">
      <formula>0</formula>
    </cfRule>
  </conditionalFormatting>
  <conditionalFormatting sqref="A25:H27">
    <cfRule type="cellIs" dxfId="574" priority="87" stopIfTrue="1" operator="equal">
      <formula>0</formula>
    </cfRule>
  </conditionalFormatting>
  <conditionalFormatting sqref="A36:H38">
    <cfRule type="cellIs" dxfId="573" priority="86" stopIfTrue="1" operator="equal">
      <formula>0</formula>
    </cfRule>
  </conditionalFormatting>
  <conditionalFormatting sqref="A44:H46">
    <cfRule type="cellIs" dxfId="572" priority="85" stopIfTrue="1" operator="equal">
      <formula>0</formula>
    </cfRule>
  </conditionalFormatting>
  <conditionalFormatting sqref="A54:H56">
    <cfRule type="cellIs" dxfId="571" priority="84" stopIfTrue="1" operator="equal">
      <formula>0</formula>
    </cfRule>
  </conditionalFormatting>
  <conditionalFormatting sqref="A12:H62">
    <cfRule type="expression" dxfId="570" priority="83" stopIfTrue="1">
      <formula>$IT13&lt;$IS$2</formula>
    </cfRule>
  </conditionalFormatting>
  <conditionalFormatting sqref="A12:G29">
    <cfRule type="cellIs" dxfId="569" priority="82" stopIfTrue="1" operator="equal">
      <formula>0</formula>
    </cfRule>
  </conditionalFormatting>
  <conditionalFormatting sqref="A12:G31">
    <cfRule type="expression" dxfId="568" priority="81" stopIfTrue="1">
      <formula>$IT13&lt;$IS$2</formula>
    </cfRule>
  </conditionalFormatting>
  <conditionalFormatting sqref="A17:G18">
    <cfRule type="cellIs" dxfId="567" priority="80" stopIfTrue="1" operator="equal">
      <formula>0</formula>
    </cfRule>
  </conditionalFormatting>
  <conditionalFormatting sqref="A17:G18">
    <cfRule type="cellIs" dxfId="566" priority="79" stopIfTrue="1" operator="equal">
      <formula>0</formula>
    </cfRule>
  </conditionalFormatting>
  <conditionalFormatting sqref="A19:G19">
    <cfRule type="cellIs" dxfId="565" priority="78" stopIfTrue="1" operator="equal">
      <formula>0</formula>
    </cfRule>
  </conditionalFormatting>
  <conditionalFormatting sqref="A19:G19">
    <cfRule type="cellIs" dxfId="564" priority="77" stopIfTrue="1" operator="equal">
      <formula>0</formula>
    </cfRule>
  </conditionalFormatting>
  <conditionalFormatting sqref="A27:G29">
    <cfRule type="cellIs" dxfId="563" priority="76" stopIfTrue="1" operator="equal">
      <formula>0</formula>
    </cfRule>
  </conditionalFormatting>
  <conditionalFormatting sqref="A12:G59">
    <cfRule type="cellIs" dxfId="562" priority="75" stopIfTrue="1" operator="equal">
      <formula>0</formula>
    </cfRule>
  </conditionalFormatting>
  <conditionalFormatting sqref="A19:G21">
    <cfRule type="cellIs" dxfId="561" priority="74" stopIfTrue="1" operator="equal">
      <formula>0</formula>
    </cfRule>
  </conditionalFormatting>
  <conditionalFormatting sqref="A19:G21">
    <cfRule type="cellIs" dxfId="560" priority="73" stopIfTrue="1" operator="equal">
      <formula>0</formula>
    </cfRule>
  </conditionalFormatting>
  <conditionalFormatting sqref="A25:G27">
    <cfRule type="cellIs" dxfId="559" priority="72" stopIfTrue="1" operator="equal">
      <formula>0</formula>
    </cfRule>
  </conditionalFormatting>
  <conditionalFormatting sqref="A25:G27">
    <cfRule type="cellIs" dxfId="558" priority="71" stopIfTrue="1" operator="equal">
      <formula>0</formula>
    </cfRule>
  </conditionalFormatting>
  <conditionalFormatting sqref="A36:G38">
    <cfRule type="cellIs" dxfId="557" priority="70" stopIfTrue="1" operator="equal">
      <formula>0</formula>
    </cfRule>
  </conditionalFormatting>
  <conditionalFormatting sqref="A44:G46">
    <cfRule type="cellIs" dxfId="556" priority="69" stopIfTrue="1" operator="equal">
      <formula>0</formula>
    </cfRule>
  </conditionalFormatting>
  <conditionalFormatting sqref="A44:G46">
    <cfRule type="cellIs" dxfId="555" priority="68" stopIfTrue="1" operator="equal">
      <formula>0</formula>
    </cfRule>
  </conditionalFormatting>
  <conditionalFormatting sqref="A54:G56">
    <cfRule type="cellIs" dxfId="554" priority="67" stopIfTrue="1" operator="equal">
      <formula>0</formula>
    </cfRule>
  </conditionalFormatting>
  <conditionalFormatting sqref="A12:G62">
    <cfRule type="expression" dxfId="553" priority="66" stopIfTrue="1">
      <formula>$IT13&lt;$IS$2</formula>
    </cfRule>
  </conditionalFormatting>
  <conditionalFormatting sqref="A28:G28">
    <cfRule type="cellIs" dxfId="552" priority="65" stopIfTrue="1" operator="equal">
      <formula>0</formula>
    </cfRule>
  </conditionalFormatting>
  <conditionalFormatting sqref="A28:G28">
    <cfRule type="expression" dxfId="551" priority="64" stopIfTrue="1">
      <formula>$IT29&lt;$IS$2</formula>
    </cfRule>
  </conditionalFormatting>
  <conditionalFormatting sqref="A36:G36">
    <cfRule type="cellIs" dxfId="550" priority="63" stopIfTrue="1" operator="equal">
      <formula>0</formula>
    </cfRule>
  </conditionalFormatting>
  <conditionalFormatting sqref="A36:G36">
    <cfRule type="cellIs" dxfId="549" priority="62" stopIfTrue="1" operator="equal">
      <formula>0</formula>
    </cfRule>
  </conditionalFormatting>
  <conditionalFormatting sqref="A36:G36">
    <cfRule type="expression" dxfId="548" priority="61" stopIfTrue="1">
      <formula>$IT37&lt;$IS$2</formula>
    </cfRule>
  </conditionalFormatting>
  <conditionalFormatting sqref="A62:G62">
    <cfRule type="expression" dxfId="547" priority="60" stopIfTrue="1">
      <formula>$IT63&lt;$IS$2</formula>
    </cfRule>
  </conditionalFormatting>
  <conditionalFormatting sqref="H12:H36">
    <cfRule type="cellIs" dxfId="546" priority="59" stopIfTrue="1" operator="equal">
      <formula>0</formula>
    </cfRule>
  </conditionalFormatting>
  <conditionalFormatting sqref="H19:H21">
    <cfRule type="cellIs" dxfId="545" priority="58" stopIfTrue="1" operator="equal">
      <formula>0</formula>
    </cfRule>
  </conditionalFormatting>
  <conditionalFormatting sqref="H19:H21">
    <cfRule type="cellIs" dxfId="544" priority="57" stopIfTrue="1" operator="equal">
      <formula>0</formula>
    </cfRule>
  </conditionalFormatting>
  <conditionalFormatting sqref="H25:H27">
    <cfRule type="cellIs" dxfId="543" priority="56" stopIfTrue="1" operator="equal">
      <formula>0</formula>
    </cfRule>
  </conditionalFormatting>
  <conditionalFormatting sqref="H25:H27">
    <cfRule type="cellIs" dxfId="542" priority="55" stopIfTrue="1" operator="equal">
      <formula>0</formula>
    </cfRule>
  </conditionalFormatting>
  <conditionalFormatting sqref="H36">
    <cfRule type="cellIs" dxfId="541" priority="54" stopIfTrue="1" operator="equal">
      <formula>0</formula>
    </cfRule>
  </conditionalFormatting>
  <conditionalFormatting sqref="H12:H36">
    <cfRule type="expression" dxfId="540" priority="53" stopIfTrue="1">
      <formula>$IT13&lt;$IS$2</formula>
    </cfRule>
  </conditionalFormatting>
  <conditionalFormatting sqref="A39:H40">
    <cfRule type="cellIs" dxfId="539" priority="52" stopIfTrue="1" operator="equal">
      <formula>0</formula>
    </cfRule>
  </conditionalFormatting>
  <conditionalFormatting sqref="A39:H40">
    <cfRule type="expression" dxfId="538" priority="51" stopIfTrue="1">
      <formula>$IT40&lt;$IS$2</formula>
    </cfRule>
  </conditionalFormatting>
  <conditionalFormatting sqref="H12:H59">
    <cfRule type="cellIs" dxfId="537" priority="50" stopIfTrue="1" operator="equal">
      <formula>0</formula>
    </cfRule>
  </conditionalFormatting>
  <conditionalFormatting sqref="H19:H21">
    <cfRule type="cellIs" dxfId="536" priority="49" stopIfTrue="1" operator="equal">
      <formula>0</formula>
    </cfRule>
  </conditionalFormatting>
  <conditionalFormatting sqref="H19:H21">
    <cfRule type="cellIs" dxfId="535" priority="48" stopIfTrue="1" operator="equal">
      <formula>0</formula>
    </cfRule>
  </conditionalFormatting>
  <conditionalFormatting sqref="H25:H27">
    <cfRule type="cellIs" dxfId="534" priority="47" stopIfTrue="1" operator="equal">
      <formula>0</formula>
    </cfRule>
  </conditionalFormatting>
  <conditionalFormatting sqref="H25:H27">
    <cfRule type="cellIs" dxfId="533" priority="46" stopIfTrue="1" operator="equal">
      <formula>0</formula>
    </cfRule>
  </conditionalFormatting>
  <conditionalFormatting sqref="H36:H38">
    <cfRule type="cellIs" dxfId="532" priority="45" stopIfTrue="1" operator="equal">
      <formula>0</formula>
    </cfRule>
  </conditionalFormatting>
  <conditionalFormatting sqref="H44:H46">
    <cfRule type="cellIs" dxfId="531" priority="44" stopIfTrue="1" operator="equal">
      <formula>0</formula>
    </cfRule>
  </conditionalFormatting>
  <conditionalFormatting sqref="H44:H46">
    <cfRule type="cellIs" dxfId="530" priority="43" stopIfTrue="1" operator="equal">
      <formula>0</formula>
    </cfRule>
  </conditionalFormatting>
  <conditionalFormatting sqref="H54:H56">
    <cfRule type="cellIs" dxfId="529" priority="42" stopIfTrue="1" operator="equal">
      <formula>0</formula>
    </cfRule>
  </conditionalFormatting>
  <conditionalFormatting sqref="H12:H62">
    <cfRule type="expression" dxfId="528" priority="41" stopIfTrue="1">
      <formula>$IT13&lt;$IS$2</formula>
    </cfRule>
  </conditionalFormatting>
  <conditionalFormatting sqref="A44:G44">
    <cfRule type="cellIs" dxfId="527" priority="40" stopIfTrue="1" operator="equal">
      <formula>0</formula>
    </cfRule>
  </conditionalFormatting>
  <conditionalFormatting sqref="A44:G44">
    <cfRule type="cellIs" dxfId="526" priority="39" stopIfTrue="1" operator="equal">
      <formula>0</formula>
    </cfRule>
  </conditionalFormatting>
  <conditionalFormatting sqref="A44:G44">
    <cfRule type="cellIs" dxfId="525" priority="38" stopIfTrue="1" operator="equal">
      <formula>0</formula>
    </cfRule>
  </conditionalFormatting>
  <conditionalFormatting sqref="A44:G44">
    <cfRule type="expression" dxfId="524" priority="37" stopIfTrue="1">
      <formula>$IT45&lt;$IS$2</formula>
    </cfRule>
  </conditionalFormatting>
  <conditionalFormatting sqref="A62:G62">
    <cfRule type="expression" dxfId="523" priority="36" stopIfTrue="1">
      <formula>$IT63&lt;$IS$2</formula>
    </cfRule>
  </conditionalFormatting>
  <conditionalFormatting sqref="A12:G40">
    <cfRule type="cellIs" dxfId="522" priority="35" stopIfTrue="1" operator="equal">
      <formula>0</formula>
    </cfRule>
  </conditionalFormatting>
  <conditionalFormatting sqref="A19:G21">
    <cfRule type="cellIs" dxfId="521" priority="34" stopIfTrue="1" operator="equal">
      <formula>0</formula>
    </cfRule>
  </conditionalFormatting>
  <conditionalFormatting sqref="A19:G21">
    <cfRule type="cellIs" dxfId="520" priority="33" stopIfTrue="1" operator="equal">
      <formula>0</formula>
    </cfRule>
  </conditionalFormatting>
  <conditionalFormatting sqref="A25:G27">
    <cfRule type="cellIs" dxfId="519" priority="32" stopIfTrue="1" operator="equal">
      <formula>0</formula>
    </cfRule>
  </conditionalFormatting>
  <conditionalFormatting sqref="A25:G27">
    <cfRule type="cellIs" dxfId="518" priority="31" stopIfTrue="1" operator="equal">
      <formula>0</formula>
    </cfRule>
  </conditionalFormatting>
  <conditionalFormatting sqref="A36:G38">
    <cfRule type="cellIs" dxfId="517" priority="30" stopIfTrue="1" operator="equal">
      <formula>0</formula>
    </cfRule>
  </conditionalFormatting>
  <conditionalFormatting sqref="A12:G40">
    <cfRule type="expression" dxfId="516" priority="29" stopIfTrue="1">
      <formula>$IT13&lt;$IS$2</formula>
    </cfRule>
  </conditionalFormatting>
  <conditionalFormatting sqref="A62:G62">
    <cfRule type="expression" dxfId="515" priority="28" stopIfTrue="1">
      <formula>$IT63&lt;$IS$2</formula>
    </cfRule>
  </conditionalFormatting>
  <conditionalFormatting sqref="A12:H62">
    <cfRule type="cellIs" dxfId="514" priority="27" operator="equal">
      <formula>0</formula>
    </cfRule>
  </conditionalFormatting>
  <conditionalFormatting sqref="A4:G4">
    <cfRule type="cellIs" dxfId="513" priority="26" operator="equal">
      <formula>0</formula>
    </cfRule>
  </conditionalFormatting>
  <conditionalFormatting sqref="A4">
    <cfRule type="cellIs" dxfId="512" priority="25" operator="equal">
      <formula>0</formula>
    </cfRule>
  </conditionalFormatting>
  <conditionalFormatting sqref="A4:G4">
    <cfRule type="cellIs" dxfId="511" priority="24" operator="equal">
      <formula>0</formula>
    </cfRule>
  </conditionalFormatting>
  <conditionalFormatting sqref="A4">
    <cfRule type="cellIs" dxfId="510" priority="23" operator="equal">
      <formula>0</formula>
    </cfRule>
  </conditionalFormatting>
  <conditionalFormatting sqref="A4:G4">
    <cfRule type="cellIs" dxfId="509" priority="22" operator="equal">
      <formula>0</formula>
    </cfRule>
  </conditionalFormatting>
  <conditionalFormatting sqref="A4">
    <cfRule type="cellIs" dxfId="508" priority="21" operator="equal">
      <formula>0</formula>
    </cfRule>
  </conditionalFormatting>
  <conditionalFormatting sqref="A4">
    <cfRule type="expression" dxfId="507" priority="20" stopIfTrue="1">
      <formula>$IT5&lt;$IS$4</formula>
    </cfRule>
  </conditionalFormatting>
  <conditionalFormatting sqref="A4">
    <cfRule type="expression" dxfId="506" priority="19" stopIfTrue="1">
      <formula>$IT5&lt;$IS$4</formula>
    </cfRule>
  </conditionalFormatting>
  <conditionalFormatting sqref="A4:G4">
    <cfRule type="cellIs" dxfId="505" priority="18" operator="equal">
      <formula>0</formula>
    </cfRule>
  </conditionalFormatting>
  <conditionalFormatting sqref="A4">
    <cfRule type="cellIs" dxfId="504" priority="17" operator="equal">
      <formula>0</formula>
    </cfRule>
  </conditionalFormatting>
  <conditionalFormatting sqref="A4:G4">
    <cfRule type="cellIs" dxfId="503" priority="16" operator="equal">
      <formula>0</formula>
    </cfRule>
  </conditionalFormatting>
  <conditionalFormatting sqref="A4">
    <cfRule type="cellIs" dxfId="502" priority="15" operator="equal">
      <formula>0</formula>
    </cfRule>
  </conditionalFormatting>
  <conditionalFormatting sqref="A4">
    <cfRule type="expression" dxfId="501" priority="14" stopIfTrue="1">
      <formula>$IT5&lt;$IS$4</formula>
    </cfRule>
  </conditionalFormatting>
  <conditionalFormatting sqref="A4">
    <cfRule type="expression" dxfId="500" priority="13" stopIfTrue="1">
      <formula>$IT5&lt;$IS$4</formula>
    </cfRule>
  </conditionalFormatting>
  <conditionalFormatting sqref="A3:G3">
    <cfRule type="cellIs" dxfId="499" priority="12" operator="equal">
      <formula>0</formula>
    </cfRule>
  </conditionalFormatting>
  <conditionalFormatting sqref="A3:G3">
    <cfRule type="cellIs" dxfId="498" priority="11" operator="equal">
      <formula>0</formula>
    </cfRule>
  </conditionalFormatting>
  <conditionalFormatting sqref="A3">
    <cfRule type="cellIs" dxfId="497" priority="10" operator="equal">
      <formula>0</formula>
    </cfRule>
  </conditionalFormatting>
  <conditionalFormatting sqref="A3:G3">
    <cfRule type="cellIs" dxfId="496" priority="9" operator="equal">
      <formula>0</formula>
    </cfRule>
  </conditionalFormatting>
  <conditionalFormatting sqref="A3">
    <cfRule type="cellIs" dxfId="495" priority="8" operator="equal">
      <formula>0</formula>
    </cfRule>
  </conditionalFormatting>
  <conditionalFormatting sqref="A3:G3">
    <cfRule type="cellIs" dxfId="494" priority="7" operator="equal">
      <formula>0</formula>
    </cfRule>
  </conditionalFormatting>
  <conditionalFormatting sqref="A3">
    <cfRule type="cellIs" dxfId="493" priority="6" operator="equal">
      <formula>0</formula>
    </cfRule>
  </conditionalFormatting>
  <conditionalFormatting sqref="A3">
    <cfRule type="expression" dxfId="492" priority="5" stopIfTrue="1">
      <formula>$IT4&lt;$IS$4</formula>
    </cfRule>
  </conditionalFormatting>
  <conditionalFormatting sqref="A3">
    <cfRule type="expression" dxfId="491" priority="4" stopIfTrue="1">
      <formula>$IT4&lt;$IS$4</formula>
    </cfRule>
  </conditionalFormatting>
  <conditionalFormatting sqref="A3:G3">
    <cfRule type="expression" dxfId="490" priority="3" stopIfTrue="1">
      <formula>$IT6&lt;$IS$4</formula>
    </cfRule>
  </conditionalFormatting>
  <conditionalFormatting sqref="K8:K70">
    <cfRule type="cellIs" dxfId="489" priority="2" operator="equal">
      <formula>0</formula>
    </cfRule>
  </conditionalFormatting>
  <conditionalFormatting sqref="K8:K70">
    <cfRule type="cellIs" dxfId="48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K8" sqref="K8:K70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173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148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1</v>
      </c>
      <c r="B6" s="159"/>
      <c r="C6" s="40"/>
      <c r="D6" s="43" t="str">
        <f>х!A30</f>
        <v>30.01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171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/>
      <c r="E19" s="28"/>
      <c r="F19" s="28"/>
      <c r="G19" s="28"/>
      <c r="H19" s="29"/>
      <c r="I19" s="29">
        <f>I18+I17+I16+I15+I14+I13+I12</f>
        <v>0</v>
      </c>
      <c r="J19" s="11"/>
      <c r="K19" s="38">
        <f>х!E12</f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/>
      <c r="E25" s="28"/>
      <c r="F25" s="28"/>
      <c r="G25" s="28"/>
      <c r="H25" s="29"/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/>
      <c r="E36" s="28"/>
      <c r="F36" s="28"/>
      <c r="G36" s="28"/>
      <c r="H36" s="29">
        <f>H28+H29+H30+H31+H32+H33+H34+H35</f>
        <v>0</v>
      </c>
      <c r="I36" s="29">
        <f>I28+I29+I30+I31+I32+I33+I34+I35</f>
        <v>0</v>
      </c>
      <c r="J36" s="11"/>
      <c r="K36" s="38">
        <f>х!E29</f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/>
      <c r="E44" s="28"/>
      <c r="F44" s="28"/>
      <c r="G44" s="28"/>
      <c r="H44" s="29">
        <f>H43+H42+H41+H40+H39</f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/>
      <c r="E54" s="28"/>
      <c r="F54" s="28"/>
      <c r="G54" s="28"/>
      <c r="H54" s="29"/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/>
      <c r="E62" s="28"/>
      <c r="F62" s="28"/>
      <c r="G62" s="28"/>
      <c r="H62" s="32">
        <f>H54+H44+H36+H25+H19</f>
        <v>0</v>
      </c>
      <c r="I62" s="32">
        <f>I54+I44+I36+I25+I19+I60</f>
        <v>0</v>
      </c>
      <c r="J62" s="11"/>
      <c r="K62" s="38">
        <f>х!E55</f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x14ac:dyDescent="0.2">
      <c r="K68" s="38">
        <f>х!E61</f>
        <v>0</v>
      </c>
      <c r="IA68" s="12"/>
      <c r="IB68" s="6">
        <f>[1]основа!AM73</f>
        <v>42551</v>
      </c>
    </row>
    <row r="69" spans="1:236" x14ac:dyDescent="0.2">
      <c r="K69" s="38">
        <f>х!E62</f>
        <v>0</v>
      </c>
      <c r="IA69" s="12"/>
      <c r="IB69" s="6">
        <f>[1]основа!AM74</f>
        <v>42551</v>
      </c>
    </row>
    <row r="70" spans="1:236" ht="18.75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487" priority="116" operator="equal">
      <formula>0</formula>
    </cfRule>
  </conditionalFormatting>
  <conditionalFormatting sqref="D6">
    <cfRule type="cellIs" dxfId="486" priority="115" operator="equal">
      <formula>0</formula>
    </cfRule>
  </conditionalFormatting>
  <conditionalFormatting sqref="D6">
    <cfRule type="cellIs" dxfId="485" priority="114" operator="equal">
      <formula>0</formula>
    </cfRule>
  </conditionalFormatting>
  <conditionalFormatting sqref="A2:A4">
    <cfRule type="cellIs" dxfId="484" priority="113" operator="equal">
      <formula>0</formula>
    </cfRule>
  </conditionalFormatting>
  <conditionalFormatting sqref="A65:A67">
    <cfRule type="cellIs" dxfId="483" priority="112" operator="equal">
      <formula>0</formula>
    </cfRule>
  </conditionalFormatting>
  <conditionalFormatting sqref="A2:G4">
    <cfRule type="cellIs" dxfId="482" priority="111" operator="equal">
      <formula>0</formula>
    </cfRule>
  </conditionalFormatting>
  <conditionalFormatting sqref="A2:A4">
    <cfRule type="cellIs" dxfId="481" priority="110" operator="equal">
      <formula>0</formula>
    </cfRule>
  </conditionalFormatting>
  <conditionalFormatting sqref="A2:G4">
    <cfRule type="cellIs" dxfId="480" priority="109" operator="equal">
      <formula>0</formula>
    </cfRule>
  </conditionalFormatting>
  <conditionalFormatting sqref="A2:A4">
    <cfRule type="cellIs" dxfId="479" priority="108" operator="equal">
      <formula>0</formula>
    </cfRule>
  </conditionalFormatting>
  <conditionalFormatting sqref="A2:G4">
    <cfRule type="cellIs" dxfId="478" priority="107" operator="equal">
      <formula>0</formula>
    </cfRule>
  </conditionalFormatting>
  <conditionalFormatting sqref="A2:A4">
    <cfRule type="cellIs" dxfId="477" priority="106" operator="equal">
      <formula>0</formula>
    </cfRule>
  </conditionalFormatting>
  <conditionalFormatting sqref="A3:A4">
    <cfRule type="expression" dxfId="476" priority="105" stopIfTrue="1">
      <formula>$IT4&lt;$IS$4</formula>
    </cfRule>
  </conditionalFormatting>
  <conditionalFormatting sqref="A3:A4">
    <cfRule type="expression" dxfId="475" priority="104" stopIfTrue="1">
      <formula>$IT4&lt;$IS$4</formula>
    </cfRule>
  </conditionalFormatting>
  <conditionalFormatting sqref="A3:G3">
    <cfRule type="expression" dxfId="474" priority="103" stopIfTrue="1">
      <formula>$IT6&lt;$IS$4</formula>
    </cfRule>
  </conditionalFormatting>
  <conditionalFormatting sqref="A12:H70">
    <cfRule type="cellIs" dxfId="473" priority="102" operator="equal">
      <formula>0</formula>
    </cfRule>
  </conditionalFormatting>
  <conditionalFormatting sqref="A65:A67">
    <cfRule type="cellIs" dxfId="472" priority="101" operator="equal">
      <formula>0</formula>
    </cfRule>
  </conditionalFormatting>
  <conditionalFormatting sqref="A12:H70">
    <cfRule type="cellIs" dxfId="471" priority="100" operator="equal">
      <formula>0</formula>
    </cfRule>
  </conditionalFormatting>
  <conditionalFormatting sqref="A65:A67">
    <cfRule type="cellIs" dxfId="470" priority="99" operator="equal">
      <formula>0</formula>
    </cfRule>
  </conditionalFormatting>
  <conditionalFormatting sqref="A12:H59">
    <cfRule type="cellIs" dxfId="469" priority="98" stopIfTrue="1" operator="equal">
      <formula>0</formula>
    </cfRule>
  </conditionalFormatting>
  <conditionalFormatting sqref="A19:C21">
    <cfRule type="cellIs" dxfId="468" priority="97" stopIfTrue="1" operator="equal">
      <formula>0</formula>
    </cfRule>
  </conditionalFormatting>
  <conditionalFormatting sqref="A19:H21">
    <cfRule type="cellIs" dxfId="467" priority="96" stopIfTrue="1" operator="equal">
      <formula>0</formula>
    </cfRule>
  </conditionalFormatting>
  <conditionalFormatting sqref="A25:H27">
    <cfRule type="cellIs" dxfId="466" priority="95" stopIfTrue="1" operator="equal">
      <formula>0</formula>
    </cfRule>
  </conditionalFormatting>
  <conditionalFormatting sqref="A36:H38">
    <cfRule type="cellIs" dxfId="465" priority="94" stopIfTrue="1" operator="equal">
      <formula>0</formula>
    </cfRule>
  </conditionalFormatting>
  <conditionalFormatting sqref="A44:H46">
    <cfRule type="cellIs" dxfId="464" priority="93" stopIfTrue="1" operator="equal">
      <formula>0</formula>
    </cfRule>
  </conditionalFormatting>
  <conditionalFormatting sqref="A54:H56">
    <cfRule type="cellIs" dxfId="463" priority="92" stopIfTrue="1" operator="equal">
      <formula>0</formula>
    </cfRule>
  </conditionalFormatting>
  <conditionalFormatting sqref="A12:H62">
    <cfRule type="expression" dxfId="462" priority="91" stopIfTrue="1">
      <formula>$IT13&lt;$IS$2</formula>
    </cfRule>
  </conditionalFormatting>
  <conditionalFormatting sqref="A12:H59">
    <cfRule type="cellIs" dxfId="461" priority="90" stopIfTrue="1" operator="equal">
      <formula>0</formula>
    </cfRule>
  </conditionalFormatting>
  <conditionalFormatting sqref="A19:C21">
    <cfRule type="cellIs" dxfId="460" priority="89" stopIfTrue="1" operator="equal">
      <formula>0</formula>
    </cfRule>
  </conditionalFormatting>
  <conditionalFormatting sqref="A19:H21">
    <cfRule type="cellIs" dxfId="459" priority="88" stopIfTrue="1" operator="equal">
      <formula>0</formula>
    </cfRule>
  </conditionalFormatting>
  <conditionalFormatting sqref="A25:H27">
    <cfRule type="cellIs" dxfId="458" priority="87" stopIfTrue="1" operator="equal">
      <formula>0</formula>
    </cfRule>
  </conditionalFormatting>
  <conditionalFormatting sqref="A36:H38">
    <cfRule type="cellIs" dxfId="457" priority="86" stopIfTrue="1" operator="equal">
      <formula>0</formula>
    </cfRule>
  </conditionalFormatting>
  <conditionalFormatting sqref="A44:H46">
    <cfRule type="cellIs" dxfId="456" priority="85" stopIfTrue="1" operator="equal">
      <formula>0</formula>
    </cfRule>
  </conditionalFormatting>
  <conditionalFormatting sqref="A54:H56">
    <cfRule type="cellIs" dxfId="455" priority="84" stopIfTrue="1" operator="equal">
      <formula>0</formula>
    </cfRule>
  </conditionalFormatting>
  <conditionalFormatting sqref="A12:H62">
    <cfRule type="expression" dxfId="454" priority="83" stopIfTrue="1">
      <formula>$IT13&lt;$IS$2</formula>
    </cfRule>
  </conditionalFormatting>
  <conditionalFormatting sqref="A12:G29">
    <cfRule type="cellIs" dxfId="453" priority="82" stopIfTrue="1" operator="equal">
      <formula>0</formula>
    </cfRule>
  </conditionalFormatting>
  <conditionalFormatting sqref="A12:G31">
    <cfRule type="expression" dxfId="452" priority="81" stopIfTrue="1">
      <formula>$IT13&lt;$IS$2</formula>
    </cfRule>
  </conditionalFormatting>
  <conditionalFormatting sqref="A17:G18">
    <cfRule type="cellIs" dxfId="451" priority="80" stopIfTrue="1" operator="equal">
      <formula>0</formula>
    </cfRule>
  </conditionalFormatting>
  <conditionalFormatting sqref="A17:G18">
    <cfRule type="cellIs" dxfId="450" priority="79" stopIfTrue="1" operator="equal">
      <formula>0</formula>
    </cfRule>
  </conditionalFormatting>
  <conditionalFormatting sqref="A19:G19">
    <cfRule type="cellIs" dxfId="449" priority="78" stopIfTrue="1" operator="equal">
      <formula>0</formula>
    </cfRule>
  </conditionalFormatting>
  <conditionalFormatting sqref="A19:G19">
    <cfRule type="cellIs" dxfId="448" priority="77" stopIfTrue="1" operator="equal">
      <formula>0</formula>
    </cfRule>
  </conditionalFormatting>
  <conditionalFormatting sqref="A27:G29">
    <cfRule type="cellIs" dxfId="447" priority="76" stopIfTrue="1" operator="equal">
      <formula>0</formula>
    </cfRule>
  </conditionalFormatting>
  <conditionalFormatting sqref="A12:G59">
    <cfRule type="cellIs" dxfId="446" priority="75" stopIfTrue="1" operator="equal">
      <formula>0</formula>
    </cfRule>
  </conditionalFormatting>
  <conditionalFormatting sqref="A19:G21">
    <cfRule type="cellIs" dxfId="445" priority="74" stopIfTrue="1" operator="equal">
      <formula>0</formula>
    </cfRule>
  </conditionalFormatting>
  <conditionalFormatting sqref="A19:G21">
    <cfRule type="cellIs" dxfId="444" priority="73" stopIfTrue="1" operator="equal">
      <formula>0</formula>
    </cfRule>
  </conditionalFormatting>
  <conditionalFormatting sqref="A25:G27">
    <cfRule type="cellIs" dxfId="443" priority="72" stopIfTrue="1" operator="equal">
      <formula>0</formula>
    </cfRule>
  </conditionalFormatting>
  <conditionalFormatting sqref="A25:G27">
    <cfRule type="cellIs" dxfId="442" priority="71" stopIfTrue="1" operator="equal">
      <formula>0</formula>
    </cfRule>
  </conditionalFormatting>
  <conditionalFormatting sqref="A36:G38">
    <cfRule type="cellIs" dxfId="441" priority="70" stopIfTrue="1" operator="equal">
      <formula>0</formula>
    </cfRule>
  </conditionalFormatting>
  <conditionalFormatting sqref="A44:G46">
    <cfRule type="cellIs" dxfId="440" priority="69" stopIfTrue="1" operator="equal">
      <formula>0</formula>
    </cfRule>
  </conditionalFormatting>
  <conditionalFormatting sqref="A44:G46">
    <cfRule type="cellIs" dxfId="439" priority="68" stopIfTrue="1" operator="equal">
      <formula>0</formula>
    </cfRule>
  </conditionalFormatting>
  <conditionalFormatting sqref="A54:G56">
    <cfRule type="cellIs" dxfId="438" priority="67" stopIfTrue="1" operator="equal">
      <formula>0</formula>
    </cfRule>
  </conditionalFormatting>
  <conditionalFormatting sqref="A12:G62">
    <cfRule type="expression" dxfId="437" priority="66" stopIfTrue="1">
      <formula>$IT13&lt;$IS$2</formula>
    </cfRule>
  </conditionalFormatting>
  <conditionalFormatting sqref="A28:G28">
    <cfRule type="cellIs" dxfId="436" priority="65" stopIfTrue="1" operator="equal">
      <formula>0</formula>
    </cfRule>
  </conditionalFormatting>
  <conditionalFormatting sqref="A28:G28">
    <cfRule type="expression" dxfId="435" priority="64" stopIfTrue="1">
      <formula>$IT29&lt;$IS$2</formula>
    </cfRule>
  </conditionalFormatting>
  <conditionalFormatting sqref="A36:G36">
    <cfRule type="cellIs" dxfId="434" priority="63" stopIfTrue="1" operator="equal">
      <formula>0</formula>
    </cfRule>
  </conditionalFormatting>
  <conditionalFormatting sqref="A36:G36">
    <cfRule type="cellIs" dxfId="433" priority="62" stopIfTrue="1" operator="equal">
      <formula>0</formula>
    </cfRule>
  </conditionalFormatting>
  <conditionalFormatting sqref="A36:G36">
    <cfRule type="expression" dxfId="432" priority="61" stopIfTrue="1">
      <formula>$IT37&lt;$IS$2</formula>
    </cfRule>
  </conditionalFormatting>
  <conditionalFormatting sqref="A62:G62">
    <cfRule type="expression" dxfId="431" priority="60" stopIfTrue="1">
      <formula>$IT63&lt;$IS$2</formula>
    </cfRule>
  </conditionalFormatting>
  <conditionalFormatting sqref="H12:H36">
    <cfRule type="cellIs" dxfId="430" priority="59" stopIfTrue="1" operator="equal">
      <formula>0</formula>
    </cfRule>
  </conditionalFormatting>
  <conditionalFormatting sqref="H19:H21">
    <cfRule type="cellIs" dxfId="429" priority="58" stopIfTrue="1" operator="equal">
      <formula>0</formula>
    </cfRule>
  </conditionalFormatting>
  <conditionalFormatting sqref="H19:H21">
    <cfRule type="cellIs" dxfId="428" priority="57" stopIfTrue="1" operator="equal">
      <formula>0</formula>
    </cfRule>
  </conditionalFormatting>
  <conditionalFormatting sqref="H25:H27">
    <cfRule type="cellIs" dxfId="427" priority="56" stopIfTrue="1" operator="equal">
      <formula>0</formula>
    </cfRule>
  </conditionalFormatting>
  <conditionalFormatting sqref="H25:H27">
    <cfRule type="cellIs" dxfId="426" priority="55" stopIfTrue="1" operator="equal">
      <formula>0</formula>
    </cfRule>
  </conditionalFormatting>
  <conditionalFormatting sqref="H36">
    <cfRule type="cellIs" dxfId="425" priority="54" stopIfTrue="1" operator="equal">
      <formula>0</formula>
    </cfRule>
  </conditionalFormatting>
  <conditionalFormatting sqref="H12:H36">
    <cfRule type="expression" dxfId="424" priority="53" stopIfTrue="1">
      <formula>$IT13&lt;$IS$2</formula>
    </cfRule>
  </conditionalFormatting>
  <conditionalFormatting sqref="A39:H40">
    <cfRule type="cellIs" dxfId="423" priority="52" stopIfTrue="1" operator="equal">
      <formula>0</formula>
    </cfRule>
  </conditionalFormatting>
  <conditionalFormatting sqref="A39:H40">
    <cfRule type="expression" dxfId="422" priority="51" stopIfTrue="1">
      <formula>$IT40&lt;$IS$2</formula>
    </cfRule>
  </conditionalFormatting>
  <conditionalFormatting sqref="H12:H59">
    <cfRule type="cellIs" dxfId="421" priority="50" stopIfTrue="1" operator="equal">
      <formula>0</formula>
    </cfRule>
  </conditionalFormatting>
  <conditionalFormatting sqref="H19:H21">
    <cfRule type="cellIs" dxfId="420" priority="49" stopIfTrue="1" operator="equal">
      <formula>0</formula>
    </cfRule>
  </conditionalFormatting>
  <conditionalFormatting sqref="H19:H21">
    <cfRule type="cellIs" dxfId="419" priority="48" stopIfTrue="1" operator="equal">
      <formula>0</formula>
    </cfRule>
  </conditionalFormatting>
  <conditionalFormatting sqref="H25:H27">
    <cfRule type="cellIs" dxfId="418" priority="47" stopIfTrue="1" operator="equal">
      <formula>0</formula>
    </cfRule>
  </conditionalFormatting>
  <conditionalFormatting sqref="H25:H27">
    <cfRule type="cellIs" dxfId="417" priority="46" stopIfTrue="1" operator="equal">
      <formula>0</formula>
    </cfRule>
  </conditionalFormatting>
  <conditionalFormatting sqref="H36:H38">
    <cfRule type="cellIs" dxfId="416" priority="45" stopIfTrue="1" operator="equal">
      <formula>0</formula>
    </cfRule>
  </conditionalFormatting>
  <conditionalFormatting sqref="H44:H46">
    <cfRule type="cellIs" dxfId="415" priority="44" stopIfTrue="1" operator="equal">
      <formula>0</formula>
    </cfRule>
  </conditionalFormatting>
  <conditionalFormatting sqref="H44:H46">
    <cfRule type="cellIs" dxfId="414" priority="43" stopIfTrue="1" operator="equal">
      <formula>0</formula>
    </cfRule>
  </conditionalFormatting>
  <conditionalFormatting sqref="H54:H56">
    <cfRule type="cellIs" dxfId="413" priority="42" stopIfTrue="1" operator="equal">
      <formula>0</formula>
    </cfRule>
  </conditionalFormatting>
  <conditionalFormatting sqref="H12:H62">
    <cfRule type="expression" dxfId="412" priority="41" stopIfTrue="1">
      <formula>$IT13&lt;$IS$2</formula>
    </cfRule>
  </conditionalFormatting>
  <conditionalFormatting sqref="A44:G44">
    <cfRule type="cellIs" dxfId="411" priority="40" stopIfTrue="1" operator="equal">
      <formula>0</formula>
    </cfRule>
  </conditionalFormatting>
  <conditionalFormatting sqref="A44:G44">
    <cfRule type="cellIs" dxfId="410" priority="39" stopIfTrue="1" operator="equal">
      <formula>0</formula>
    </cfRule>
  </conditionalFormatting>
  <conditionalFormatting sqref="A44:G44">
    <cfRule type="cellIs" dxfId="409" priority="38" stopIfTrue="1" operator="equal">
      <formula>0</formula>
    </cfRule>
  </conditionalFormatting>
  <conditionalFormatting sqref="A44:G44">
    <cfRule type="expression" dxfId="408" priority="37" stopIfTrue="1">
      <formula>$IT45&lt;$IS$2</formula>
    </cfRule>
  </conditionalFormatting>
  <conditionalFormatting sqref="A62:G62">
    <cfRule type="expression" dxfId="407" priority="36" stopIfTrue="1">
      <formula>$IT63&lt;$IS$2</formula>
    </cfRule>
  </conditionalFormatting>
  <conditionalFormatting sqref="A12:G40">
    <cfRule type="cellIs" dxfId="406" priority="35" stopIfTrue="1" operator="equal">
      <formula>0</formula>
    </cfRule>
  </conditionalFormatting>
  <conditionalFormatting sqref="A19:G21">
    <cfRule type="cellIs" dxfId="405" priority="34" stopIfTrue="1" operator="equal">
      <formula>0</formula>
    </cfRule>
  </conditionalFormatting>
  <conditionalFormatting sqref="A19:G21">
    <cfRule type="cellIs" dxfId="404" priority="33" stopIfTrue="1" operator="equal">
      <formula>0</formula>
    </cfRule>
  </conditionalFormatting>
  <conditionalFormatting sqref="A25:G27">
    <cfRule type="cellIs" dxfId="403" priority="32" stopIfTrue="1" operator="equal">
      <formula>0</formula>
    </cfRule>
  </conditionalFormatting>
  <conditionalFormatting sqref="A25:G27">
    <cfRule type="cellIs" dxfId="402" priority="31" stopIfTrue="1" operator="equal">
      <formula>0</formula>
    </cfRule>
  </conditionalFormatting>
  <conditionalFormatting sqref="A36:G38">
    <cfRule type="cellIs" dxfId="401" priority="30" stopIfTrue="1" operator="equal">
      <formula>0</formula>
    </cfRule>
  </conditionalFormatting>
  <conditionalFormatting sqref="A12:G40">
    <cfRule type="expression" dxfId="400" priority="29" stopIfTrue="1">
      <formula>$IT13&lt;$IS$2</formula>
    </cfRule>
  </conditionalFormatting>
  <conditionalFormatting sqref="A62:G62">
    <cfRule type="expression" dxfId="399" priority="28" stopIfTrue="1">
      <formula>$IT63&lt;$IS$2</formula>
    </cfRule>
  </conditionalFormatting>
  <conditionalFormatting sqref="A12:H62">
    <cfRule type="cellIs" dxfId="398" priority="27" operator="equal">
      <formula>0</formula>
    </cfRule>
  </conditionalFormatting>
  <conditionalFormatting sqref="A4:G4">
    <cfRule type="cellIs" dxfId="397" priority="26" operator="equal">
      <formula>0</formula>
    </cfRule>
  </conditionalFormatting>
  <conditionalFormatting sqref="A4">
    <cfRule type="cellIs" dxfId="396" priority="25" operator="equal">
      <formula>0</formula>
    </cfRule>
  </conditionalFormatting>
  <conditionalFormatting sqref="A4:G4">
    <cfRule type="cellIs" dxfId="395" priority="24" operator="equal">
      <formula>0</formula>
    </cfRule>
  </conditionalFormatting>
  <conditionalFormatting sqref="A4">
    <cfRule type="cellIs" dxfId="394" priority="23" operator="equal">
      <formula>0</formula>
    </cfRule>
  </conditionalFormatting>
  <conditionalFormatting sqref="A4:G4">
    <cfRule type="cellIs" dxfId="393" priority="22" operator="equal">
      <formula>0</formula>
    </cfRule>
  </conditionalFormatting>
  <conditionalFormatting sqref="A4">
    <cfRule type="cellIs" dxfId="392" priority="21" operator="equal">
      <formula>0</formula>
    </cfRule>
  </conditionalFormatting>
  <conditionalFormatting sqref="A4">
    <cfRule type="expression" dxfId="391" priority="20" stopIfTrue="1">
      <formula>$IT5&lt;$IS$4</formula>
    </cfRule>
  </conditionalFormatting>
  <conditionalFormatting sqref="A4">
    <cfRule type="expression" dxfId="390" priority="19" stopIfTrue="1">
      <formula>$IT5&lt;$IS$4</formula>
    </cfRule>
  </conditionalFormatting>
  <conditionalFormatting sqref="A4:G4">
    <cfRule type="cellIs" dxfId="389" priority="18" operator="equal">
      <formula>0</formula>
    </cfRule>
  </conditionalFormatting>
  <conditionalFormatting sqref="A4">
    <cfRule type="cellIs" dxfId="388" priority="17" operator="equal">
      <formula>0</formula>
    </cfRule>
  </conditionalFormatting>
  <conditionalFormatting sqref="A4:G4">
    <cfRule type="cellIs" dxfId="387" priority="16" operator="equal">
      <formula>0</formula>
    </cfRule>
  </conditionalFormatting>
  <conditionalFormatting sqref="A4">
    <cfRule type="cellIs" dxfId="386" priority="15" operator="equal">
      <formula>0</formula>
    </cfRule>
  </conditionalFormatting>
  <conditionalFormatting sqref="A4">
    <cfRule type="expression" dxfId="385" priority="14" stopIfTrue="1">
      <formula>$IT5&lt;$IS$4</formula>
    </cfRule>
  </conditionalFormatting>
  <conditionalFormatting sqref="A4">
    <cfRule type="expression" dxfId="384" priority="13" stopIfTrue="1">
      <formula>$IT5&lt;$IS$4</formula>
    </cfRule>
  </conditionalFormatting>
  <conditionalFormatting sqref="A3:G3">
    <cfRule type="cellIs" dxfId="383" priority="12" operator="equal">
      <formula>0</formula>
    </cfRule>
  </conditionalFormatting>
  <conditionalFormatting sqref="A3:G3">
    <cfRule type="cellIs" dxfId="382" priority="11" operator="equal">
      <formula>0</formula>
    </cfRule>
  </conditionalFormatting>
  <conditionalFormatting sqref="A3">
    <cfRule type="cellIs" dxfId="381" priority="10" operator="equal">
      <formula>0</formula>
    </cfRule>
  </conditionalFormatting>
  <conditionalFormatting sqref="A3:G3">
    <cfRule type="cellIs" dxfId="380" priority="9" operator="equal">
      <formula>0</formula>
    </cfRule>
  </conditionalFormatting>
  <conditionalFormatting sqref="A3">
    <cfRule type="cellIs" dxfId="379" priority="8" operator="equal">
      <formula>0</formula>
    </cfRule>
  </conditionalFormatting>
  <conditionalFormatting sqref="A3:G3">
    <cfRule type="cellIs" dxfId="378" priority="7" operator="equal">
      <formula>0</formula>
    </cfRule>
  </conditionalFormatting>
  <conditionalFormatting sqref="A3">
    <cfRule type="cellIs" dxfId="377" priority="6" operator="equal">
      <formula>0</formula>
    </cfRule>
  </conditionalFormatting>
  <conditionalFormatting sqref="A3">
    <cfRule type="expression" dxfId="376" priority="5" stopIfTrue="1">
      <formula>$IT4&lt;$IS$4</formula>
    </cfRule>
  </conditionalFormatting>
  <conditionalFormatting sqref="A3">
    <cfRule type="expression" dxfId="375" priority="4" stopIfTrue="1">
      <formula>$IT4&lt;$IS$4</formula>
    </cfRule>
  </conditionalFormatting>
  <conditionalFormatting sqref="A3:G3">
    <cfRule type="expression" dxfId="374" priority="3" stopIfTrue="1">
      <formula>$IT6&lt;$IS$4</formula>
    </cfRule>
  </conditionalFormatting>
  <conditionalFormatting sqref="K8:K70">
    <cfRule type="cellIs" dxfId="373" priority="2" operator="equal">
      <formula>0</formula>
    </cfRule>
  </conditionalFormatting>
  <conditionalFormatting sqref="K8:K70">
    <cfRule type="cellIs" dxfId="372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2" zoomScale="80" zoomScaleNormal="80" workbookViewId="0">
      <pane xSplit="11" ySplit="6" topLeftCell="L47" activePane="bottomRight" state="frozen"/>
      <selection activeCell="A2" sqref="A2"/>
      <selection pane="topRight" activeCell="L2" sqref="L2"/>
      <selection pane="bottomLeft" activeCell="A8" sqref="A8"/>
      <selection pane="bottomRight" activeCell="H62" sqref="H62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173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149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1</v>
      </c>
      <c r="B6" s="159"/>
      <c r="C6" s="40"/>
      <c r="D6" s="43" t="str">
        <f>х!A31</f>
        <v>31.01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172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/>
      <c r="E19" s="28"/>
      <c r="F19" s="28"/>
      <c r="G19" s="28"/>
      <c r="H19" s="29">
        <f>H18+H17+H16+H15+H14+H13+H12</f>
        <v>0</v>
      </c>
      <c r="I19" s="29">
        <f>I18+I17+I16+I15+I14+I13+I12</f>
        <v>0</v>
      </c>
      <c r="J19" s="11"/>
      <c r="K19" s="38">
        <f>х!E12</f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/>
      <c r="E25" s="28"/>
      <c r="F25" s="28"/>
      <c r="G25" s="28"/>
      <c r="H25" s="29">
        <f>H24+H23+H22</f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/>
      <c r="E36" s="28"/>
      <c r="F36" s="28"/>
      <c r="G36" s="28"/>
      <c r="H36" s="29">
        <f>H28+H29+H30+H31+H32+H33+H34+H35</f>
        <v>0</v>
      </c>
      <c r="I36" s="29">
        <f>I28+I29+I30+I31+I32+I33+I34+I35</f>
        <v>0</v>
      </c>
      <c r="J36" s="11"/>
      <c r="K36" s="38">
        <f>х!E29</f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/>
      <c r="E44" s="28"/>
      <c r="F44" s="28"/>
      <c r="G44" s="28"/>
      <c r="H44" s="29">
        <f>H43+H42+H41+H40+H39</f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/>
      <c r="E54" s="28"/>
      <c r="F54" s="28"/>
      <c r="G54" s="28"/>
      <c r="H54" s="29">
        <f>H53+H52+H51+H50+H49+H48+H47</f>
        <v>0</v>
      </c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f>H57+H58+H59</f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/>
      <c r="E62" s="28"/>
      <c r="F62" s="28"/>
      <c r="G62" s="28"/>
      <c r="H62" s="32">
        <f>H54+H44+H36+H25+H19+H60</f>
        <v>0</v>
      </c>
      <c r="I62" s="32">
        <f>I54+I44+I36+I25+I19+I60</f>
        <v>0</v>
      </c>
      <c r="J62" s="11"/>
      <c r="K62" s="38">
        <f>х!E55</f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x14ac:dyDescent="0.2">
      <c r="K68" s="38">
        <f>х!E61</f>
        <v>0</v>
      </c>
      <c r="IA68" s="12"/>
      <c r="IB68" s="6">
        <f>[1]основа!AM73</f>
        <v>42551</v>
      </c>
    </row>
    <row r="69" spans="1:236" x14ac:dyDescent="0.2">
      <c r="K69" s="38">
        <f>х!E62</f>
        <v>0</v>
      </c>
      <c r="IA69" s="12"/>
      <c r="IB69" s="6">
        <f>[1]основа!AM74</f>
        <v>42551</v>
      </c>
    </row>
    <row r="70" spans="1:236" ht="18.75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5">
    <mergeCell ref="A6:B6"/>
    <mergeCell ref="A7:G7"/>
    <mergeCell ref="A2:G2"/>
    <mergeCell ref="A3:G3"/>
    <mergeCell ref="A4:G4"/>
  </mergeCells>
  <conditionalFormatting sqref="A2:A70 B2:B5 B7:B70 C2:P70">
    <cfRule type="cellIs" dxfId="371" priority="104" operator="equal">
      <formula>0</formula>
    </cfRule>
  </conditionalFormatting>
  <conditionalFormatting sqref="D6">
    <cfRule type="cellIs" dxfId="370" priority="103" operator="equal">
      <formula>0</formula>
    </cfRule>
  </conditionalFormatting>
  <conditionalFormatting sqref="D6">
    <cfRule type="cellIs" dxfId="369" priority="102" operator="equal">
      <formula>0</formula>
    </cfRule>
  </conditionalFormatting>
  <conditionalFormatting sqref="A2:G4">
    <cfRule type="cellIs" dxfId="368" priority="101" operator="equal">
      <formula>0</formula>
    </cfRule>
  </conditionalFormatting>
  <conditionalFormatting sqref="A2:A4">
    <cfRule type="cellIs" dxfId="367" priority="100" operator="equal">
      <formula>0</formula>
    </cfRule>
  </conditionalFormatting>
  <conditionalFormatting sqref="A2:G4">
    <cfRule type="cellIs" dxfId="366" priority="99" operator="equal">
      <formula>0</formula>
    </cfRule>
  </conditionalFormatting>
  <conditionalFormatting sqref="A2:A4">
    <cfRule type="cellIs" dxfId="365" priority="98" operator="equal">
      <formula>0</formula>
    </cfRule>
  </conditionalFormatting>
  <conditionalFormatting sqref="A2:G4">
    <cfRule type="cellIs" dxfId="364" priority="97" operator="equal">
      <formula>0</formula>
    </cfRule>
  </conditionalFormatting>
  <conditionalFormatting sqref="A2:A4">
    <cfRule type="cellIs" dxfId="363" priority="96" operator="equal">
      <formula>0</formula>
    </cfRule>
  </conditionalFormatting>
  <conditionalFormatting sqref="A3:A4">
    <cfRule type="expression" dxfId="362" priority="95" stopIfTrue="1">
      <formula>$IT4&lt;$IS$4</formula>
    </cfRule>
  </conditionalFormatting>
  <conditionalFormatting sqref="A3:A4">
    <cfRule type="expression" dxfId="361" priority="94" stopIfTrue="1">
      <formula>$IT4&lt;$IS$4</formula>
    </cfRule>
  </conditionalFormatting>
  <conditionalFormatting sqref="A3:G3">
    <cfRule type="expression" dxfId="360" priority="93" stopIfTrue="1">
      <formula>$IT6&lt;$IS$4</formula>
    </cfRule>
  </conditionalFormatting>
  <conditionalFormatting sqref="A12:H70">
    <cfRule type="cellIs" dxfId="359" priority="92" operator="equal">
      <formula>0</formula>
    </cfRule>
  </conditionalFormatting>
  <conditionalFormatting sqref="A65:A67">
    <cfRule type="cellIs" dxfId="358" priority="91" operator="equal">
      <formula>0</formula>
    </cfRule>
  </conditionalFormatting>
  <conditionalFormatting sqref="A12:H70">
    <cfRule type="cellIs" dxfId="357" priority="90" operator="equal">
      <formula>0</formula>
    </cfRule>
  </conditionalFormatting>
  <conditionalFormatting sqref="A65:A67">
    <cfRule type="cellIs" dxfId="356" priority="89" operator="equal">
      <formula>0</formula>
    </cfRule>
  </conditionalFormatting>
  <conditionalFormatting sqref="A12:H59">
    <cfRule type="cellIs" dxfId="355" priority="88" stopIfTrue="1" operator="equal">
      <formula>0</formula>
    </cfRule>
  </conditionalFormatting>
  <conditionalFormatting sqref="A19:C21">
    <cfRule type="cellIs" dxfId="354" priority="87" stopIfTrue="1" operator="equal">
      <formula>0</formula>
    </cfRule>
  </conditionalFormatting>
  <conditionalFormatting sqref="A19:H21">
    <cfRule type="cellIs" dxfId="353" priority="86" stopIfTrue="1" operator="equal">
      <formula>0</formula>
    </cfRule>
  </conditionalFormatting>
  <conditionalFormatting sqref="A25:H27">
    <cfRule type="cellIs" dxfId="352" priority="85" stopIfTrue="1" operator="equal">
      <formula>0</formula>
    </cfRule>
  </conditionalFormatting>
  <conditionalFormatting sqref="A36:H38">
    <cfRule type="cellIs" dxfId="351" priority="84" stopIfTrue="1" operator="equal">
      <formula>0</formula>
    </cfRule>
  </conditionalFormatting>
  <conditionalFormatting sqref="A44:H46">
    <cfRule type="cellIs" dxfId="350" priority="83" stopIfTrue="1" operator="equal">
      <formula>0</formula>
    </cfRule>
  </conditionalFormatting>
  <conditionalFormatting sqref="A54:H56">
    <cfRule type="cellIs" dxfId="349" priority="82" stopIfTrue="1" operator="equal">
      <formula>0</formula>
    </cfRule>
  </conditionalFormatting>
  <conditionalFormatting sqref="A12:H62">
    <cfRule type="expression" dxfId="348" priority="81" stopIfTrue="1">
      <formula>$IT13&lt;$IS$2</formula>
    </cfRule>
  </conditionalFormatting>
  <conditionalFormatting sqref="A12:H59">
    <cfRule type="cellIs" dxfId="347" priority="80" stopIfTrue="1" operator="equal">
      <formula>0</formula>
    </cfRule>
  </conditionalFormatting>
  <conditionalFormatting sqref="A19:C21">
    <cfRule type="cellIs" dxfId="346" priority="79" stopIfTrue="1" operator="equal">
      <formula>0</formula>
    </cfRule>
  </conditionalFormatting>
  <conditionalFormatting sqref="A19:H21">
    <cfRule type="cellIs" dxfId="345" priority="78" stopIfTrue="1" operator="equal">
      <formula>0</formula>
    </cfRule>
  </conditionalFormatting>
  <conditionalFormatting sqref="A25:H27">
    <cfRule type="cellIs" dxfId="344" priority="77" stopIfTrue="1" operator="equal">
      <formula>0</formula>
    </cfRule>
  </conditionalFormatting>
  <conditionalFormatting sqref="A36:H38">
    <cfRule type="cellIs" dxfId="343" priority="76" stopIfTrue="1" operator="equal">
      <formula>0</formula>
    </cfRule>
  </conditionalFormatting>
  <conditionalFormatting sqref="A44:H46">
    <cfRule type="cellIs" dxfId="342" priority="75" stopIfTrue="1" operator="equal">
      <formula>0</formula>
    </cfRule>
  </conditionalFormatting>
  <conditionalFormatting sqref="A54:H56">
    <cfRule type="cellIs" dxfId="341" priority="74" stopIfTrue="1" operator="equal">
      <formula>0</formula>
    </cfRule>
  </conditionalFormatting>
  <conditionalFormatting sqref="A12:H62">
    <cfRule type="expression" dxfId="340" priority="73" stopIfTrue="1">
      <formula>$IT13&lt;$IS$2</formula>
    </cfRule>
  </conditionalFormatting>
  <conditionalFormatting sqref="A12:G29">
    <cfRule type="cellIs" dxfId="339" priority="72" stopIfTrue="1" operator="equal">
      <formula>0</formula>
    </cfRule>
  </conditionalFormatting>
  <conditionalFormatting sqref="A12:G31">
    <cfRule type="expression" dxfId="338" priority="71" stopIfTrue="1">
      <formula>$IT13&lt;$IS$2</formula>
    </cfRule>
  </conditionalFormatting>
  <conditionalFormatting sqref="A17:G18">
    <cfRule type="cellIs" dxfId="337" priority="70" stopIfTrue="1" operator="equal">
      <formula>0</formula>
    </cfRule>
  </conditionalFormatting>
  <conditionalFormatting sqref="A17:G18">
    <cfRule type="cellIs" dxfId="336" priority="69" stopIfTrue="1" operator="equal">
      <formula>0</formula>
    </cfRule>
  </conditionalFormatting>
  <conditionalFormatting sqref="A19:G19">
    <cfRule type="cellIs" dxfId="335" priority="68" stopIfTrue="1" operator="equal">
      <formula>0</formula>
    </cfRule>
  </conditionalFormatting>
  <conditionalFormatting sqref="A19:G19">
    <cfRule type="cellIs" dxfId="334" priority="67" stopIfTrue="1" operator="equal">
      <formula>0</formula>
    </cfRule>
  </conditionalFormatting>
  <conditionalFormatting sqref="A27:G29">
    <cfRule type="cellIs" dxfId="333" priority="66" stopIfTrue="1" operator="equal">
      <formula>0</formula>
    </cfRule>
  </conditionalFormatting>
  <conditionalFormatting sqref="A12:G59">
    <cfRule type="cellIs" dxfId="332" priority="65" stopIfTrue="1" operator="equal">
      <formula>0</formula>
    </cfRule>
  </conditionalFormatting>
  <conditionalFormatting sqref="A19:G21">
    <cfRule type="cellIs" dxfId="331" priority="64" stopIfTrue="1" operator="equal">
      <formula>0</formula>
    </cfRule>
  </conditionalFormatting>
  <conditionalFormatting sqref="A19:G21">
    <cfRule type="cellIs" dxfId="330" priority="63" stopIfTrue="1" operator="equal">
      <formula>0</formula>
    </cfRule>
  </conditionalFormatting>
  <conditionalFormatting sqref="A25:G27">
    <cfRule type="cellIs" dxfId="329" priority="62" stopIfTrue="1" operator="equal">
      <formula>0</formula>
    </cfRule>
  </conditionalFormatting>
  <conditionalFormatting sqref="A25:G27">
    <cfRule type="cellIs" dxfId="328" priority="61" stopIfTrue="1" operator="equal">
      <formula>0</formula>
    </cfRule>
  </conditionalFormatting>
  <conditionalFormatting sqref="A36:G38">
    <cfRule type="cellIs" dxfId="327" priority="60" stopIfTrue="1" operator="equal">
      <formula>0</formula>
    </cfRule>
  </conditionalFormatting>
  <conditionalFormatting sqref="A44:G46">
    <cfRule type="cellIs" dxfId="326" priority="59" stopIfTrue="1" operator="equal">
      <formula>0</formula>
    </cfRule>
  </conditionalFormatting>
  <conditionalFormatting sqref="A44:G46">
    <cfRule type="cellIs" dxfId="325" priority="58" stopIfTrue="1" operator="equal">
      <formula>0</formula>
    </cfRule>
  </conditionalFormatting>
  <conditionalFormatting sqref="A54:G56">
    <cfRule type="cellIs" dxfId="324" priority="57" stopIfTrue="1" operator="equal">
      <formula>0</formula>
    </cfRule>
  </conditionalFormatting>
  <conditionalFormatting sqref="A12:G62">
    <cfRule type="expression" dxfId="323" priority="56" stopIfTrue="1">
      <formula>$IT13&lt;$IS$2</formula>
    </cfRule>
  </conditionalFormatting>
  <conditionalFormatting sqref="A28:G28">
    <cfRule type="cellIs" dxfId="322" priority="55" stopIfTrue="1" operator="equal">
      <formula>0</formula>
    </cfRule>
  </conditionalFormatting>
  <conditionalFormatting sqref="A28:G28">
    <cfRule type="expression" dxfId="321" priority="54" stopIfTrue="1">
      <formula>$IT29&lt;$IS$2</formula>
    </cfRule>
  </conditionalFormatting>
  <conditionalFormatting sqref="A36:G36">
    <cfRule type="cellIs" dxfId="320" priority="53" stopIfTrue="1" operator="equal">
      <formula>0</formula>
    </cfRule>
  </conditionalFormatting>
  <conditionalFormatting sqref="A36:G36">
    <cfRule type="cellIs" dxfId="319" priority="52" stopIfTrue="1" operator="equal">
      <formula>0</formula>
    </cfRule>
  </conditionalFormatting>
  <conditionalFormatting sqref="A36:G36">
    <cfRule type="expression" dxfId="318" priority="51" stopIfTrue="1">
      <formula>$IT37&lt;$IS$2</formula>
    </cfRule>
  </conditionalFormatting>
  <conditionalFormatting sqref="A62:G62">
    <cfRule type="expression" dxfId="317" priority="50" stopIfTrue="1">
      <formula>$IT63&lt;$IS$2</formula>
    </cfRule>
  </conditionalFormatting>
  <conditionalFormatting sqref="H12:H36">
    <cfRule type="cellIs" dxfId="316" priority="49" stopIfTrue="1" operator="equal">
      <formula>0</formula>
    </cfRule>
  </conditionalFormatting>
  <conditionalFormatting sqref="H19:H21">
    <cfRule type="cellIs" dxfId="315" priority="48" stopIfTrue="1" operator="equal">
      <formula>0</formula>
    </cfRule>
  </conditionalFormatting>
  <conditionalFormatting sqref="H19:H21">
    <cfRule type="cellIs" dxfId="314" priority="47" stopIfTrue="1" operator="equal">
      <formula>0</formula>
    </cfRule>
  </conditionalFormatting>
  <conditionalFormatting sqref="H25:H27">
    <cfRule type="cellIs" dxfId="313" priority="46" stopIfTrue="1" operator="equal">
      <formula>0</formula>
    </cfRule>
  </conditionalFormatting>
  <conditionalFormatting sqref="H25:H27">
    <cfRule type="cellIs" dxfId="312" priority="45" stopIfTrue="1" operator="equal">
      <formula>0</formula>
    </cfRule>
  </conditionalFormatting>
  <conditionalFormatting sqref="H36">
    <cfRule type="cellIs" dxfId="311" priority="44" stopIfTrue="1" operator="equal">
      <formula>0</formula>
    </cfRule>
  </conditionalFormatting>
  <conditionalFormatting sqref="H12:H36">
    <cfRule type="expression" dxfId="310" priority="43" stopIfTrue="1">
      <formula>$IT13&lt;$IS$2</formula>
    </cfRule>
  </conditionalFormatting>
  <conditionalFormatting sqref="A39:H40">
    <cfRule type="cellIs" dxfId="309" priority="42" stopIfTrue="1" operator="equal">
      <formula>0</formula>
    </cfRule>
  </conditionalFormatting>
  <conditionalFormatting sqref="A39:H40">
    <cfRule type="expression" dxfId="308" priority="41" stopIfTrue="1">
      <formula>$IT40&lt;$IS$2</formula>
    </cfRule>
  </conditionalFormatting>
  <conditionalFormatting sqref="H12:H59">
    <cfRule type="cellIs" dxfId="307" priority="40" stopIfTrue="1" operator="equal">
      <formula>0</formula>
    </cfRule>
  </conditionalFormatting>
  <conditionalFormatting sqref="H19:H21">
    <cfRule type="cellIs" dxfId="306" priority="39" stopIfTrue="1" operator="equal">
      <formula>0</formula>
    </cfRule>
  </conditionalFormatting>
  <conditionalFormatting sqref="H19:H21">
    <cfRule type="cellIs" dxfId="305" priority="38" stopIfTrue="1" operator="equal">
      <formula>0</formula>
    </cfRule>
  </conditionalFormatting>
  <conditionalFormatting sqref="H25:H27">
    <cfRule type="cellIs" dxfId="304" priority="37" stopIfTrue="1" operator="equal">
      <formula>0</formula>
    </cfRule>
  </conditionalFormatting>
  <conditionalFormatting sqref="H25:H27">
    <cfRule type="cellIs" dxfId="303" priority="36" stopIfTrue="1" operator="equal">
      <formula>0</formula>
    </cfRule>
  </conditionalFormatting>
  <conditionalFormatting sqref="H36:H38">
    <cfRule type="cellIs" dxfId="302" priority="35" stopIfTrue="1" operator="equal">
      <formula>0</formula>
    </cfRule>
  </conditionalFormatting>
  <conditionalFormatting sqref="H44:H46">
    <cfRule type="cellIs" dxfId="301" priority="34" stopIfTrue="1" operator="equal">
      <formula>0</formula>
    </cfRule>
  </conditionalFormatting>
  <conditionalFormatting sqref="H44:H46">
    <cfRule type="cellIs" dxfId="300" priority="33" stopIfTrue="1" operator="equal">
      <formula>0</formula>
    </cfRule>
  </conditionalFormatting>
  <conditionalFormatting sqref="H54:H56">
    <cfRule type="cellIs" dxfId="299" priority="32" stopIfTrue="1" operator="equal">
      <formula>0</formula>
    </cfRule>
  </conditionalFormatting>
  <conditionalFormatting sqref="H12:H62">
    <cfRule type="expression" dxfId="298" priority="31" stopIfTrue="1">
      <formula>$IT13&lt;$IS$2</formula>
    </cfRule>
  </conditionalFormatting>
  <conditionalFormatting sqref="A44:G44">
    <cfRule type="cellIs" dxfId="297" priority="30" stopIfTrue="1" operator="equal">
      <formula>0</formula>
    </cfRule>
  </conditionalFormatting>
  <conditionalFormatting sqref="A44:G44">
    <cfRule type="cellIs" dxfId="296" priority="29" stopIfTrue="1" operator="equal">
      <formula>0</formula>
    </cfRule>
  </conditionalFormatting>
  <conditionalFormatting sqref="A44:G44">
    <cfRule type="cellIs" dxfId="295" priority="28" stopIfTrue="1" operator="equal">
      <formula>0</formula>
    </cfRule>
  </conditionalFormatting>
  <conditionalFormatting sqref="A44:G44">
    <cfRule type="expression" dxfId="294" priority="27" stopIfTrue="1">
      <formula>$IT45&lt;$IS$2</formula>
    </cfRule>
  </conditionalFormatting>
  <conditionalFormatting sqref="A62:G62">
    <cfRule type="expression" dxfId="293" priority="26" stopIfTrue="1">
      <formula>$IT63&lt;$IS$2</formula>
    </cfRule>
  </conditionalFormatting>
  <conditionalFormatting sqref="A12:G40">
    <cfRule type="cellIs" dxfId="292" priority="25" stopIfTrue="1" operator="equal">
      <formula>0</formula>
    </cfRule>
  </conditionalFormatting>
  <conditionalFormatting sqref="A19:G21">
    <cfRule type="cellIs" dxfId="291" priority="24" stopIfTrue="1" operator="equal">
      <formula>0</formula>
    </cfRule>
  </conditionalFormatting>
  <conditionalFormatting sqref="A19:G21">
    <cfRule type="cellIs" dxfId="290" priority="23" stopIfTrue="1" operator="equal">
      <formula>0</formula>
    </cfRule>
  </conditionalFormatting>
  <conditionalFormatting sqref="A25:G27">
    <cfRule type="cellIs" dxfId="289" priority="22" stopIfTrue="1" operator="equal">
      <formula>0</formula>
    </cfRule>
  </conditionalFormatting>
  <conditionalFormatting sqref="A25:G27">
    <cfRule type="cellIs" dxfId="288" priority="21" stopIfTrue="1" operator="equal">
      <formula>0</formula>
    </cfRule>
  </conditionalFormatting>
  <conditionalFormatting sqref="A36:G38">
    <cfRule type="cellIs" dxfId="287" priority="20" stopIfTrue="1" operator="equal">
      <formula>0</formula>
    </cfRule>
  </conditionalFormatting>
  <conditionalFormatting sqref="A12:G40">
    <cfRule type="expression" dxfId="286" priority="19" stopIfTrue="1">
      <formula>$IT13&lt;$IS$2</formula>
    </cfRule>
  </conditionalFormatting>
  <conditionalFormatting sqref="A62:G62">
    <cfRule type="expression" dxfId="285" priority="18" stopIfTrue="1">
      <formula>$IT63&lt;$IS$2</formula>
    </cfRule>
  </conditionalFormatting>
  <conditionalFormatting sqref="A12:H62">
    <cfRule type="cellIs" dxfId="284" priority="17" operator="equal">
      <formula>0</formula>
    </cfRule>
  </conditionalFormatting>
  <conditionalFormatting sqref="A4:G4">
    <cfRule type="cellIs" dxfId="283" priority="16" operator="equal">
      <formula>0</formula>
    </cfRule>
  </conditionalFormatting>
  <conditionalFormatting sqref="A4">
    <cfRule type="cellIs" dxfId="282" priority="15" operator="equal">
      <formula>0</formula>
    </cfRule>
  </conditionalFormatting>
  <conditionalFormatting sqref="A4:G4">
    <cfRule type="cellIs" dxfId="281" priority="14" operator="equal">
      <formula>0</formula>
    </cfRule>
  </conditionalFormatting>
  <conditionalFormatting sqref="A4">
    <cfRule type="cellIs" dxfId="280" priority="13" operator="equal">
      <formula>0</formula>
    </cfRule>
  </conditionalFormatting>
  <conditionalFormatting sqref="A4:G4">
    <cfRule type="cellIs" dxfId="279" priority="12" operator="equal">
      <formula>0</formula>
    </cfRule>
  </conditionalFormatting>
  <conditionalFormatting sqref="A4">
    <cfRule type="cellIs" dxfId="278" priority="11" operator="equal">
      <formula>0</formula>
    </cfRule>
  </conditionalFormatting>
  <conditionalFormatting sqref="A4">
    <cfRule type="expression" dxfId="277" priority="10" stopIfTrue="1">
      <formula>$IT5&lt;$IS$4</formula>
    </cfRule>
  </conditionalFormatting>
  <conditionalFormatting sqref="A4">
    <cfRule type="expression" dxfId="276" priority="9" stopIfTrue="1">
      <formula>$IT5&lt;$IS$4</formula>
    </cfRule>
  </conditionalFormatting>
  <conditionalFormatting sqref="A4:G4">
    <cfRule type="cellIs" dxfId="275" priority="8" operator="equal">
      <formula>0</formula>
    </cfRule>
  </conditionalFormatting>
  <conditionalFormatting sqref="A4">
    <cfRule type="cellIs" dxfId="274" priority="7" operator="equal">
      <formula>0</formula>
    </cfRule>
  </conditionalFormatting>
  <conditionalFormatting sqref="A4:G4">
    <cfRule type="cellIs" dxfId="273" priority="6" operator="equal">
      <formula>0</formula>
    </cfRule>
  </conditionalFormatting>
  <conditionalFormatting sqref="A4">
    <cfRule type="cellIs" dxfId="272" priority="5" operator="equal">
      <formula>0</formula>
    </cfRule>
  </conditionalFormatting>
  <conditionalFormatting sqref="A4">
    <cfRule type="expression" dxfId="271" priority="4" stopIfTrue="1">
      <formula>$IT5&lt;$IS$4</formula>
    </cfRule>
  </conditionalFormatting>
  <conditionalFormatting sqref="A4">
    <cfRule type="expression" dxfId="270" priority="3" stopIfTrue="1">
      <formula>$IT5&lt;$IS$4</formula>
    </cfRule>
  </conditionalFormatting>
  <conditionalFormatting sqref="K8:K70">
    <cfRule type="cellIs" dxfId="269" priority="2" operator="equal">
      <formula>0</formula>
    </cfRule>
  </conditionalFormatting>
  <conditionalFormatting sqref="K8:K70">
    <cfRule type="cellIs" dxfId="26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</sheetPr>
  <dimension ref="A1:HG305"/>
  <sheetViews>
    <sheetView zoomScaleNormal="100" workbookViewId="0">
      <pane xSplit="3" ySplit="4" topLeftCell="D5" activePane="bottomRight" state="frozen"/>
      <selection activeCell="G5" sqref="G5"/>
      <selection pane="topRight" activeCell="G5" sqref="G5"/>
      <selection pane="bottomLeft" activeCell="G5" sqref="G5"/>
      <selection pane="bottomRight" activeCell="AY22" sqref="AY22"/>
    </sheetView>
  </sheetViews>
  <sheetFormatPr defaultColWidth="0" defaultRowHeight="12.75" x14ac:dyDescent="0.2"/>
  <cols>
    <col min="1" max="1" width="3" style="12" hidden="1" customWidth="1"/>
    <col min="2" max="2" width="19.5703125" style="12" hidden="1" customWidth="1"/>
    <col min="3" max="3" width="3.42578125" style="12" hidden="1" customWidth="1"/>
    <col min="4" max="4" width="8" style="12" hidden="1" customWidth="1"/>
    <col min="5" max="35" width="4.5703125" style="12" hidden="1" customWidth="1"/>
    <col min="36" max="36" width="5.5703125" style="12" hidden="1" customWidth="1"/>
    <col min="37" max="37" width="5.42578125" style="12" hidden="1" customWidth="1"/>
    <col min="38" max="38" width="5.7109375" style="12" hidden="1" customWidth="1"/>
    <col min="39" max="39" width="5.85546875" style="12" hidden="1" customWidth="1"/>
    <col min="40" max="40" width="3" style="12" bestFit="1" customWidth="1"/>
    <col min="41" max="41" width="19.5703125" style="12" customWidth="1"/>
    <col min="42" max="42" width="3.42578125" style="12" customWidth="1"/>
    <col min="43" max="43" width="8" style="12" customWidth="1"/>
    <col min="44" max="71" width="4.5703125" style="12" customWidth="1"/>
    <col min="72" max="74" width="4.5703125" style="12" hidden="1" customWidth="1"/>
    <col min="75" max="75" width="5.5703125" style="12" customWidth="1"/>
    <col min="76" max="76" width="5.42578125" style="12" customWidth="1"/>
    <col min="77" max="77" width="5.7109375" style="12" customWidth="1"/>
    <col min="78" max="78" width="5.85546875" style="12" hidden="1" customWidth="1"/>
    <col min="79" max="213" width="9.140625" style="12" customWidth="1"/>
    <col min="214" max="215" width="10.140625" style="12" hidden="1" customWidth="1"/>
    <col min="216" max="217" width="0" style="12" hidden="1"/>
    <col min="218" max="218" width="3" style="12" bestFit="1" customWidth="1"/>
    <col min="219" max="219" width="19.5703125" style="12" customWidth="1"/>
    <col min="220" max="220" width="3.42578125" style="12" customWidth="1"/>
    <col min="221" max="221" width="8" style="12" customWidth="1"/>
    <col min="222" max="252" width="4.5703125" style="12" customWidth="1"/>
    <col min="253" max="253" width="5.5703125" style="12" customWidth="1"/>
    <col min="254" max="254" width="5.42578125" style="12" customWidth="1"/>
    <col min="255" max="255" width="5.7109375" style="12" customWidth="1"/>
    <col min="256" max="256" width="2.5703125" style="12" customWidth="1"/>
    <col min="257" max="257" width="3" style="12" customWidth="1"/>
    <col min="258" max="258" width="19.5703125" style="12" customWidth="1"/>
    <col min="259" max="259" width="3.42578125" style="12" customWidth="1"/>
    <col min="260" max="260" width="8" style="12" customWidth="1"/>
    <col min="261" max="291" width="4.5703125" style="12" customWidth="1"/>
    <col min="292" max="292" width="5.5703125" style="12" customWidth="1"/>
    <col min="293" max="293" width="5.42578125" style="12" customWidth="1"/>
    <col min="294" max="294" width="5.7109375" style="12" customWidth="1"/>
    <col min="295" max="295" width="3.140625" style="12" customWidth="1"/>
    <col min="296" max="333" width="0" style="12" hidden="1" customWidth="1"/>
    <col min="334" max="469" width="9.140625" style="12" customWidth="1"/>
    <col min="470" max="471" width="0" style="12" hidden="1" customWidth="1"/>
    <col min="472" max="473" width="0" style="12" hidden="1"/>
    <col min="474" max="474" width="3" style="12" bestFit="1" customWidth="1"/>
    <col min="475" max="475" width="19.5703125" style="12" customWidth="1"/>
    <col min="476" max="476" width="3.42578125" style="12" customWidth="1"/>
    <col min="477" max="477" width="8" style="12" customWidth="1"/>
    <col min="478" max="508" width="4.5703125" style="12" customWidth="1"/>
    <col min="509" max="509" width="5.5703125" style="12" customWidth="1"/>
    <col min="510" max="510" width="5.42578125" style="12" customWidth="1"/>
    <col min="511" max="511" width="5.7109375" style="12" customWidth="1"/>
    <col min="512" max="512" width="2.5703125" style="12" customWidth="1"/>
    <col min="513" max="513" width="3" style="12" customWidth="1"/>
    <col min="514" max="514" width="19.5703125" style="12" customWidth="1"/>
    <col min="515" max="515" width="3.42578125" style="12" customWidth="1"/>
    <col min="516" max="516" width="8" style="12" customWidth="1"/>
    <col min="517" max="547" width="4.5703125" style="12" customWidth="1"/>
    <col min="548" max="548" width="5.5703125" style="12" customWidth="1"/>
    <col min="549" max="549" width="5.42578125" style="12" customWidth="1"/>
    <col min="550" max="550" width="5.7109375" style="12" customWidth="1"/>
    <col min="551" max="551" width="3.140625" style="12" customWidth="1"/>
    <col min="552" max="589" width="0" style="12" hidden="1" customWidth="1"/>
    <col min="590" max="725" width="9.140625" style="12" customWidth="1"/>
    <col min="726" max="727" width="0" style="12" hidden="1" customWidth="1"/>
    <col min="728" max="729" width="0" style="12" hidden="1"/>
    <col min="730" max="730" width="3" style="12" bestFit="1" customWidth="1"/>
    <col min="731" max="731" width="19.5703125" style="12" customWidth="1"/>
    <col min="732" max="732" width="3.42578125" style="12" customWidth="1"/>
    <col min="733" max="733" width="8" style="12" customWidth="1"/>
    <col min="734" max="764" width="4.5703125" style="12" customWidth="1"/>
    <col min="765" max="765" width="5.5703125" style="12" customWidth="1"/>
    <col min="766" max="766" width="5.42578125" style="12" customWidth="1"/>
    <col min="767" max="767" width="5.7109375" style="12" customWidth="1"/>
    <col min="768" max="768" width="2.5703125" style="12" customWidth="1"/>
    <col min="769" max="769" width="3" style="12" customWidth="1"/>
    <col min="770" max="770" width="19.5703125" style="12" customWidth="1"/>
    <col min="771" max="771" width="3.42578125" style="12" customWidth="1"/>
    <col min="772" max="772" width="8" style="12" customWidth="1"/>
    <col min="773" max="803" width="4.5703125" style="12" customWidth="1"/>
    <col min="804" max="804" width="5.5703125" style="12" customWidth="1"/>
    <col min="805" max="805" width="5.42578125" style="12" customWidth="1"/>
    <col min="806" max="806" width="5.7109375" style="12" customWidth="1"/>
    <col min="807" max="807" width="3.140625" style="12" customWidth="1"/>
    <col min="808" max="845" width="0" style="12" hidden="1" customWidth="1"/>
    <col min="846" max="981" width="9.140625" style="12" customWidth="1"/>
    <col min="982" max="983" width="0" style="12" hidden="1" customWidth="1"/>
    <col min="984" max="985" width="0" style="12" hidden="1"/>
    <col min="986" max="986" width="3" style="12" bestFit="1" customWidth="1"/>
    <col min="987" max="987" width="19.5703125" style="12" customWidth="1"/>
    <col min="988" max="988" width="3.42578125" style="12" customWidth="1"/>
    <col min="989" max="989" width="8" style="12" customWidth="1"/>
    <col min="990" max="1020" width="4.5703125" style="12" customWidth="1"/>
    <col min="1021" max="1021" width="5.5703125" style="12" customWidth="1"/>
    <col min="1022" max="1022" width="5.42578125" style="12" customWidth="1"/>
    <col min="1023" max="1023" width="5.7109375" style="12" customWidth="1"/>
    <col min="1024" max="1024" width="2.5703125" style="12" customWidth="1"/>
    <col min="1025" max="1025" width="3" style="12" customWidth="1"/>
    <col min="1026" max="1026" width="19.5703125" style="12" customWidth="1"/>
    <col min="1027" max="1027" width="3.42578125" style="12" customWidth="1"/>
    <col min="1028" max="1028" width="8" style="12" customWidth="1"/>
    <col min="1029" max="1059" width="4.5703125" style="12" customWidth="1"/>
    <col min="1060" max="1060" width="5.5703125" style="12" customWidth="1"/>
    <col min="1061" max="1061" width="5.42578125" style="12" customWidth="1"/>
    <col min="1062" max="1062" width="5.7109375" style="12" customWidth="1"/>
    <col min="1063" max="1063" width="3.140625" style="12" customWidth="1"/>
    <col min="1064" max="1101" width="0" style="12" hidden="1" customWidth="1"/>
    <col min="1102" max="1237" width="9.140625" style="12" customWidth="1"/>
    <col min="1238" max="1239" width="0" style="12" hidden="1" customWidth="1"/>
    <col min="1240" max="1241" width="0" style="12" hidden="1"/>
    <col min="1242" max="1242" width="3" style="12" bestFit="1" customWidth="1"/>
    <col min="1243" max="1243" width="19.5703125" style="12" customWidth="1"/>
    <col min="1244" max="1244" width="3.42578125" style="12" customWidth="1"/>
    <col min="1245" max="1245" width="8" style="12" customWidth="1"/>
    <col min="1246" max="1276" width="4.5703125" style="12" customWidth="1"/>
    <col min="1277" max="1277" width="5.5703125" style="12" customWidth="1"/>
    <col min="1278" max="1278" width="5.42578125" style="12" customWidth="1"/>
    <col min="1279" max="1279" width="5.7109375" style="12" customWidth="1"/>
    <col min="1280" max="1280" width="2.5703125" style="12" customWidth="1"/>
    <col min="1281" max="1281" width="3" style="12" customWidth="1"/>
    <col min="1282" max="1282" width="19.5703125" style="12" customWidth="1"/>
    <col min="1283" max="1283" width="3.42578125" style="12" customWidth="1"/>
    <col min="1284" max="1284" width="8" style="12" customWidth="1"/>
    <col min="1285" max="1315" width="4.5703125" style="12" customWidth="1"/>
    <col min="1316" max="1316" width="5.5703125" style="12" customWidth="1"/>
    <col min="1317" max="1317" width="5.42578125" style="12" customWidth="1"/>
    <col min="1318" max="1318" width="5.7109375" style="12" customWidth="1"/>
    <col min="1319" max="1319" width="3.140625" style="12" customWidth="1"/>
    <col min="1320" max="1357" width="0" style="12" hidden="1" customWidth="1"/>
    <col min="1358" max="1493" width="9.140625" style="12" customWidth="1"/>
    <col min="1494" max="1495" width="0" style="12" hidden="1" customWidth="1"/>
    <col min="1496" max="1497" width="0" style="12" hidden="1"/>
    <col min="1498" max="1498" width="3" style="12" bestFit="1" customWidth="1"/>
    <col min="1499" max="1499" width="19.5703125" style="12" customWidth="1"/>
    <col min="1500" max="1500" width="3.42578125" style="12" customWidth="1"/>
    <col min="1501" max="1501" width="8" style="12" customWidth="1"/>
    <col min="1502" max="1532" width="4.5703125" style="12" customWidth="1"/>
    <col min="1533" max="1533" width="5.5703125" style="12" customWidth="1"/>
    <col min="1534" max="1534" width="5.42578125" style="12" customWidth="1"/>
    <col min="1535" max="1535" width="5.7109375" style="12" customWidth="1"/>
    <col min="1536" max="1536" width="2.5703125" style="12" customWidth="1"/>
    <col min="1537" max="1537" width="3" style="12" customWidth="1"/>
    <col min="1538" max="1538" width="19.5703125" style="12" customWidth="1"/>
    <col min="1539" max="1539" width="3.42578125" style="12" customWidth="1"/>
    <col min="1540" max="1540" width="8" style="12" customWidth="1"/>
    <col min="1541" max="1571" width="4.5703125" style="12" customWidth="1"/>
    <col min="1572" max="1572" width="5.5703125" style="12" customWidth="1"/>
    <col min="1573" max="1573" width="5.42578125" style="12" customWidth="1"/>
    <col min="1574" max="1574" width="5.7109375" style="12" customWidth="1"/>
    <col min="1575" max="1575" width="3.140625" style="12" customWidth="1"/>
    <col min="1576" max="1613" width="0" style="12" hidden="1" customWidth="1"/>
    <col min="1614" max="1749" width="9.140625" style="12" customWidth="1"/>
    <col min="1750" max="1751" width="0" style="12" hidden="1" customWidth="1"/>
    <col min="1752" max="1753" width="0" style="12" hidden="1"/>
    <col min="1754" max="1754" width="3" style="12" bestFit="1" customWidth="1"/>
    <col min="1755" max="1755" width="19.5703125" style="12" customWidth="1"/>
    <col min="1756" max="1756" width="3.42578125" style="12" customWidth="1"/>
    <col min="1757" max="1757" width="8" style="12" customWidth="1"/>
    <col min="1758" max="1788" width="4.5703125" style="12" customWidth="1"/>
    <col min="1789" max="1789" width="5.5703125" style="12" customWidth="1"/>
    <col min="1790" max="1790" width="5.42578125" style="12" customWidth="1"/>
    <col min="1791" max="1791" width="5.7109375" style="12" customWidth="1"/>
    <col min="1792" max="1792" width="2.5703125" style="12" customWidth="1"/>
    <col min="1793" max="1793" width="3" style="12" customWidth="1"/>
    <col min="1794" max="1794" width="19.5703125" style="12" customWidth="1"/>
    <col min="1795" max="1795" width="3.42578125" style="12" customWidth="1"/>
    <col min="1796" max="1796" width="8" style="12" customWidth="1"/>
    <col min="1797" max="1827" width="4.5703125" style="12" customWidth="1"/>
    <col min="1828" max="1828" width="5.5703125" style="12" customWidth="1"/>
    <col min="1829" max="1829" width="5.42578125" style="12" customWidth="1"/>
    <col min="1830" max="1830" width="5.7109375" style="12" customWidth="1"/>
    <col min="1831" max="1831" width="3.140625" style="12" customWidth="1"/>
    <col min="1832" max="1869" width="0" style="12" hidden="1" customWidth="1"/>
    <col min="1870" max="2005" width="9.140625" style="12" customWidth="1"/>
    <col min="2006" max="2007" width="0" style="12" hidden="1" customWidth="1"/>
    <col min="2008" max="2009" width="0" style="12" hidden="1"/>
    <col min="2010" max="2010" width="3" style="12" bestFit="1" customWidth="1"/>
    <col min="2011" max="2011" width="19.5703125" style="12" customWidth="1"/>
    <col min="2012" max="2012" width="3.42578125" style="12" customWidth="1"/>
    <col min="2013" max="2013" width="8" style="12" customWidth="1"/>
    <col min="2014" max="2044" width="4.5703125" style="12" customWidth="1"/>
    <col min="2045" max="2045" width="5.5703125" style="12" customWidth="1"/>
    <col min="2046" max="2046" width="5.42578125" style="12" customWidth="1"/>
    <col min="2047" max="2047" width="5.7109375" style="12" customWidth="1"/>
    <col min="2048" max="2048" width="2.5703125" style="12" customWidth="1"/>
    <col min="2049" max="2049" width="3" style="12" customWidth="1"/>
    <col min="2050" max="2050" width="19.5703125" style="12" customWidth="1"/>
    <col min="2051" max="2051" width="3.42578125" style="12" customWidth="1"/>
    <col min="2052" max="2052" width="8" style="12" customWidth="1"/>
    <col min="2053" max="2083" width="4.5703125" style="12" customWidth="1"/>
    <col min="2084" max="2084" width="5.5703125" style="12" customWidth="1"/>
    <col min="2085" max="2085" width="5.42578125" style="12" customWidth="1"/>
    <col min="2086" max="2086" width="5.7109375" style="12" customWidth="1"/>
    <col min="2087" max="2087" width="3.140625" style="12" customWidth="1"/>
    <col min="2088" max="2125" width="0" style="12" hidden="1" customWidth="1"/>
    <col min="2126" max="2261" width="9.140625" style="12" customWidth="1"/>
    <col min="2262" max="2263" width="0" style="12" hidden="1" customWidth="1"/>
    <col min="2264" max="2265" width="0" style="12" hidden="1"/>
    <col min="2266" max="2266" width="3" style="12" bestFit="1" customWidth="1"/>
    <col min="2267" max="2267" width="19.5703125" style="12" customWidth="1"/>
    <col min="2268" max="2268" width="3.42578125" style="12" customWidth="1"/>
    <col min="2269" max="2269" width="8" style="12" customWidth="1"/>
    <col min="2270" max="2300" width="4.5703125" style="12" customWidth="1"/>
    <col min="2301" max="2301" width="5.5703125" style="12" customWidth="1"/>
    <col min="2302" max="2302" width="5.42578125" style="12" customWidth="1"/>
    <col min="2303" max="2303" width="5.7109375" style="12" customWidth="1"/>
    <col min="2304" max="2304" width="2.5703125" style="12" customWidth="1"/>
    <col min="2305" max="2305" width="3" style="12" customWidth="1"/>
    <col min="2306" max="2306" width="19.5703125" style="12" customWidth="1"/>
    <col min="2307" max="2307" width="3.42578125" style="12" customWidth="1"/>
    <col min="2308" max="2308" width="8" style="12" customWidth="1"/>
    <col min="2309" max="2339" width="4.5703125" style="12" customWidth="1"/>
    <col min="2340" max="2340" width="5.5703125" style="12" customWidth="1"/>
    <col min="2341" max="2341" width="5.42578125" style="12" customWidth="1"/>
    <col min="2342" max="2342" width="5.7109375" style="12" customWidth="1"/>
    <col min="2343" max="2343" width="3.140625" style="12" customWidth="1"/>
    <col min="2344" max="2381" width="0" style="12" hidden="1" customWidth="1"/>
    <col min="2382" max="2517" width="9.140625" style="12" customWidth="1"/>
    <col min="2518" max="2519" width="0" style="12" hidden="1" customWidth="1"/>
    <col min="2520" max="2521" width="0" style="12" hidden="1"/>
    <col min="2522" max="2522" width="3" style="12" bestFit="1" customWidth="1"/>
    <col min="2523" max="2523" width="19.5703125" style="12" customWidth="1"/>
    <col min="2524" max="2524" width="3.42578125" style="12" customWidth="1"/>
    <col min="2525" max="2525" width="8" style="12" customWidth="1"/>
    <col min="2526" max="2556" width="4.5703125" style="12" customWidth="1"/>
    <col min="2557" max="2557" width="5.5703125" style="12" customWidth="1"/>
    <col min="2558" max="2558" width="5.42578125" style="12" customWidth="1"/>
    <col min="2559" max="2559" width="5.7109375" style="12" customWidth="1"/>
    <col min="2560" max="2560" width="2.5703125" style="12" customWidth="1"/>
    <col min="2561" max="2561" width="3" style="12" customWidth="1"/>
    <col min="2562" max="2562" width="19.5703125" style="12" customWidth="1"/>
    <col min="2563" max="2563" width="3.42578125" style="12" customWidth="1"/>
    <col min="2564" max="2564" width="8" style="12" customWidth="1"/>
    <col min="2565" max="2595" width="4.5703125" style="12" customWidth="1"/>
    <col min="2596" max="2596" width="5.5703125" style="12" customWidth="1"/>
    <col min="2597" max="2597" width="5.42578125" style="12" customWidth="1"/>
    <col min="2598" max="2598" width="5.7109375" style="12" customWidth="1"/>
    <col min="2599" max="2599" width="3.140625" style="12" customWidth="1"/>
    <col min="2600" max="2637" width="0" style="12" hidden="1" customWidth="1"/>
    <col min="2638" max="2773" width="9.140625" style="12" customWidth="1"/>
    <col min="2774" max="2775" width="0" style="12" hidden="1" customWidth="1"/>
    <col min="2776" max="2777" width="0" style="12" hidden="1"/>
    <col min="2778" max="2778" width="3" style="12" bestFit="1" customWidth="1"/>
    <col min="2779" max="2779" width="19.5703125" style="12" customWidth="1"/>
    <col min="2780" max="2780" width="3.42578125" style="12" customWidth="1"/>
    <col min="2781" max="2781" width="8" style="12" customWidth="1"/>
    <col min="2782" max="2812" width="4.5703125" style="12" customWidth="1"/>
    <col min="2813" max="2813" width="5.5703125" style="12" customWidth="1"/>
    <col min="2814" max="2814" width="5.42578125" style="12" customWidth="1"/>
    <col min="2815" max="2815" width="5.7109375" style="12" customWidth="1"/>
    <col min="2816" max="2816" width="2.5703125" style="12" customWidth="1"/>
    <col min="2817" max="2817" width="3" style="12" customWidth="1"/>
    <col min="2818" max="2818" width="19.5703125" style="12" customWidth="1"/>
    <col min="2819" max="2819" width="3.42578125" style="12" customWidth="1"/>
    <col min="2820" max="2820" width="8" style="12" customWidth="1"/>
    <col min="2821" max="2851" width="4.5703125" style="12" customWidth="1"/>
    <col min="2852" max="2852" width="5.5703125" style="12" customWidth="1"/>
    <col min="2853" max="2853" width="5.42578125" style="12" customWidth="1"/>
    <col min="2854" max="2854" width="5.7109375" style="12" customWidth="1"/>
    <col min="2855" max="2855" width="3.140625" style="12" customWidth="1"/>
    <col min="2856" max="2893" width="0" style="12" hidden="1" customWidth="1"/>
    <col min="2894" max="3029" width="9.140625" style="12" customWidth="1"/>
    <col min="3030" max="3031" width="0" style="12" hidden="1" customWidth="1"/>
    <col min="3032" max="3033" width="0" style="12" hidden="1"/>
    <col min="3034" max="3034" width="3" style="12" bestFit="1" customWidth="1"/>
    <col min="3035" max="3035" width="19.5703125" style="12" customWidth="1"/>
    <col min="3036" max="3036" width="3.42578125" style="12" customWidth="1"/>
    <col min="3037" max="3037" width="8" style="12" customWidth="1"/>
    <col min="3038" max="3068" width="4.5703125" style="12" customWidth="1"/>
    <col min="3069" max="3069" width="5.5703125" style="12" customWidth="1"/>
    <col min="3070" max="3070" width="5.42578125" style="12" customWidth="1"/>
    <col min="3071" max="3071" width="5.7109375" style="12" customWidth="1"/>
    <col min="3072" max="3072" width="2.5703125" style="12" customWidth="1"/>
    <col min="3073" max="3073" width="3" style="12" customWidth="1"/>
    <col min="3074" max="3074" width="19.5703125" style="12" customWidth="1"/>
    <col min="3075" max="3075" width="3.42578125" style="12" customWidth="1"/>
    <col min="3076" max="3076" width="8" style="12" customWidth="1"/>
    <col min="3077" max="3107" width="4.5703125" style="12" customWidth="1"/>
    <col min="3108" max="3108" width="5.5703125" style="12" customWidth="1"/>
    <col min="3109" max="3109" width="5.42578125" style="12" customWidth="1"/>
    <col min="3110" max="3110" width="5.7109375" style="12" customWidth="1"/>
    <col min="3111" max="3111" width="3.140625" style="12" customWidth="1"/>
    <col min="3112" max="3149" width="0" style="12" hidden="1" customWidth="1"/>
    <col min="3150" max="3285" width="9.140625" style="12" customWidth="1"/>
    <col min="3286" max="3287" width="0" style="12" hidden="1" customWidth="1"/>
    <col min="3288" max="3289" width="0" style="12" hidden="1"/>
    <col min="3290" max="3290" width="3" style="12" bestFit="1" customWidth="1"/>
    <col min="3291" max="3291" width="19.5703125" style="12" customWidth="1"/>
    <col min="3292" max="3292" width="3.42578125" style="12" customWidth="1"/>
    <col min="3293" max="3293" width="8" style="12" customWidth="1"/>
    <col min="3294" max="3324" width="4.5703125" style="12" customWidth="1"/>
    <col min="3325" max="3325" width="5.5703125" style="12" customWidth="1"/>
    <col min="3326" max="3326" width="5.42578125" style="12" customWidth="1"/>
    <col min="3327" max="3327" width="5.7109375" style="12" customWidth="1"/>
    <col min="3328" max="3328" width="2.5703125" style="12" customWidth="1"/>
    <col min="3329" max="3329" width="3" style="12" customWidth="1"/>
    <col min="3330" max="3330" width="19.5703125" style="12" customWidth="1"/>
    <col min="3331" max="3331" width="3.42578125" style="12" customWidth="1"/>
    <col min="3332" max="3332" width="8" style="12" customWidth="1"/>
    <col min="3333" max="3363" width="4.5703125" style="12" customWidth="1"/>
    <col min="3364" max="3364" width="5.5703125" style="12" customWidth="1"/>
    <col min="3365" max="3365" width="5.42578125" style="12" customWidth="1"/>
    <col min="3366" max="3366" width="5.7109375" style="12" customWidth="1"/>
    <col min="3367" max="3367" width="3.140625" style="12" customWidth="1"/>
    <col min="3368" max="3405" width="0" style="12" hidden="1" customWidth="1"/>
    <col min="3406" max="3541" width="9.140625" style="12" customWidth="1"/>
    <col min="3542" max="3543" width="0" style="12" hidden="1" customWidth="1"/>
    <col min="3544" max="3545" width="0" style="12" hidden="1"/>
    <col min="3546" max="3546" width="3" style="12" bestFit="1" customWidth="1"/>
    <col min="3547" max="3547" width="19.5703125" style="12" customWidth="1"/>
    <col min="3548" max="3548" width="3.42578125" style="12" customWidth="1"/>
    <col min="3549" max="3549" width="8" style="12" customWidth="1"/>
    <col min="3550" max="3580" width="4.5703125" style="12" customWidth="1"/>
    <col min="3581" max="3581" width="5.5703125" style="12" customWidth="1"/>
    <col min="3582" max="3582" width="5.42578125" style="12" customWidth="1"/>
    <col min="3583" max="3583" width="5.7109375" style="12" customWidth="1"/>
    <col min="3584" max="3584" width="2.5703125" style="12" customWidth="1"/>
    <col min="3585" max="3585" width="3" style="12" customWidth="1"/>
    <col min="3586" max="3586" width="19.5703125" style="12" customWidth="1"/>
    <col min="3587" max="3587" width="3.42578125" style="12" customWidth="1"/>
    <col min="3588" max="3588" width="8" style="12" customWidth="1"/>
    <col min="3589" max="3619" width="4.5703125" style="12" customWidth="1"/>
    <col min="3620" max="3620" width="5.5703125" style="12" customWidth="1"/>
    <col min="3621" max="3621" width="5.42578125" style="12" customWidth="1"/>
    <col min="3622" max="3622" width="5.7109375" style="12" customWidth="1"/>
    <col min="3623" max="3623" width="3.140625" style="12" customWidth="1"/>
    <col min="3624" max="3661" width="0" style="12" hidden="1" customWidth="1"/>
    <col min="3662" max="3797" width="9.140625" style="12" customWidth="1"/>
    <col min="3798" max="3799" width="0" style="12" hidden="1" customWidth="1"/>
    <col min="3800" max="3801" width="0" style="12" hidden="1"/>
    <col min="3802" max="3802" width="3" style="12" bestFit="1" customWidth="1"/>
    <col min="3803" max="3803" width="19.5703125" style="12" customWidth="1"/>
    <col min="3804" max="3804" width="3.42578125" style="12" customWidth="1"/>
    <col min="3805" max="3805" width="8" style="12" customWidth="1"/>
    <col min="3806" max="3836" width="4.5703125" style="12" customWidth="1"/>
    <col min="3837" max="3837" width="5.5703125" style="12" customWidth="1"/>
    <col min="3838" max="3838" width="5.42578125" style="12" customWidth="1"/>
    <col min="3839" max="3839" width="5.7109375" style="12" customWidth="1"/>
    <col min="3840" max="3840" width="2.5703125" style="12" customWidth="1"/>
    <col min="3841" max="3841" width="3" style="12" customWidth="1"/>
    <col min="3842" max="3842" width="19.5703125" style="12" customWidth="1"/>
    <col min="3843" max="3843" width="3.42578125" style="12" customWidth="1"/>
    <col min="3844" max="3844" width="8" style="12" customWidth="1"/>
    <col min="3845" max="3875" width="4.5703125" style="12" customWidth="1"/>
    <col min="3876" max="3876" width="5.5703125" style="12" customWidth="1"/>
    <col min="3877" max="3877" width="5.42578125" style="12" customWidth="1"/>
    <col min="3878" max="3878" width="5.7109375" style="12" customWidth="1"/>
    <col min="3879" max="3879" width="3.140625" style="12" customWidth="1"/>
    <col min="3880" max="3917" width="0" style="12" hidden="1" customWidth="1"/>
    <col min="3918" max="4053" width="9.140625" style="12" customWidth="1"/>
    <col min="4054" max="4055" width="0" style="12" hidden="1" customWidth="1"/>
    <col min="4056" max="4057" width="0" style="12" hidden="1"/>
    <col min="4058" max="4058" width="3" style="12" bestFit="1" customWidth="1"/>
    <col min="4059" max="4059" width="19.5703125" style="12" customWidth="1"/>
    <col min="4060" max="4060" width="3.42578125" style="12" customWidth="1"/>
    <col min="4061" max="4061" width="8" style="12" customWidth="1"/>
    <col min="4062" max="4092" width="4.5703125" style="12" customWidth="1"/>
    <col min="4093" max="4093" width="5.5703125" style="12" customWidth="1"/>
    <col min="4094" max="4094" width="5.42578125" style="12" customWidth="1"/>
    <col min="4095" max="4095" width="5.7109375" style="12" customWidth="1"/>
    <col min="4096" max="4096" width="2.5703125" style="12" customWidth="1"/>
    <col min="4097" max="4097" width="3" style="12" customWidth="1"/>
    <col min="4098" max="4098" width="19.5703125" style="12" customWidth="1"/>
    <col min="4099" max="4099" width="3.42578125" style="12" customWidth="1"/>
    <col min="4100" max="4100" width="8" style="12" customWidth="1"/>
    <col min="4101" max="4131" width="4.5703125" style="12" customWidth="1"/>
    <col min="4132" max="4132" width="5.5703125" style="12" customWidth="1"/>
    <col min="4133" max="4133" width="5.42578125" style="12" customWidth="1"/>
    <col min="4134" max="4134" width="5.7109375" style="12" customWidth="1"/>
    <col min="4135" max="4135" width="3.140625" style="12" customWidth="1"/>
    <col min="4136" max="4173" width="0" style="12" hidden="1" customWidth="1"/>
    <col min="4174" max="4309" width="9.140625" style="12" customWidth="1"/>
    <col min="4310" max="4311" width="0" style="12" hidden="1" customWidth="1"/>
    <col min="4312" max="4313" width="0" style="12" hidden="1"/>
    <col min="4314" max="4314" width="3" style="12" bestFit="1" customWidth="1"/>
    <col min="4315" max="4315" width="19.5703125" style="12" customWidth="1"/>
    <col min="4316" max="4316" width="3.42578125" style="12" customWidth="1"/>
    <col min="4317" max="4317" width="8" style="12" customWidth="1"/>
    <col min="4318" max="4348" width="4.5703125" style="12" customWidth="1"/>
    <col min="4349" max="4349" width="5.5703125" style="12" customWidth="1"/>
    <col min="4350" max="4350" width="5.42578125" style="12" customWidth="1"/>
    <col min="4351" max="4351" width="5.7109375" style="12" customWidth="1"/>
    <col min="4352" max="4352" width="2.5703125" style="12" customWidth="1"/>
    <col min="4353" max="4353" width="3" style="12" customWidth="1"/>
    <col min="4354" max="4354" width="19.5703125" style="12" customWidth="1"/>
    <col min="4355" max="4355" width="3.42578125" style="12" customWidth="1"/>
    <col min="4356" max="4356" width="8" style="12" customWidth="1"/>
    <col min="4357" max="4387" width="4.5703125" style="12" customWidth="1"/>
    <col min="4388" max="4388" width="5.5703125" style="12" customWidth="1"/>
    <col min="4389" max="4389" width="5.42578125" style="12" customWidth="1"/>
    <col min="4390" max="4390" width="5.7109375" style="12" customWidth="1"/>
    <col min="4391" max="4391" width="3.140625" style="12" customWidth="1"/>
    <col min="4392" max="4429" width="0" style="12" hidden="1" customWidth="1"/>
    <col min="4430" max="4565" width="9.140625" style="12" customWidth="1"/>
    <col min="4566" max="4567" width="0" style="12" hidden="1" customWidth="1"/>
    <col min="4568" max="4569" width="0" style="12" hidden="1"/>
    <col min="4570" max="4570" width="3" style="12" bestFit="1" customWidth="1"/>
    <col min="4571" max="4571" width="19.5703125" style="12" customWidth="1"/>
    <col min="4572" max="4572" width="3.42578125" style="12" customWidth="1"/>
    <col min="4573" max="4573" width="8" style="12" customWidth="1"/>
    <col min="4574" max="4604" width="4.5703125" style="12" customWidth="1"/>
    <col min="4605" max="4605" width="5.5703125" style="12" customWidth="1"/>
    <col min="4606" max="4606" width="5.42578125" style="12" customWidth="1"/>
    <col min="4607" max="4607" width="5.7109375" style="12" customWidth="1"/>
    <col min="4608" max="4608" width="2.5703125" style="12" customWidth="1"/>
    <col min="4609" max="4609" width="3" style="12" customWidth="1"/>
    <col min="4610" max="4610" width="19.5703125" style="12" customWidth="1"/>
    <col min="4611" max="4611" width="3.42578125" style="12" customWidth="1"/>
    <col min="4612" max="4612" width="8" style="12" customWidth="1"/>
    <col min="4613" max="4643" width="4.5703125" style="12" customWidth="1"/>
    <col min="4644" max="4644" width="5.5703125" style="12" customWidth="1"/>
    <col min="4645" max="4645" width="5.42578125" style="12" customWidth="1"/>
    <col min="4646" max="4646" width="5.7109375" style="12" customWidth="1"/>
    <col min="4647" max="4647" width="3.140625" style="12" customWidth="1"/>
    <col min="4648" max="4685" width="0" style="12" hidden="1" customWidth="1"/>
    <col min="4686" max="4821" width="9.140625" style="12" customWidth="1"/>
    <col min="4822" max="4823" width="0" style="12" hidden="1" customWidth="1"/>
    <col min="4824" max="4825" width="0" style="12" hidden="1"/>
    <col min="4826" max="4826" width="3" style="12" bestFit="1" customWidth="1"/>
    <col min="4827" max="4827" width="19.5703125" style="12" customWidth="1"/>
    <col min="4828" max="4828" width="3.42578125" style="12" customWidth="1"/>
    <col min="4829" max="4829" width="8" style="12" customWidth="1"/>
    <col min="4830" max="4860" width="4.5703125" style="12" customWidth="1"/>
    <col min="4861" max="4861" width="5.5703125" style="12" customWidth="1"/>
    <col min="4862" max="4862" width="5.42578125" style="12" customWidth="1"/>
    <col min="4863" max="4863" width="5.7109375" style="12" customWidth="1"/>
    <col min="4864" max="4864" width="2.5703125" style="12" customWidth="1"/>
    <col min="4865" max="4865" width="3" style="12" customWidth="1"/>
    <col min="4866" max="4866" width="19.5703125" style="12" customWidth="1"/>
    <col min="4867" max="4867" width="3.42578125" style="12" customWidth="1"/>
    <col min="4868" max="4868" width="8" style="12" customWidth="1"/>
    <col min="4869" max="4899" width="4.5703125" style="12" customWidth="1"/>
    <col min="4900" max="4900" width="5.5703125" style="12" customWidth="1"/>
    <col min="4901" max="4901" width="5.42578125" style="12" customWidth="1"/>
    <col min="4902" max="4902" width="5.7109375" style="12" customWidth="1"/>
    <col min="4903" max="4903" width="3.140625" style="12" customWidth="1"/>
    <col min="4904" max="4941" width="0" style="12" hidden="1" customWidth="1"/>
    <col min="4942" max="5077" width="9.140625" style="12" customWidth="1"/>
    <col min="5078" max="5079" width="0" style="12" hidden="1" customWidth="1"/>
    <col min="5080" max="5081" width="0" style="12" hidden="1"/>
    <col min="5082" max="5082" width="3" style="12" bestFit="1" customWidth="1"/>
    <col min="5083" max="5083" width="19.5703125" style="12" customWidth="1"/>
    <col min="5084" max="5084" width="3.42578125" style="12" customWidth="1"/>
    <col min="5085" max="5085" width="8" style="12" customWidth="1"/>
    <col min="5086" max="5116" width="4.5703125" style="12" customWidth="1"/>
    <col min="5117" max="5117" width="5.5703125" style="12" customWidth="1"/>
    <col min="5118" max="5118" width="5.42578125" style="12" customWidth="1"/>
    <col min="5119" max="5119" width="5.7109375" style="12" customWidth="1"/>
    <col min="5120" max="5120" width="2.5703125" style="12" customWidth="1"/>
    <col min="5121" max="5121" width="3" style="12" customWidth="1"/>
    <col min="5122" max="5122" width="19.5703125" style="12" customWidth="1"/>
    <col min="5123" max="5123" width="3.42578125" style="12" customWidth="1"/>
    <col min="5124" max="5124" width="8" style="12" customWidth="1"/>
    <col min="5125" max="5155" width="4.5703125" style="12" customWidth="1"/>
    <col min="5156" max="5156" width="5.5703125" style="12" customWidth="1"/>
    <col min="5157" max="5157" width="5.42578125" style="12" customWidth="1"/>
    <col min="5158" max="5158" width="5.7109375" style="12" customWidth="1"/>
    <col min="5159" max="5159" width="3.140625" style="12" customWidth="1"/>
    <col min="5160" max="5197" width="0" style="12" hidden="1" customWidth="1"/>
    <col min="5198" max="5333" width="9.140625" style="12" customWidth="1"/>
    <col min="5334" max="5335" width="0" style="12" hidden="1" customWidth="1"/>
    <col min="5336" max="5337" width="0" style="12" hidden="1"/>
    <col min="5338" max="5338" width="3" style="12" bestFit="1" customWidth="1"/>
    <col min="5339" max="5339" width="19.5703125" style="12" customWidth="1"/>
    <col min="5340" max="5340" width="3.42578125" style="12" customWidth="1"/>
    <col min="5341" max="5341" width="8" style="12" customWidth="1"/>
    <col min="5342" max="5372" width="4.5703125" style="12" customWidth="1"/>
    <col min="5373" max="5373" width="5.5703125" style="12" customWidth="1"/>
    <col min="5374" max="5374" width="5.42578125" style="12" customWidth="1"/>
    <col min="5375" max="5375" width="5.7109375" style="12" customWidth="1"/>
    <col min="5376" max="5376" width="2.5703125" style="12" customWidth="1"/>
    <col min="5377" max="5377" width="3" style="12" customWidth="1"/>
    <col min="5378" max="5378" width="19.5703125" style="12" customWidth="1"/>
    <col min="5379" max="5379" width="3.42578125" style="12" customWidth="1"/>
    <col min="5380" max="5380" width="8" style="12" customWidth="1"/>
    <col min="5381" max="5411" width="4.5703125" style="12" customWidth="1"/>
    <col min="5412" max="5412" width="5.5703125" style="12" customWidth="1"/>
    <col min="5413" max="5413" width="5.42578125" style="12" customWidth="1"/>
    <col min="5414" max="5414" width="5.7109375" style="12" customWidth="1"/>
    <col min="5415" max="5415" width="3.140625" style="12" customWidth="1"/>
    <col min="5416" max="5453" width="0" style="12" hidden="1" customWidth="1"/>
    <col min="5454" max="5589" width="9.140625" style="12" customWidth="1"/>
    <col min="5590" max="5591" width="0" style="12" hidden="1" customWidth="1"/>
    <col min="5592" max="5593" width="0" style="12" hidden="1"/>
    <col min="5594" max="5594" width="3" style="12" bestFit="1" customWidth="1"/>
    <col min="5595" max="5595" width="19.5703125" style="12" customWidth="1"/>
    <col min="5596" max="5596" width="3.42578125" style="12" customWidth="1"/>
    <col min="5597" max="5597" width="8" style="12" customWidth="1"/>
    <col min="5598" max="5628" width="4.5703125" style="12" customWidth="1"/>
    <col min="5629" max="5629" width="5.5703125" style="12" customWidth="1"/>
    <col min="5630" max="5630" width="5.42578125" style="12" customWidth="1"/>
    <col min="5631" max="5631" width="5.7109375" style="12" customWidth="1"/>
    <col min="5632" max="5632" width="2.5703125" style="12" customWidth="1"/>
    <col min="5633" max="5633" width="3" style="12" customWidth="1"/>
    <col min="5634" max="5634" width="19.5703125" style="12" customWidth="1"/>
    <col min="5635" max="5635" width="3.42578125" style="12" customWidth="1"/>
    <col min="5636" max="5636" width="8" style="12" customWidth="1"/>
    <col min="5637" max="5667" width="4.5703125" style="12" customWidth="1"/>
    <col min="5668" max="5668" width="5.5703125" style="12" customWidth="1"/>
    <col min="5669" max="5669" width="5.42578125" style="12" customWidth="1"/>
    <col min="5670" max="5670" width="5.7109375" style="12" customWidth="1"/>
    <col min="5671" max="5671" width="3.140625" style="12" customWidth="1"/>
    <col min="5672" max="5709" width="0" style="12" hidden="1" customWidth="1"/>
    <col min="5710" max="5845" width="9.140625" style="12" customWidth="1"/>
    <col min="5846" max="5847" width="0" style="12" hidden="1" customWidth="1"/>
    <col min="5848" max="5849" width="0" style="12" hidden="1"/>
    <col min="5850" max="5850" width="3" style="12" bestFit="1" customWidth="1"/>
    <col min="5851" max="5851" width="19.5703125" style="12" customWidth="1"/>
    <col min="5852" max="5852" width="3.42578125" style="12" customWidth="1"/>
    <col min="5853" max="5853" width="8" style="12" customWidth="1"/>
    <col min="5854" max="5884" width="4.5703125" style="12" customWidth="1"/>
    <col min="5885" max="5885" width="5.5703125" style="12" customWidth="1"/>
    <col min="5886" max="5886" width="5.42578125" style="12" customWidth="1"/>
    <col min="5887" max="5887" width="5.7109375" style="12" customWidth="1"/>
    <col min="5888" max="5888" width="2.5703125" style="12" customWidth="1"/>
    <col min="5889" max="5889" width="3" style="12" customWidth="1"/>
    <col min="5890" max="5890" width="19.5703125" style="12" customWidth="1"/>
    <col min="5891" max="5891" width="3.42578125" style="12" customWidth="1"/>
    <col min="5892" max="5892" width="8" style="12" customWidth="1"/>
    <col min="5893" max="5923" width="4.5703125" style="12" customWidth="1"/>
    <col min="5924" max="5924" width="5.5703125" style="12" customWidth="1"/>
    <col min="5925" max="5925" width="5.42578125" style="12" customWidth="1"/>
    <col min="5926" max="5926" width="5.7109375" style="12" customWidth="1"/>
    <col min="5927" max="5927" width="3.140625" style="12" customWidth="1"/>
    <col min="5928" max="5965" width="0" style="12" hidden="1" customWidth="1"/>
    <col min="5966" max="6101" width="9.140625" style="12" customWidth="1"/>
    <col min="6102" max="6103" width="0" style="12" hidden="1" customWidth="1"/>
    <col min="6104" max="6105" width="0" style="12" hidden="1"/>
    <col min="6106" max="6106" width="3" style="12" bestFit="1" customWidth="1"/>
    <col min="6107" max="6107" width="19.5703125" style="12" customWidth="1"/>
    <col min="6108" max="6108" width="3.42578125" style="12" customWidth="1"/>
    <col min="6109" max="6109" width="8" style="12" customWidth="1"/>
    <col min="6110" max="6140" width="4.5703125" style="12" customWidth="1"/>
    <col min="6141" max="6141" width="5.5703125" style="12" customWidth="1"/>
    <col min="6142" max="6142" width="5.42578125" style="12" customWidth="1"/>
    <col min="6143" max="6143" width="5.7109375" style="12" customWidth="1"/>
    <col min="6144" max="6144" width="2.5703125" style="12" customWidth="1"/>
    <col min="6145" max="6145" width="3" style="12" customWidth="1"/>
    <col min="6146" max="6146" width="19.5703125" style="12" customWidth="1"/>
    <col min="6147" max="6147" width="3.42578125" style="12" customWidth="1"/>
    <col min="6148" max="6148" width="8" style="12" customWidth="1"/>
    <col min="6149" max="6179" width="4.5703125" style="12" customWidth="1"/>
    <col min="6180" max="6180" width="5.5703125" style="12" customWidth="1"/>
    <col min="6181" max="6181" width="5.42578125" style="12" customWidth="1"/>
    <col min="6182" max="6182" width="5.7109375" style="12" customWidth="1"/>
    <col min="6183" max="6183" width="3.140625" style="12" customWidth="1"/>
    <col min="6184" max="6221" width="0" style="12" hidden="1" customWidth="1"/>
    <col min="6222" max="6357" width="9.140625" style="12" customWidth="1"/>
    <col min="6358" max="6359" width="0" style="12" hidden="1" customWidth="1"/>
    <col min="6360" max="6361" width="0" style="12" hidden="1"/>
    <col min="6362" max="6362" width="3" style="12" bestFit="1" customWidth="1"/>
    <col min="6363" max="6363" width="19.5703125" style="12" customWidth="1"/>
    <col min="6364" max="6364" width="3.42578125" style="12" customWidth="1"/>
    <col min="6365" max="6365" width="8" style="12" customWidth="1"/>
    <col min="6366" max="6396" width="4.5703125" style="12" customWidth="1"/>
    <col min="6397" max="6397" width="5.5703125" style="12" customWidth="1"/>
    <col min="6398" max="6398" width="5.42578125" style="12" customWidth="1"/>
    <col min="6399" max="6399" width="5.7109375" style="12" customWidth="1"/>
    <col min="6400" max="6400" width="2.5703125" style="12" customWidth="1"/>
    <col min="6401" max="6401" width="3" style="12" customWidth="1"/>
    <col min="6402" max="6402" width="19.5703125" style="12" customWidth="1"/>
    <col min="6403" max="6403" width="3.42578125" style="12" customWidth="1"/>
    <col min="6404" max="6404" width="8" style="12" customWidth="1"/>
    <col min="6405" max="6435" width="4.5703125" style="12" customWidth="1"/>
    <col min="6436" max="6436" width="5.5703125" style="12" customWidth="1"/>
    <col min="6437" max="6437" width="5.42578125" style="12" customWidth="1"/>
    <col min="6438" max="6438" width="5.7109375" style="12" customWidth="1"/>
    <col min="6439" max="6439" width="3.140625" style="12" customWidth="1"/>
    <col min="6440" max="6477" width="0" style="12" hidden="1" customWidth="1"/>
    <col min="6478" max="6613" width="9.140625" style="12" customWidth="1"/>
    <col min="6614" max="6615" width="0" style="12" hidden="1" customWidth="1"/>
    <col min="6616" max="6617" width="0" style="12" hidden="1"/>
    <col min="6618" max="6618" width="3" style="12" bestFit="1" customWidth="1"/>
    <col min="6619" max="6619" width="19.5703125" style="12" customWidth="1"/>
    <col min="6620" max="6620" width="3.42578125" style="12" customWidth="1"/>
    <col min="6621" max="6621" width="8" style="12" customWidth="1"/>
    <col min="6622" max="6652" width="4.5703125" style="12" customWidth="1"/>
    <col min="6653" max="6653" width="5.5703125" style="12" customWidth="1"/>
    <col min="6654" max="6654" width="5.42578125" style="12" customWidth="1"/>
    <col min="6655" max="6655" width="5.7109375" style="12" customWidth="1"/>
    <col min="6656" max="6656" width="2.5703125" style="12" customWidth="1"/>
    <col min="6657" max="6657" width="3" style="12" customWidth="1"/>
    <col min="6658" max="6658" width="19.5703125" style="12" customWidth="1"/>
    <col min="6659" max="6659" width="3.42578125" style="12" customWidth="1"/>
    <col min="6660" max="6660" width="8" style="12" customWidth="1"/>
    <col min="6661" max="6691" width="4.5703125" style="12" customWidth="1"/>
    <col min="6692" max="6692" width="5.5703125" style="12" customWidth="1"/>
    <col min="6693" max="6693" width="5.42578125" style="12" customWidth="1"/>
    <col min="6694" max="6694" width="5.7109375" style="12" customWidth="1"/>
    <col min="6695" max="6695" width="3.140625" style="12" customWidth="1"/>
    <col min="6696" max="6733" width="0" style="12" hidden="1" customWidth="1"/>
    <col min="6734" max="6869" width="9.140625" style="12" customWidth="1"/>
    <col min="6870" max="6871" width="0" style="12" hidden="1" customWidth="1"/>
    <col min="6872" max="6873" width="0" style="12" hidden="1"/>
    <col min="6874" max="6874" width="3" style="12" bestFit="1" customWidth="1"/>
    <col min="6875" max="6875" width="19.5703125" style="12" customWidth="1"/>
    <col min="6876" max="6876" width="3.42578125" style="12" customWidth="1"/>
    <col min="6877" max="6877" width="8" style="12" customWidth="1"/>
    <col min="6878" max="6908" width="4.5703125" style="12" customWidth="1"/>
    <col min="6909" max="6909" width="5.5703125" style="12" customWidth="1"/>
    <col min="6910" max="6910" width="5.42578125" style="12" customWidth="1"/>
    <col min="6911" max="6911" width="5.7109375" style="12" customWidth="1"/>
    <col min="6912" max="6912" width="2.5703125" style="12" customWidth="1"/>
    <col min="6913" max="6913" width="3" style="12" customWidth="1"/>
    <col min="6914" max="6914" width="19.5703125" style="12" customWidth="1"/>
    <col min="6915" max="6915" width="3.42578125" style="12" customWidth="1"/>
    <col min="6916" max="6916" width="8" style="12" customWidth="1"/>
    <col min="6917" max="6947" width="4.5703125" style="12" customWidth="1"/>
    <col min="6948" max="6948" width="5.5703125" style="12" customWidth="1"/>
    <col min="6949" max="6949" width="5.42578125" style="12" customWidth="1"/>
    <col min="6950" max="6950" width="5.7109375" style="12" customWidth="1"/>
    <col min="6951" max="6951" width="3.140625" style="12" customWidth="1"/>
    <col min="6952" max="6989" width="0" style="12" hidden="1" customWidth="1"/>
    <col min="6990" max="7125" width="9.140625" style="12" customWidth="1"/>
    <col min="7126" max="7127" width="0" style="12" hidden="1" customWidth="1"/>
    <col min="7128" max="7129" width="0" style="12" hidden="1"/>
    <col min="7130" max="7130" width="3" style="12" bestFit="1" customWidth="1"/>
    <col min="7131" max="7131" width="19.5703125" style="12" customWidth="1"/>
    <col min="7132" max="7132" width="3.42578125" style="12" customWidth="1"/>
    <col min="7133" max="7133" width="8" style="12" customWidth="1"/>
    <col min="7134" max="7164" width="4.5703125" style="12" customWidth="1"/>
    <col min="7165" max="7165" width="5.5703125" style="12" customWidth="1"/>
    <col min="7166" max="7166" width="5.42578125" style="12" customWidth="1"/>
    <col min="7167" max="7167" width="5.7109375" style="12" customWidth="1"/>
    <col min="7168" max="7168" width="2.5703125" style="12" customWidth="1"/>
    <col min="7169" max="7169" width="3" style="12" customWidth="1"/>
    <col min="7170" max="7170" width="19.5703125" style="12" customWidth="1"/>
    <col min="7171" max="7171" width="3.42578125" style="12" customWidth="1"/>
    <col min="7172" max="7172" width="8" style="12" customWidth="1"/>
    <col min="7173" max="7203" width="4.5703125" style="12" customWidth="1"/>
    <col min="7204" max="7204" width="5.5703125" style="12" customWidth="1"/>
    <col min="7205" max="7205" width="5.42578125" style="12" customWidth="1"/>
    <col min="7206" max="7206" width="5.7109375" style="12" customWidth="1"/>
    <col min="7207" max="7207" width="3.140625" style="12" customWidth="1"/>
    <col min="7208" max="7245" width="0" style="12" hidden="1" customWidth="1"/>
    <col min="7246" max="7381" width="9.140625" style="12" customWidth="1"/>
    <col min="7382" max="7383" width="0" style="12" hidden="1" customWidth="1"/>
    <col min="7384" max="7385" width="0" style="12" hidden="1"/>
    <col min="7386" max="7386" width="3" style="12" bestFit="1" customWidth="1"/>
    <col min="7387" max="7387" width="19.5703125" style="12" customWidth="1"/>
    <col min="7388" max="7388" width="3.42578125" style="12" customWidth="1"/>
    <col min="7389" max="7389" width="8" style="12" customWidth="1"/>
    <col min="7390" max="7420" width="4.5703125" style="12" customWidth="1"/>
    <col min="7421" max="7421" width="5.5703125" style="12" customWidth="1"/>
    <col min="7422" max="7422" width="5.42578125" style="12" customWidth="1"/>
    <col min="7423" max="7423" width="5.7109375" style="12" customWidth="1"/>
    <col min="7424" max="7424" width="2.5703125" style="12" customWidth="1"/>
    <col min="7425" max="7425" width="3" style="12" customWidth="1"/>
    <col min="7426" max="7426" width="19.5703125" style="12" customWidth="1"/>
    <col min="7427" max="7427" width="3.42578125" style="12" customWidth="1"/>
    <col min="7428" max="7428" width="8" style="12" customWidth="1"/>
    <col min="7429" max="7459" width="4.5703125" style="12" customWidth="1"/>
    <col min="7460" max="7460" width="5.5703125" style="12" customWidth="1"/>
    <col min="7461" max="7461" width="5.42578125" style="12" customWidth="1"/>
    <col min="7462" max="7462" width="5.7109375" style="12" customWidth="1"/>
    <col min="7463" max="7463" width="3.140625" style="12" customWidth="1"/>
    <col min="7464" max="7501" width="0" style="12" hidden="1" customWidth="1"/>
    <col min="7502" max="7637" width="9.140625" style="12" customWidth="1"/>
    <col min="7638" max="7639" width="0" style="12" hidden="1" customWidth="1"/>
    <col min="7640" max="7641" width="0" style="12" hidden="1"/>
    <col min="7642" max="7642" width="3" style="12" bestFit="1" customWidth="1"/>
    <col min="7643" max="7643" width="19.5703125" style="12" customWidth="1"/>
    <col min="7644" max="7644" width="3.42578125" style="12" customWidth="1"/>
    <col min="7645" max="7645" width="8" style="12" customWidth="1"/>
    <col min="7646" max="7676" width="4.5703125" style="12" customWidth="1"/>
    <col min="7677" max="7677" width="5.5703125" style="12" customWidth="1"/>
    <col min="7678" max="7678" width="5.42578125" style="12" customWidth="1"/>
    <col min="7679" max="7679" width="5.7109375" style="12" customWidth="1"/>
    <col min="7680" max="7680" width="2.5703125" style="12" customWidth="1"/>
    <col min="7681" max="7681" width="3" style="12" customWidth="1"/>
    <col min="7682" max="7682" width="19.5703125" style="12" customWidth="1"/>
    <col min="7683" max="7683" width="3.42578125" style="12" customWidth="1"/>
    <col min="7684" max="7684" width="8" style="12" customWidth="1"/>
    <col min="7685" max="7715" width="4.5703125" style="12" customWidth="1"/>
    <col min="7716" max="7716" width="5.5703125" style="12" customWidth="1"/>
    <col min="7717" max="7717" width="5.42578125" style="12" customWidth="1"/>
    <col min="7718" max="7718" width="5.7109375" style="12" customWidth="1"/>
    <col min="7719" max="7719" width="3.140625" style="12" customWidth="1"/>
    <col min="7720" max="7757" width="0" style="12" hidden="1" customWidth="1"/>
    <col min="7758" max="7893" width="9.140625" style="12" customWidth="1"/>
    <col min="7894" max="7895" width="0" style="12" hidden="1" customWidth="1"/>
    <col min="7896" max="7897" width="0" style="12" hidden="1"/>
    <col min="7898" max="7898" width="3" style="12" bestFit="1" customWidth="1"/>
    <col min="7899" max="7899" width="19.5703125" style="12" customWidth="1"/>
    <col min="7900" max="7900" width="3.42578125" style="12" customWidth="1"/>
    <col min="7901" max="7901" width="8" style="12" customWidth="1"/>
    <col min="7902" max="7932" width="4.5703125" style="12" customWidth="1"/>
    <col min="7933" max="7933" width="5.5703125" style="12" customWidth="1"/>
    <col min="7934" max="7934" width="5.42578125" style="12" customWidth="1"/>
    <col min="7935" max="7935" width="5.7109375" style="12" customWidth="1"/>
    <col min="7936" max="7936" width="2.5703125" style="12" customWidth="1"/>
    <col min="7937" max="7937" width="3" style="12" customWidth="1"/>
    <col min="7938" max="7938" width="19.5703125" style="12" customWidth="1"/>
    <col min="7939" max="7939" width="3.42578125" style="12" customWidth="1"/>
    <col min="7940" max="7940" width="8" style="12" customWidth="1"/>
    <col min="7941" max="7971" width="4.5703125" style="12" customWidth="1"/>
    <col min="7972" max="7972" width="5.5703125" style="12" customWidth="1"/>
    <col min="7973" max="7973" width="5.42578125" style="12" customWidth="1"/>
    <col min="7974" max="7974" width="5.7109375" style="12" customWidth="1"/>
    <col min="7975" max="7975" width="3.140625" style="12" customWidth="1"/>
    <col min="7976" max="8013" width="0" style="12" hidden="1" customWidth="1"/>
    <col min="8014" max="8149" width="9.140625" style="12" customWidth="1"/>
    <col min="8150" max="8151" width="0" style="12" hidden="1" customWidth="1"/>
    <col min="8152" max="8153" width="0" style="12" hidden="1"/>
    <col min="8154" max="8154" width="3" style="12" bestFit="1" customWidth="1"/>
    <col min="8155" max="8155" width="19.5703125" style="12" customWidth="1"/>
    <col min="8156" max="8156" width="3.42578125" style="12" customWidth="1"/>
    <col min="8157" max="8157" width="8" style="12" customWidth="1"/>
    <col min="8158" max="8188" width="4.5703125" style="12" customWidth="1"/>
    <col min="8189" max="8189" width="5.5703125" style="12" customWidth="1"/>
    <col min="8190" max="8190" width="5.42578125" style="12" customWidth="1"/>
    <col min="8191" max="8191" width="5.7109375" style="12" customWidth="1"/>
    <col min="8192" max="8192" width="2.5703125" style="12" customWidth="1"/>
    <col min="8193" max="8193" width="3" style="12" customWidth="1"/>
    <col min="8194" max="8194" width="19.5703125" style="12" customWidth="1"/>
    <col min="8195" max="8195" width="3.42578125" style="12" customWidth="1"/>
    <col min="8196" max="8196" width="8" style="12" customWidth="1"/>
    <col min="8197" max="8227" width="4.5703125" style="12" customWidth="1"/>
    <col min="8228" max="8228" width="5.5703125" style="12" customWidth="1"/>
    <col min="8229" max="8229" width="5.42578125" style="12" customWidth="1"/>
    <col min="8230" max="8230" width="5.7109375" style="12" customWidth="1"/>
    <col min="8231" max="8231" width="3.140625" style="12" customWidth="1"/>
    <col min="8232" max="8269" width="0" style="12" hidden="1" customWidth="1"/>
    <col min="8270" max="8405" width="9.140625" style="12" customWidth="1"/>
    <col min="8406" max="8407" width="0" style="12" hidden="1" customWidth="1"/>
    <col min="8408" max="8409" width="0" style="12" hidden="1"/>
    <col min="8410" max="8410" width="3" style="12" bestFit="1" customWidth="1"/>
    <col min="8411" max="8411" width="19.5703125" style="12" customWidth="1"/>
    <col min="8412" max="8412" width="3.42578125" style="12" customWidth="1"/>
    <col min="8413" max="8413" width="8" style="12" customWidth="1"/>
    <col min="8414" max="8444" width="4.5703125" style="12" customWidth="1"/>
    <col min="8445" max="8445" width="5.5703125" style="12" customWidth="1"/>
    <col min="8446" max="8446" width="5.42578125" style="12" customWidth="1"/>
    <col min="8447" max="8447" width="5.7109375" style="12" customWidth="1"/>
    <col min="8448" max="8448" width="2.5703125" style="12" customWidth="1"/>
    <col min="8449" max="8449" width="3" style="12" customWidth="1"/>
    <col min="8450" max="8450" width="19.5703125" style="12" customWidth="1"/>
    <col min="8451" max="8451" width="3.42578125" style="12" customWidth="1"/>
    <col min="8452" max="8452" width="8" style="12" customWidth="1"/>
    <col min="8453" max="8483" width="4.5703125" style="12" customWidth="1"/>
    <col min="8484" max="8484" width="5.5703125" style="12" customWidth="1"/>
    <col min="8485" max="8485" width="5.42578125" style="12" customWidth="1"/>
    <col min="8486" max="8486" width="5.7109375" style="12" customWidth="1"/>
    <col min="8487" max="8487" width="3.140625" style="12" customWidth="1"/>
    <col min="8488" max="8525" width="0" style="12" hidden="1" customWidth="1"/>
    <col min="8526" max="8661" width="9.140625" style="12" customWidth="1"/>
    <col min="8662" max="8663" width="0" style="12" hidden="1" customWidth="1"/>
    <col min="8664" max="8665" width="0" style="12" hidden="1"/>
    <col min="8666" max="8666" width="3" style="12" bestFit="1" customWidth="1"/>
    <col min="8667" max="8667" width="19.5703125" style="12" customWidth="1"/>
    <col min="8668" max="8668" width="3.42578125" style="12" customWidth="1"/>
    <col min="8669" max="8669" width="8" style="12" customWidth="1"/>
    <col min="8670" max="8700" width="4.5703125" style="12" customWidth="1"/>
    <col min="8701" max="8701" width="5.5703125" style="12" customWidth="1"/>
    <col min="8702" max="8702" width="5.42578125" style="12" customWidth="1"/>
    <col min="8703" max="8703" width="5.7109375" style="12" customWidth="1"/>
    <col min="8704" max="8704" width="2.5703125" style="12" customWidth="1"/>
    <col min="8705" max="8705" width="3" style="12" customWidth="1"/>
    <col min="8706" max="8706" width="19.5703125" style="12" customWidth="1"/>
    <col min="8707" max="8707" width="3.42578125" style="12" customWidth="1"/>
    <col min="8708" max="8708" width="8" style="12" customWidth="1"/>
    <col min="8709" max="8739" width="4.5703125" style="12" customWidth="1"/>
    <col min="8740" max="8740" width="5.5703125" style="12" customWidth="1"/>
    <col min="8741" max="8741" width="5.42578125" style="12" customWidth="1"/>
    <col min="8742" max="8742" width="5.7109375" style="12" customWidth="1"/>
    <col min="8743" max="8743" width="3.140625" style="12" customWidth="1"/>
    <col min="8744" max="8781" width="0" style="12" hidden="1" customWidth="1"/>
    <col min="8782" max="8917" width="9.140625" style="12" customWidth="1"/>
    <col min="8918" max="8919" width="0" style="12" hidden="1" customWidth="1"/>
    <col min="8920" max="8921" width="0" style="12" hidden="1"/>
    <col min="8922" max="8922" width="3" style="12" bestFit="1" customWidth="1"/>
    <col min="8923" max="8923" width="19.5703125" style="12" customWidth="1"/>
    <col min="8924" max="8924" width="3.42578125" style="12" customWidth="1"/>
    <col min="8925" max="8925" width="8" style="12" customWidth="1"/>
    <col min="8926" max="8956" width="4.5703125" style="12" customWidth="1"/>
    <col min="8957" max="8957" width="5.5703125" style="12" customWidth="1"/>
    <col min="8958" max="8958" width="5.42578125" style="12" customWidth="1"/>
    <col min="8959" max="8959" width="5.7109375" style="12" customWidth="1"/>
    <col min="8960" max="8960" width="2.5703125" style="12" customWidth="1"/>
    <col min="8961" max="8961" width="3" style="12" customWidth="1"/>
    <col min="8962" max="8962" width="19.5703125" style="12" customWidth="1"/>
    <col min="8963" max="8963" width="3.42578125" style="12" customWidth="1"/>
    <col min="8964" max="8964" width="8" style="12" customWidth="1"/>
    <col min="8965" max="8995" width="4.5703125" style="12" customWidth="1"/>
    <col min="8996" max="8996" width="5.5703125" style="12" customWidth="1"/>
    <col min="8997" max="8997" width="5.42578125" style="12" customWidth="1"/>
    <col min="8998" max="8998" width="5.7109375" style="12" customWidth="1"/>
    <col min="8999" max="8999" width="3.140625" style="12" customWidth="1"/>
    <col min="9000" max="9037" width="0" style="12" hidden="1" customWidth="1"/>
    <col min="9038" max="9173" width="9.140625" style="12" customWidth="1"/>
    <col min="9174" max="9175" width="0" style="12" hidden="1" customWidth="1"/>
    <col min="9176" max="9177" width="0" style="12" hidden="1"/>
    <col min="9178" max="9178" width="3" style="12" bestFit="1" customWidth="1"/>
    <col min="9179" max="9179" width="19.5703125" style="12" customWidth="1"/>
    <col min="9180" max="9180" width="3.42578125" style="12" customWidth="1"/>
    <col min="9181" max="9181" width="8" style="12" customWidth="1"/>
    <col min="9182" max="9212" width="4.5703125" style="12" customWidth="1"/>
    <col min="9213" max="9213" width="5.5703125" style="12" customWidth="1"/>
    <col min="9214" max="9214" width="5.42578125" style="12" customWidth="1"/>
    <col min="9215" max="9215" width="5.7109375" style="12" customWidth="1"/>
    <col min="9216" max="9216" width="2.5703125" style="12" customWidth="1"/>
    <col min="9217" max="9217" width="3" style="12" customWidth="1"/>
    <col min="9218" max="9218" width="19.5703125" style="12" customWidth="1"/>
    <col min="9219" max="9219" width="3.42578125" style="12" customWidth="1"/>
    <col min="9220" max="9220" width="8" style="12" customWidth="1"/>
    <col min="9221" max="9251" width="4.5703125" style="12" customWidth="1"/>
    <col min="9252" max="9252" width="5.5703125" style="12" customWidth="1"/>
    <col min="9253" max="9253" width="5.42578125" style="12" customWidth="1"/>
    <col min="9254" max="9254" width="5.7109375" style="12" customWidth="1"/>
    <col min="9255" max="9255" width="3.140625" style="12" customWidth="1"/>
    <col min="9256" max="9293" width="0" style="12" hidden="1" customWidth="1"/>
    <col min="9294" max="9429" width="9.140625" style="12" customWidth="1"/>
    <col min="9430" max="9431" width="0" style="12" hidden="1" customWidth="1"/>
    <col min="9432" max="9433" width="0" style="12" hidden="1"/>
    <col min="9434" max="9434" width="3" style="12" bestFit="1" customWidth="1"/>
    <col min="9435" max="9435" width="19.5703125" style="12" customWidth="1"/>
    <col min="9436" max="9436" width="3.42578125" style="12" customWidth="1"/>
    <col min="9437" max="9437" width="8" style="12" customWidth="1"/>
    <col min="9438" max="9468" width="4.5703125" style="12" customWidth="1"/>
    <col min="9469" max="9469" width="5.5703125" style="12" customWidth="1"/>
    <col min="9470" max="9470" width="5.42578125" style="12" customWidth="1"/>
    <col min="9471" max="9471" width="5.7109375" style="12" customWidth="1"/>
    <col min="9472" max="9472" width="2.5703125" style="12" customWidth="1"/>
    <col min="9473" max="9473" width="3" style="12" customWidth="1"/>
    <col min="9474" max="9474" width="19.5703125" style="12" customWidth="1"/>
    <col min="9475" max="9475" width="3.42578125" style="12" customWidth="1"/>
    <col min="9476" max="9476" width="8" style="12" customWidth="1"/>
    <col min="9477" max="9507" width="4.5703125" style="12" customWidth="1"/>
    <col min="9508" max="9508" width="5.5703125" style="12" customWidth="1"/>
    <col min="9509" max="9509" width="5.42578125" style="12" customWidth="1"/>
    <col min="9510" max="9510" width="5.7109375" style="12" customWidth="1"/>
    <col min="9511" max="9511" width="3.140625" style="12" customWidth="1"/>
    <col min="9512" max="9549" width="0" style="12" hidden="1" customWidth="1"/>
    <col min="9550" max="9685" width="9.140625" style="12" customWidth="1"/>
    <col min="9686" max="9687" width="0" style="12" hidden="1" customWidth="1"/>
    <col min="9688" max="9689" width="0" style="12" hidden="1"/>
    <col min="9690" max="9690" width="3" style="12" bestFit="1" customWidth="1"/>
    <col min="9691" max="9691" width="19.5703125" style="12" customWidth="1"/>
    <col min="9692" max="9692" width="3.42578125" style="12" customWidth="1"/>
    <col min="9693" max="9693" width="8" style="12" customWidth="1"/>
    <col min="9694" max="9724" width="4.5703125" style="12" customWidth="1"/>
    <col min="9725" max="9725" width="5.5703125" style="12" customWidth="1"/>
    <col min="9726" max="9726" width="5.42578125" style="12" customWidth="1"/>
    <col min="9727" max="9727" width="5.7109375" style="12" customWidth="1"/>
    <col min="9728" max="9728" width="2.5703125" style="12" customWidth="1"/>
    <col min="9729" max="9729" width="3" style="12" customWidth="1"/>
    <col min="9730" max="9730" width="19.5703125" style="12" customWidth="1"/>
    <col min="9731" max="9731" width="3.42578125" style="12" customWidth="1"/>
    <col min="9732" max="9732" width="8" style="12" customWidth="1"/>
    <col min="9733" max="9763" width="4.5703125" style="12" customWidth="1"/>
    <col min="9764" max="9764" width="5.5703125" style="12" customWidth="1"/>
    <col min="9765" max="9765" width="5.42578125" style="12" customWidth="1"/>
    <col min="9766" max="9766" width="5.7109375" style="12" customWidth="1"/>
    <col min="9767" max="9767" width="3.140625" style="12" customWidth="1"/>
    <col min="9768" max="9805" width="0" style="12" hidden="1" customWidth="1"/>
    <col min="9806" max="9941" width="9.140625" style="12" customWidth="1"/>
    <col min="9942" max="9943" width="0" style="12" hidden="1" customWidth="1"/>
    <col min="9944" max="9945" width="0" style="12" hidden="1"/>
    <col min="9946" max="9946" width="3" style="12" bestFit="1" customWidth="1"/>
    <col min="9947" max="9947" width="19.5703125" style="12" customWidth="1"/>
    <col min="9948" max="9948" width="3.42578125" style="12" customWidth="1"/>
    <col min="9949" max="9949" width="8" style="12" customWidth="1"/>
    <col min="9950" max="9980" width="4.5703125" style="12" customWidth="1"/>
    <col min="9981" max="9981" width="5.5703125" style="12" customWidth="1"/>
    <col min="9982" max="9982" width="5.42578125" style="12" customWidth="1"/>
    <col min="9983" max="9983" width="5.7109375" style="12" customWidth="1"/>
    <col min="9984" max="9984" width="2.5703125" style="12" customWidth="1"/>
    <col min="9985" max="9985" width="3" style="12" customWidth="1"/>
    <col min="9986" max="9986" width="19.5703125" style="12" customWidth="1"/>
    <col min="9987" max="9987" width="3.42578125" style="12" customWidth="1"/>
    <col min="9988" max="9988" width="8" style="12" customWidth="1"/>
    <col min="9989" max="10019" width="4.5703125" style="12" customWidth="1"/>
    <col min="10020" max="10020" width="5.5703125" style="12" customWidth="1"/>
    <col min="10021" max="10021" width="5.42578125" style="12" customWidth="1"/>
    <col min="10022" max="10022" width="5.7109375" style="12" customWidth="1"/>
    <col min="10023" max="10023" width="3.140625" style="12" customWidth="1"/>
    <col min="10024" max="10061" width="0" style="12" hidden="1" customWidth="1"/>
    <col min="10062" max="10197" width="9.140625" style="12" customWidth="1"/>
    <col min="10198" max="10199" width="0" style="12" hidden="1" customWidth="1"/>
    <col min="10200" max="10201" width="0" style="12" hidden="1"/>
    <col min="10202" max="10202" width="3" style="12" bestFit="1" customWidth="1"/>
    <col min="10203" max="10203" width="19.5703125" style="12" customWidth="1"/>
    <col min="10204" max="10204" width="3.42578125" style="12" customWidth="1"/>
    <col min="10205" max="10205" width="8" style="12" customWidth="1"/>
    <col min="10206" max="10236" width="4.5703125" style="12" customWidth="1"/>
    <col min="10237" max="10237" width="5.5703125" style="12" customWidth="1"/>
    <col min="10238" max="10238" width="5.42578125" style="12" customWidth="1"/>
    <col min="10239" max="10239" width="5.7109375" style="12" customWidth="1"/>
    <col min="10240" max="10240" width="2.5703125" style="12" customWidth="1"/>
    <col min="10241" max="10241" width="3" style="12" customWidth="1"/>
    <col min="10242" max="10242" width="19.5703125" style="12" customWidth="1"/>
    <col min="10243" max="10243" width="3.42578125" style="12" customWidth="1"/>
    <col min="10244" max="10244" width="8" style="12" customWidth="1"/>
    <col min="10245" max="10275" width="4.5703125" style="12" customWidth="1"/>
    <col min="10276" max="10276" width="5.5703125" style="12" customWidth="1"/>
    <col min="10277" max="10277" width="5.42578125" style="12" customWidth="1"/>
    <col min="10278" max="10278" width="5.7109375" style="12" customWidth="1"/>
    <col min="10279" max="10279" width="3.140625" style="12" customWidth="1"/>
    <col min="10280" max="10317" width="0" style="12" hidden="1" customWidth="1"/>
    <col min="10318" max="10453" width="9.140625" style="12" customWidth="1"/>
    <col min="10454" max="10455" width="0" style="12" hidden="1" customWidth="1"/>
    <col min="10456" max="10457" width="0" style="12" hidden="1"/>
    <col min="10458" max="10458" width="3" style="12" bestFit="1" customWidth="1"/>
    <col min="10459" max="10459" width="19.5703125" style="12" customWidth="1"/>
    <col min="10460" max="10460" width="3.42578125" style="12" customWidth="1"/>
    <col min="10461" max="10461" width="8" style="12" customWidth="1"/>
    <col min="10462" max="10492" width="4.5703125" style="12" customWidth="1"/>
    <col min="10493" max="10493" width="5.5703125" style="12" customWidth="1"/>
    <col min="10494" max="10494" width="5.42578125" style="12" customWidth="1"/>
    <col min="10495" max="10495" width="5.7109375" style="12" customWidth="1"/>
    <col min="10496" max="10496" width="2.5703125" style="12" customWidth="1"/>
    <col min="10497" max="10497" width="3" style="12" customWidth="1"/>
    <col min="10498" max="10498" width="19.5703125" style="12" customWidth="1"/>
    <col min="10499" max="10499" width="3.42578125" style="12" customWidth="1"/>
    <col min="10500" max="10500" width="8" style="12" customWidth="1"/>
    <col min="10501" max="10531" width="4.5703125" style="12" customWidth="1"/>
    <col min="10532" max="10532" width="5.5703125" style="12" customWidth="1"/>
    <col min="10533" max="10533" width="5.42578125" style="12" customWidth="1"/>
    <col min="10534" max="10534" width="5.7109375" style="12" customWidth="1"/>
    <col min="10535" max="10535" width="3.140625" style="12" customWidth="1"/>
    <col min="10536" max="10573" width="0" style="12" hidden="1" customWidth="1"/>
    <col min="10574" max="10709" width="9.140625" style="12" customWidth="1"/>
    <col min="10710" max="10711" width="0" style="12" hidden="1" customWidth="1"/>
    <col min="10712" max="10713" width="0" style="12" hidden="1"/>
    <col min="10714" max="10714" width="3" style="12" bestFit="1" customWidth="1"/>
    <col min="10715" max="10715" width="19.5703125" style="12" customWidth="1"/>
    <col min="10716" max="10716" width="3.42578125" style="12" customWidth="1"/>
    <col min="10717" max="10717" width="8" style="12" customWidth="1"/>
    <col min="10718" max="10748" width="4.5703125" style="12" customWidth="1"/>
    <col min="10749" max="10749" width="5.5703125" style="12" customWidth="1"/>
    <col min="10750" max="10750" width="5.42578125" style="12" customWidth="1"/>
    <col min="10751" max="10751" width="5.7109375" style="12" customWidth="1"/>
    <col min="10752" max="10752" width="2.5703125" style="12" customWidth="1"/>
    <col min="10753" max="10753" width="3" style="12" customWidth="1"/>
    <col min="10754" max="10754" width="19.5703125" style="12" customWidth="1"/>
    <col min="10755" max="10755" width="3.42578125" style="12" customWidth="1"/>
    <col min="10756" max="10756" width="8" style="12" customWidth="1"/>
    <col min="10757" max="10787" width="4.5703125" style="12" customWidth="1"/>
    <col min="10788" max="10788" width="5.5703125" style="12" customWidth="1"/>
    <col min="10789" max="10789" width="5.42578125" style="12" customWidth="1"/>
    <col min="10790" max="10790" width="5.7109375" style="12" customWidth="1"/>
    <col min="10791" max="10791" width="3.140625" style="12" customWidth="1"/>
    <col min="10792" max="10829" width="0" style="12" hidden="1" customWidth="1"/>
    <col min="10830" max="10965" width="9.140625" style="12" customWidth="1"/>
    <col min="10966" max="10967" width="0" style="12" hidden="1" customWidth="1"/>
    <col min="10968" max="10969" width="0" style="12" hidden="1"/>
    <col min="10970" max="10970" width="3" style="12" bestFit="1" customWidth="1"/>
    <col min="10971" max="10971" width="19.5703125" style="12" customWidth="1"/>
    <col min="10972" max="10972" width="3.42578125" style="12" customWidth="1"/>
    <col min="10973" max="10973" width="8" style="12" customWidth="1"/>
    <col min="10974" max="11004" width="4.5703125" style="12" customWidth="1"/>
    <col min="11005" max="11005" width="5.5703125" style="12" customWidth="1"/>
    <col min="11006" max="11006" width="5.42578125" style="12" customWidth="1"/>
    <col min="11007" max="11007" width="5.7109375" style="12" customWidth="1"/>
    <col min="11008" max="11008" width="2.5703125" style="12" customWidth="1"/>
    <col min="11009" max="11009" width="3" style="12" customWidth="1"/>
    <col min="11010" max="11010" width="19.5703125" style="12" customWidth="1"/>
    <col min="11011" max="11011" width="3.42578125" style="12" customWidth="1"/>
    <col min="11012" max="11012" width="8" style="12" customWidth="1"/>
    <col min="11013" max="11043" width="4.5703125" style="12" customWidth="1"/>
    <col min="11044" max="11044" width="5.5703125" style="12" customWidth="1"/>
    <col min="11045" max="11045" width="5.42578125" style="12" customWidth="1"/>
    <col min="11046" max="11046" width="5.7109375" style="12" customWidth="1"/>
    <col min="11047" max="11047" width="3.140625" style="12" customWidth="1"/>
    <col min="11048" max="11085" width="0" style="12" hidden="1" customWidth="1"/>
    <col min="11086" max="11221" width="9.140625" style="12" customWidth="1"/>
    <col min="11222" max="11223" width="0" style="12" hidden="1" customWidth="1"/>
    <col min="11224" max="11225" width="0" style="12" hidden="1"/>
    <col min="11226" max="11226" width="3" style="12" bestFit="1" customWidth="1"/>
    <col min="11227" max="11227" width="19.5703125" style="12" customWidth="1"/>
    <col min="11228" max="11228" width="3.42578125" style="12" customWidth="1"/>
    <col min="11229" max="11229" width="8" style="12" customWidth="1"/>
    <col min="11230" max="11260" width="4.5703125" style="12" customWidth="1"/>
    <col min="11261" max="11261" width="5.5703125" style="12" customWidth="1"/>
    <col min="11262" max="11262" width="5.42578125" style="12" customWidth="1"/>
    <col min="11263" max="11263" width="5.7109375" style="12" customWidth="1"/>
    <col min="11264" max="11264" width="2.5703125" style="12" customWidth="1"/>
    <col min="11265" max="11265" width="3" style="12" customWidth="1"/>
    <col min="11266" max="11266" width="19.5703125" style="12" customWidth="1"/>
    <col min="11267" max="11267" width="3.42578125" style="12" customWidth="1"/>
    <col min="11268" max="11268" width="8" style="12" customWidth="1"/>
    <col min="11269" max="11299" width="4.5703125" style="12" customWidth="1"/>
    <col min="11300" max="11300" width="5.5703125" style="12" customWidth="1"/>
    <col min="11301" max="11301" width="5.42578125" style="12" customWidth="1"/>
    <col min="11302" max="11302" width="5.7109375" style="12" customWidth="1"/>
    <col min="11303" max="11303" width="3.140625" style="12" customWidth="1"/>
    <col min="11304" max="11341" width="0" style="12" hidden="1" customWidth="1"/>
    <col min="11342" max="11477" width="9.140625" style="12" customWidth="1"/>
    <col min="11478" max="11479" width="0" style="12" hidden="1" customWidth="1"/>
    <col min="11480" max="11481" width="0" style="12" hidden="1"/>
    <col min="11482" max="11482" width="3" style="12" bestFit="1" customWidth="1"/>
    <col min="11483" max="11483" width="19.5703125" style="12" customWidth="1"/>
    <col min="11484" max="11484" width="3.42578125" style="12" customWidth="1"/>
    <col min="11485" max="11485" width="8" style="12" customWidth="1"/>
    <col min="11486" max="11516" width="4.5703125" style="12" customWidth="1"/>
    <col min="11517" max="11517" width="5.5703125" style="12" customWidth="1"/>
    <col min="11518" max="11518" width="5.42578125" style="12" customWidth="1"/>
    <col min="11519" max="11519" width="5.7109375" style="12" customWidth="1"/>
    <col min="11520" max="11520" width="2.5703125" style="12" customWidth="1"/>
    <col min="11521" max="11521" width="3" style="12" customWidth="1"/>
    <col min="11522" max="11522" width="19.5703125" style="12" customWidth="1"/>
    <col min="11523" max="11523" width="3.42578125" style="12" customWidth="1"/>
    <col min="11524" max="11524" width="8" style="12" customWidth="1"/>
    <col min="11525" max="11555" width="4.5703125" style="12" customWidth="1"/>
    <col min="11556" max="11556" width="5.5703125" style="12" customWidth="1"/>
    <col min="11557" max="11557" width="5.42578125" style="12" customWidth="1"/>
    <col min="11558" max="11558" width="5.7109375" style="12" customWidth="1"/>
    <col min="11559" max="11559" width="3.140625" style="12" customWidth="1"/>
    <col min="11560" max="11597" width="0" style="12" hidden="1" customWidth="1"/>
    <col min="11598" max="11733" width="9.140625" style="12" customWidth="1"/>
    <col min="11734" max="11735" width="0" style="12" hidden="1" customWidth="1"/>
    <col min="11736" max="11737" width="0" style="12" hidden="1"/>
    <col min="11738" max="11738" width="3" style="12" bestFit="1" customWidth="1"/>
    <col min="11739" max="11739" width="19.5703125" style="12" customWidth="1"/>
    <col min="11740" max="11740" width="3.42578125" style="12" customWidth="1"/>
    <col min="11741" max="11741" width="8" style="12" customWidth="1"/>
    <col min="11742" max="11772" width="4.5703125" style="12" customWidth="1"/>
    <col min="11773" max="11773" width="5.5703125" style="12" customWidth="1"/>
    <col min="11774" max="11774" width="5.42578125" style="12" customWidth="1"/>
    <col min="11775" max="11775" width="5.7109375" style="12" customWidth="1"/>
    <col min="11776" max="11776" width="2.5703125" style="12" customWidth="1"/>
    <col min="11777" max="11777" width="3" style="12" customWidth="1"/>
    <col min="11778" max="11778" width="19.5703125" style="12" customWidth="1"/>
    <col min="11779" max="11779" width="3.42578125" style="12" customWidth="1"/>
    <col min="11780" max="11780" width="8" style="12" customWidth="1"/>
    <col min="11781" max="11811" width="4.5703125" style="12" customWidth="1"/>
    <col min="11812" max="11812" width="5.5703125" style="12" customWidth="1"/>
    <col min="11813" max="11813" width="5.42578125" style="12" customWidth="1"/>
    <col min="11814" max="11814" width="5.7109375" style="12" customWidth="1"/>
    <col min="11815" max="11815" width="3.140625" style="12" customWidth="1"/>
    <col min="11816" max="11853" width="0" style="12" hidden="1" customWidth="1"/>
    <col min="11854" max="11989" width="9.140625" style="12" customWidth="1"/>
    <col min="11990" max="11991" width="0" style="12" hidden="1" customWidth="1"/>
    <col min="11992" max="11993" width="0" style="12" hidden="1"/>
    <col min="11994" max="11994" width="3" style="12" bestFit="1" customWidth="1"/>
    <col min="11995" max="11995" width="19.5703125" style="12" customWidth="1"/>
    <col min="11996" max="11996" width="3.42578125" style="12" customWidth="1"/>
    <col min="11997" max="11997" width="8" style="12" customWidth="1"/>
    <col min="11998" max="12028" width="4.5703125" style="12" customWidth="1"/>
    <col min="12029" max="12029" width="5.5703125" style="12" customWidth="1"/>
    <col min="12030" max="12030" width="5.42578125" style="12" customWidth="1"/>
    <col min="12031" max="12031" width="5.7109375" style="12" customWidth="1"/>
    <col min="12032" max="12032" width="2.5703125" style="12" customWidth="1"/>
    <col min="12033" max="12033" width="3" style="12" customWidth="1"/>
    <col min="12034" max="12034" width="19.5703125" style="12" customWidth="1"/>
    <col min="12035" max="12035" width="3.42578125" style="12" customWidth="1"/>
    <col min="12036" max="12036" width="8" style="12" customWidth="1"/>
    <col min="12037" max="12067" width="4.5703125" style="12" customWidth="1"/>
    <col min="12068" max="12068" width="5.5703125" style="12" customWidth="1"/>
    <col min="12069" max="12069" width="5.42578125" style="12" customWidth="1"/>
    <col min="12070" max="12070" width="5.7109375" style="12" customWidth="1"/>
    <col min="12071" max="12071" width="3.140625" style="12" customWidth="1"/>
    <col min="12072" max="12109" width="0" style="12" hidden="1" customWidth="1"/>
    <col min="12110" max="12245" width="9.140625" style="12" customWidth="1"/>
    <col min="12246" max="12247" width="0" style="12" hidden="1" customWidth="1"/>
    <col min="12248" max="12249" width="0" style="12" hidden="1"/>
    <col min="12250" max="12250" width="3" style="12" bestFit="1" customWidth="1"/>
    <col min="12251" max="12251" width="19.5703125" style="12" customWidth="1"/>
    <col min="12252" max="12252" width="3.42578125" style="12" customWidth="1"/>
    <col min="12253" max="12253" width="8" style="12" customWidth="1"/>
    <col min="12254" max="12284" width="4.5703125" style="12" customWidth="1"/>
    <col min="12285" max="12285" width="5.5703125" style="12" customWidth="1"/>
    <col min="12286" max="12286" width="5.42578125" style="12" customWidth="1"/>
    <col min="12287" max="12287" width="5.7109375" style="12" customWidth="1"/>
    <col min="12288" max="12288" width="2.5703125" style="12" customWidth="1"/>
    <col min="12289" max="12289" width="3" style="12" customWidth="1"/>
    <col min="12290" max="12290" width="19.5703125" style="12" customWidth="1"/>
    <col min="12291" max="12291" width="3.42578125" style="12" customWidth="1"/>
    <col min="12292" max="12292" width="8" style="12" customWidth="1"/>
    <col min="12293" max="12323" width="4.5703125" style="12" customWidth="1"/>
    <col min="12324" max="12324" width="5.5703125" style="12" customWidth="1"/>
    <col min="12325" max="12325" width="5.42578125" style="12" customWidth="1"/>
    <col min="12326" max="12326" width="5.7109375" style="12" customWidth="1"/>
    <col min="12327" max="12327" width="3.140625" style="12" customWidth="1"/>
    <col min="12328" max="12365" width="0" style="12" hidden="1" customWidth="1"/>
    <col min="12366" max="12501" width="9.140625" style="12" customWidth="1"/>
    <col min="12502" max="12503" width="0" style="12" hidden="1" customWidth="1"/>
    <col min="12504" max="12505" width="0" style="12" hidden="1"/>
    <col min="12506" max="12506" width="3" style="12" bestFit="1" customWidth="1"/>
    <col min="12507" max="12507" width="19.5703125" style="12" customWidth="1"/>
    <col min="12508" max="12508" width="3.42578125" style="12" customWidth="1"/>
    <col min="12509" max="12509" width="8" style="12" customWidth="1"/>
    <col min="12510" max="12540" width="4.5703125" style="12" customWidth="1"/>
    <col min="12541" max="12541" width="5.5703125" style="12" customWidth="1"/>
    <col min="12542" max="12542" width="5.42578125" style="12" customWidth="1"/>
    <col min="12543" max="12543" width="5.7109375" style="12" customWidth="1"/>
    <col min="12544" max="12544" width="2.5703125" style="12" customWidth="1"/>
    <col min="12545" max="12545" width="3" style="12" customWidth="1"/>
    <col min="12546" max="12546" width="19.5703125" style="12" customWidth="1"/>
    <col min="12547" max="12547" width="3.42578125" style="12" customWidth="1"/>
    <col min="12548" max="12548" width="8" style="12" customWidth="1"/>
    <col min="12549" max="12579" width="4.5703125" style="12" customWidth="1"/>
    <col min="12580" max="12580" width="5.5703125" style="12" customWidth="1"/>
    <col min="12581" max="12581" width="5.42578125" style="12" customWidth="1"/>
    <col min="12582" max="12582" width="5.7109375" style="12" customWidth="1"/>
    <col min="12583" max="12583" width="3.140625" style="12" customWidth="1"/>
    <col min="12584" max="12621" width="0" style="12" hidden="1" customWidth="1"/>
    <col min="12622" max="12757" width="9.140625" style="12" customWidth="1"/>
    <col min="12758" max="12759" width="0" style="12" hidden="1" customWidth="1"/>
    <col min="12760" max="12761" width="0" style="12" hidden="1"/>
    <col min="12762" max="12762" width="3" style="12" bestFit="1" customWidth="1"/>
    <col min="12763" max="12763" width="19.5703125" style="12" customWidth="1"/>
    <col min="12764" max="12764" width="3.42578125" style="12" customWidth="1"/>
    <col min="12765" max="12765" width="8" style="12" customWidth="1"/>
    <col min="12766" max="12796" width="4.5703125" style="12" customWidth="1"/>
    <col min="12797" max="12797" width="5.5703125" style="12" customWidth="1"/>
    <col min="12798" max="12798" width="5.42578125" style="12" customWidth="1"/>
    <col min="12799" max="12799" width="5.7109375" style="12" customWidth="1"/>
    <col min="12800" max="12800" width="2.5703125" style="12" customWidth="1"/>
    <col min="12801" max="12801" width="3" style="12" customWidth="1"/>
    <col min="12802" max="12802" width="19.5703125" style="12" customWidth="1"/>
    <col min="12803" max="12803" width="3.42578125" style="12" customWidth="1"/>
    <col min="12804" max="12804" width="8" style="12" customWidth="1"/>
    <col min="12805" max="12835" width="4.5703125" style="12" customWidth="1"/>
    <col min="12836" max="12836" width="5.5703125" style="12" customWidth="1"/>
    <col min="12837" max="12837" width="5.42578125" style="12" customWidth="1"/>
    <col min="12838" max="12838" width="5.7109375" style="12" customWidth="1"/>
    <col min="12839" max="12839" width="3.140625" style="12" customWidth="1"/>
    <col min="12840" max="12877" width="0" style="12" hidden="1" customWidth="1"/>
    <col min="12878" max="13013" width="9.140625" style="12" customWidth="1"/>
    <col min="13014" max="13015" width="0" style="12" hidden="1" customWidth="1"/>
    <col min="13016" max="13017" width="0" style="12" hidden="1"/>
    <col min="13018" max="13018" width="3" style="12" bestFit="1" customWidth="1"/>
    <col min="13019" max="13019" width="19.5703125" style="12" customWidth="1"/>
    <col min="13020" max="13020" width="3.42578125" style="12" customWidth="1"/>
    <col min="13021" max="13021" width="8" style="12" customWidth="1"/>
    <col min="13022" max="13052" width="4.5703125" style="12" customWidth="1"/>
    <col min="13053" max="13053" width="5.5703125" style="12" customWidth="1"/>
    <col min="13054" max="13054" width="5.42578125" style="12" customWidth="1"/>
    <col min="13055" max="13055" width="5.7109375" style="12" customWidth="1"/>
    <col min="13056" max="13056" width="2.5703125" style="12" customWidth="1"/>
    <col min="13057" max="13057" width="3" style="12" customWidth="1"/>
    <col min="13058" max="13058" width="19.5703125" style="12" customWidth="1"/>
    <col min="13059" max="13059" width="3.42578125" style="12" customWidth="1"/>
    <col min="13060" max="13060" width="8" style="12" customWidth="1"/>
    <col min="13061" max="13091" width="4.5703125" style="12" customWidth="1"/>
    <col min="13092" max="13092" width="5.5703125" style="12" customWidth="1"/>
    <col min="13093" max="13093" width="5.42578125" style="12" customWidth="1"/>
    <col min="13094" max="13094" width="5.7109375" style="12" customWidth="1"/>
    <col min="13095" max="13095" width="3.140625" style="12" customWidth="1"/>
    <col min="13096" max="13133" width="0" style="12" hidden="1" customWidth="1"/>
    <col min="13134" max="13269" width="9.140625" style="12" customWidth="1"/>
    <col min="13270" max="13271" width="0" style="12" hidden="1" customWidth="1"/>
    <col min="13272" max="13273" width="0" style="12" hidden="1"/>
    <col min="13274" max="13274" width="3" style="12" bestFit="1" customWidth="1"/>
    <col min="13275" max="13275" width="19.5703125" style="12" customWidth="1"/>
    <col min="13276" max="13276" width="3.42578125" style="12" customWidth="1"/>
    <col min="13277" max="13277" width="8" style="12" customWidth="1"/>
    <col min="13278" max="13308" width="4.5703125" style="12" customWidth="1"/>
    <col min="13309" max="13309" width="5.5703125" style="12" customWidth="1"/>
    <col min="13310" max="13310" width="5.42578125" style="12" customWidth="1"/>
    <col min="13311" max="13311" width="5.7109375" style="12" customWidth="1"/>
    <col min="13312" max="13312" width="2.5703125" style="12" customWidth="1"/>
    <col min="13313" max="13313" width="3" style="12" customWidth="1"/>
    <col min="13314" max="13314" width="19.5703125" style="12" customWidth="1"/>
    <col min="13315" max="13315" width="3.42578125" style="12" customWidth="1"/>
    <col min="13316" max="13316" width="8" style="12" customWidth="1"/>
    <col min="13317" max="13347" width="4.5703125" style="12" customWidth="1"/>
    <col min="13348" max="13348" width="5.5703125" style="12" customWidth="1"/>
    <col min="13349" max="13349" width="5.42578125" style="12" customWidth="1"/>
    <col min="13350" max="13350" width="5.7109375" style="12" customWidth="1"/>
    <col min="13351" max="13351" width="3.140625" style="12" customWidth="1"/>
    <col min="13352" max="13389" width="0" style="12" hidden="1" customWidth="1"/>
    <col min="13390" max="13525" width="9.140625" style="12" customWidth="1"/>
    <col min="13526" max="13527" width="0" style="12" hidden="1" customWidth="1"/>
    <col min="13528" max="13529" width="0" style="12" hidden="1"/>
    <col min="13530" max="13530" width="3" style="12" bestFit="1" customWidth="1"/>
    <col min="13531" max="13531" width="19.5703125" style="12" customWidth="1"/>
    <col min="13532" max="13532" width="3.42578125" style="12" customWidth="1"/>
    <col min="13533" max="13533" width="8" style="12" customWidth="1"/>
    <col min="13534" max="13564" width="4.5703125" style="12" customWidth="1"/>
    <col min="13565" max="13565" width="5.5703125" style="12" customWidth="1"/>
    <col min="13566" max="13566" width="5.42578125" style="12" customWidth="1"/>
    <col min="13567" max="13567" width="5.7109375" style="12" customWidth="1"/>
    <col min="13568" max="13568" width="2.5703125" style="12" customWidth="1"/>
    <col min="13569" max="13569" width="3" style="12" customWidth="1"/>
    <col min="13570" max="13570" width="19.5703125" style="12" customWidth="1"/>
    <col min="13571" max="13571" width="3.42578125" style="12" customWidth="1"/>
    <col min="13572" max="13572" width="8" style="12" customWidth="1"/>
    <col min="13573" max="13603" width="4.5703125" style="12" customWidth="1"/>
    <col min="13604" max="13604" width="5.5703125" style="12" customWidth="1"/>
    <col min="13605" max="13605" width="5.42578125" style="12" customWidth="1"/>
    <col min="13606" max="13606" width="5.7109375" style="12" customWidth="1"/>
    <col min="13607" max="13607" width="3.140625" style="12" customWidth="1"/>
    <col min="13608" max="13645" width="0" style="12" hidden="1" customWidth="1"/>
    <col min="13646" max="13781" width="9.140625" style="12" customWidth="1"/>
    <col min="13782" max="13783" width="0" style="12" hidden="1" customWidth="1"/>
    <col min="13784" max="13785" width="0" style="12" hidden="1"/>
    <col min="13786" max="13786" width="3" style="12" bestFit="1" customWidth="1"/>
    <col min="13787" max="13787" width="19.5703125" style="12" customWidth="1"/>
    <col min="13788" max="13788" width="3.42578125" style="12" customWidth="1"/>
    <col min="13789" max="13789" width="8" style="12" customWidth="1"/>
    <col min="13790" max="13820" width="4.5703125" style="12" customWidth="1"/>
    <col min="13821" max="13821" width="5.5703125" style="12" customWidth="1"/>
    <col min="13822" max="13822" width="5.42578125" style="12" customWidth="1"/>
    <col min="13823" max="13823" width="5.7109375" style="12" customWidth="1"/>
    <col min="13824" max="13824" width="2.5703125" style="12" customWidth="1"/>
    <col min="13825" max="13825" width="3" style="12" customWidth="1"/>
    <col min="13826" max="13826" width="19.5703125" style="12" customWidth="1"/>
    <col min="13827" max="13827" width="3.42578125" style="12" customWidth="1"/>
    <col min="13828" max="13828" width="8" style="12" customWidth="1"/>
    <col min="13829" max="13859" width="4.5703125" style="12" customWidth="1"/>
    <col min="13860" max="13860" width="5.5703125" style="12" customWidth="1"/>
    <col min="13861" max="13861" width="5.42578125" style="12" customWidth="1"/>
    <col min="13862" max="13862" width="5.7109375" style="12" customWidth="1"/>
    <col min="13863" max="13863" width="3.140625" style="12" customWidth="1"/>
    <col min="13864" max="13901" width="0" style="12" hidden="1" customWidth="1"/>
    <col min="13902" max="14037" width="9.140625" style="12" customWidth="1"/>
    <col min="14038" max="14039" width="0" style="12" hidden="1" customWidth="1"/>
    <col min="14040" max="14041" width="0" style="12" hidden="1"/>
    <col min="14042" max="14042" width="3" style="12" bestFit="1" customWidth="1"/>
    <col min="14043" max="14043" width="19.5703125" style="12" customWidth="1"/>
    <col min="14044" max="14044" width="3.42578125" style="12" customWidth="1"/>
    <col min="14045" max="14045" width="8" style="12" customWidth="1"/>
    <col min="14046" max="14076" width="4.5703125" style="12" customWidth="1"/>
    <col min="14077" max="14077" width="5.5703125" style="12" customWidth="1"/>
    <col min="14078" max="14078" width="5.42578125" style="12" customWidth="1"/>
    <col min="14079" max="14079" width="5.7109375" style="12" customWidth="1"/>
    <col min="14080" max="14080" width="2.5703125" style="12" customWidth="1"/>
    <col min="14081" max="14081" width="3" style="12" customWidth="1"/>
    <col min="14082" max="14082" width="19.5703125" style="12" customWidth="1"/>
    <col min="14083" max="14083" width="3.42578125" style="12" customWidth="1"/>
    <col min="14084" max="14084" width="8" style="12" customWidth="1"/>
    <col min="14085" max="14115" width="4.5703125" style="12" customWidth="1"/>
    <col min="14116" max="14116" width="5.5703125" style="12" customWidth="1"/>
    <col min="14117" max="14117" width="5.42578125" style="12" customWidth="1"/>
    <col min="14118" max="14118" width="5.7109375" style="12" customWidth="1"/>
    <col min="14119" max="14119" width="3.140625" style="12" customWidth="1"/>
    <col min="14120" max="14157" width="0" style="12" hidden="1" customWidth="1"/>
    <col min="14158" max="14293" width="9.140625" style="12" customWidth="1"/>
    <col min="14294" max="14295" width="0" style="12" hidden="1" customWidth="1"/>
    <col min="14296" max="14297" width="0" style="12" hidden="1"/>
    <col min="14298" max="14298" width="3" style="12" bestFit="1" customWidth="1"/>
    <col min="14299" max="14299" width="19.5703125" style="12" customWidth="1"/>
    <col min="14300" max="14300" width="3.42578125" style="12" customWidth="1"/>
    <col min="14301" max="14301" width="8" style="12" customWidth="1"/>
    <col min="14302" max="14332" width="4.5703125" style="12" customWidth="1"/>
    <col min="14333" max="14333" width="5.5703125" style="12" customWidth="1"/>
    <col min="14334" max="14334" width="5.42578125" style="12" customWidth="1"/>
    <col min="14335" max="14335" width="5.7109375" style="12" customWidth="1"/>
    <col min="14336" max="14336" width="2.5703125" style="12" customWidth="1"/>
    <col min="14337" max="14337" width="3" style="12" customWidth="1"/>
    <col min="14338" max="14338" width="19.5703125" style="12" customWidth="1"/>
    <col min="14339" max="14339" width="3.42578125" style="12" customWidth="1"/>
    <col min="14340" max="14340" width="8" style="12" customWidth="1"/>
    <col min="14341" max="14371" width="4.5703125" style="12" customWidth="1"/>
    <col min="14372" max="14372" width="5.5703125" style="12" customWidth="1"/>
    <col min="14373" max="14373" width="5.42578125" style="12" customWidth="1"/>
    <col min="14374" max="14374" width="5.7109375" style="12" customWidth="1"/>
    <col min="14375" max="14375" width="3.140625" style="12" customWidth="1"/>
    <col min="14376" max="14413" width="0" style="12" hidden="1" customWidth="1"/>
    <col min="14414" max="14549" width="9.140625" style="12" customWidth="1"/>
    <col min="14550" max="14551" width="0" style="12" hidden="1" customWidth="1"/>
    <col min="14552" max="14553" width="0" style="12" hidden="1"/>
    <col min="14554" max="14554" width="3" style="12" bestFit="1" customWidth="1"/>
    <col min="14555" max="14555" width="19.5703125" style="12" customWidth="1"/>
    <col min="14556" max="14556" width="3.42578125" style="12" customWidth="1"/>
    <col min="14557" max="14557" width="8" style="12" customWidth="1"/>
    <col min="14558" max="14588" width="4.5703125" style="12" customWidth="1"/>
    <col min="14589" max="14589" width="5.5703125" style="12" customWidth="1"/>
    <col min="14590" max="14590" width="5.42578125" style="12" customWidth="1"/>
    <col min="14591" max="14591" width="5.7109375" style="12" customWidth="1"/>
    <col min="14592" max="14592" width="2.5703125" style="12" customWidth="1"/>
    <col min="14593" max="14593" width="3" style="12" customWidth="1"/>
    <col min="14594" max="14594" width="19.5703125" style="12" customWidth="1"/>
    <col min="14595" max="14595" width="3.42578125" style="12" customWidth="1"/>
    <col min="14596" max="14596" width="8" style="12" customWidth="1"/>
    <col min="14597" max="14627" width="4.5703125" style="12" customWidth="1"/>
    <col min="14628" max="14628" width="5.5703125" style="12" customWidth="1"/>
    <col min="14629" max="14629" width="5.42578125" style="12" customWidth="1"/>
    <col min="14630" max="14630" width="5.7109375" style="12" customWidth="1"/>
    <col min="14631" max="14631" width="3.140625" style="12" customWidth="1"/>
    <col min="14632" max="14669" width="0" style="12" hidden="1" customWidth="1"/>
    <col min="14670" max="14805" width="9.140625" style="12" customWidth="1"/>
    <col min="14806" max="14807" width="0" style="12" hidden="1" customWidth="1"/>
    <col min="14808" max="14809" width="0" style="12" hidden="1"/>
    <col min="14810" max="14810" width="3" style="12" bestFit="1" customWidth="1"/>
    <col min="14811" max="14811" width="19.5703125" style="12" customWidth="1"/>
    <col min="14812" max="14812" width="3.42578125" style="12" customWidth="1"/>
    <col min="14813" max="14813" width="8" style="12" customWidth="1"/>
    <col min="14814" max="14844" width="4.5703125" style="12" customWidth="1"/>
    <col min="14845" max="14845" width="5.5703125" style="12" customWidth="1"/>
    <col min="14846" max="14846" width="5.42578125" style="12" customWidth="1"/>
    <col min="14847" max="14847" width="5.7109375" style="12" customWidth="1"/>
    <col min="14848" max="14848" width="2.5703125" style="12" customWidth="1"/>
    <col min="14849" max="14849" width="3" style="12" customWidth="1"/>
    <col min="14850" max="14850" width="19.5703125" style="12" customWidth="1"/>
    <col min="14851" max="14851" width="3.42578125" style="12" customWidth="1"/>
    <col min="14852" max="14852" width="8" style="12" customWidth="1"/>
    <col min="14853" max="14883" width="4.5703125" style="12" customWidth="1"/>
    <col min="14884" max="14884" width="5.5703125" style="12" customWidth="1"/>
    <col min="14885" max="14885" width="5.42578125" style="12" customWidth="1"/>
    <col min="14886" max="14886" width="5.7109375" style="12" customWidth="1"/>
    <col min="14887" max="14887" width="3.140625" style="12" customWidth="1"/>
    <col min="14888" max="14925" width="0" style="12" hidden="1" customWidth="1"/>
    <col min="14926" max="15061" width="9.140625" style="12" customWidth="1"/>
    <col min="15062" max="15063" width="0" style="12" hidden="1" customWidth="1"/>
    <col min="15064" max="15065" width="0" style="12" hidden="1"/>
    <col min="15066" max="15066" width="3" style="12" bestFit="1" customWidth="1"/>
    <col min="15067" max="15067" width="19.5703125" style="12" customWidth="1"/>
    <col min="15068" max="15068" width="3.42578125" style="12" customWidth="1"/>
    <col min="15069" max="15069" width="8" style="12" customWidth="1"/>
    <col min="15070" max="15100" width="4.5703125" style="12" customWidth="1"/>
    <col min="15101" max="15101" width="5.5703125" style="12" customWidth="1"/>
    <col min="15102" max="15102" width="5.42578125" style="12" customWidth="1"/>
    <col min="15103" max="15103" width="5.7109375" style="12" customWidth="1"/>
    <col min="15104" max="15104" width="2.5703125" style="12" customWidth="1"/>
    <col min="15105" max="15105" width="3" style="12" customWidth="1"/>
    <col min="15106" max="15106" width="19.5703125" style="12" customWidth="1"/>
    <col min="15107" max="15107" width="3.42578125" style="12" customWidth="1"/>
    <col min="15108" max="15108" width="8" style="12" customWidth="1"/>
    <col min="15109" max="15139" width="4.5703125" style="12" customWidth="1"/>
    <col min="15140" max="15140" width="5.5703125" style="12" customWidth="1"/>
    <col min="15141" max="15141" width="5.42578125" style="12" customWidth="1"/>
    <col min="15142" max="15142" width="5.7109375" style="12" customWidth="1"/>
    <col min="15143" max="15143" width="3.140625" style="12" customWidth="1"/>
    <col min="15144" max="15181" width="0" style="12" hidden="1" customWidth="1"/>
    <col min="15182" max="15317" width="9.140625" style="12" customWidth="1"/>
    <col min="15318" max="15319" width="0" style="12" hidden="1" customWidth="1"/>
    <col min="15320" max="15321" width="0" style="12" hidden="1"/>
    <col min="15322" max="15322" width="3" style="12" bestFit="1" customWidth="1"/>
    <col min="15323" max="15323" width="19.5703125" style="12" customWidth="1"/>
    <col min="15324" max="15324" width="3.42578125" style="12" customWidth="1"/>
    <col min="15325" max="15325" width="8" style="12" customWidth="1"/>
    <col min="15326" max="15356" width="4.5703125" style="12" customWidth="1"/>
    <col min="15357" max="15357" width="5.5703125" style="12" customWidth="1"/>
    <col min="15358" max="15358" width="5.42578125" style="12" customWidth="1"/>
    <col min="15359" max="15359" width="5.7109375" style="12" customWidth="1"/>
    <col min="15360" max="15360" width="2.5703125" style="12" customWidth="1"/>
    <col min="15361" max="15361" width="3" style="12" customWidth="1"/>
    <col min="15362" max="15362" width="19.5703125" style="12" customWidth="1"/>
    <col min="15363" max="15363" width="3.42578125" style="12" customWidth="1"/>
    <col min="15364" max="15364" width="8" style="12" customWidth="1"/>
    <col min="15365" max="15395" width="4.5703125" style="12" customWidth="1"/>
    <col min="15396" max="15396" width="5.5703125" style="12" customWidth="1"/>
    <col min="15397" max="15397" width="5.42578125" style="12" customWidth="1"/>
    <col min="15398" max="15398" width="5.7109375" style="12" customWidth="1"/>
    <col min="15399" max="15399" width="3.140625" style="12" customWidth="1"/>
    <col min="15400" max="15437" width="0" style="12" hidden="1" customWidth="1"/>
    <col min="15438" max="15573" width="9.140625" style="12" customWidth="1"/>
    <col min="15574" max="15575" width="0" style="12" hidden="1" customWidth="1"/>
    <col min="15576" max="15577" width="0" style="12" hidden="1"/>
    <col min="15578" max="15578" width="3" style="12" bestFit="1" customWidth="1"/>
    <col min="15579" max="15579" width="19.5703125" style="12" customWidth="1"/>
    <col min="15580" max="15580" width="3.42578125" style="12" customWidth="1"/>
    <col min="15581" max="15581" width="8" style="12" customWidth="1"/>
    <col min="15582" max="15612" width="4.5703125" style="12" customWidth="1"/>
    <col min="15613" max="15613" width="5.5703125" style="12" customWidth="1"/>
    <col min="15614" max="15614" width="5.42578125" style="12" customWidth="1"/>
    <col min="15615" max="15615" width="5.7109375" style="12" customWidth="1"/>
    <col min="15616" max="15616" width="2.5703125" style="12" customWidth="1"/>
    <col min="15617" max="15617" width="3" style="12" customWidth="1"/>
    <col min="15618" max="15618" width="19.5703125" style="12" customWidth="1"/>
    <col min="15619" max="15619" width="3.42578125" style="12" customWidth="1"/>
    <col min="15620" max="15620" width="8" style="12" customWidth="1"/>
    <col min="15621" max="15651" width="4.5703125" style="12" customWidth="1"/>
    <col min="15652" max="15652" width="5.5703125" style="12" customWidth="1"/>
    <col min="15653" max="15653" width="5.42578125" style="12" customWidth="1"/>
    <col min="15654" max="15654" width="5.7109375" style="12" customWidth="1"/>
    <col min="15655" max="15655" width="3.140625" style="12" customWidth="1"/>
    <col min="15656" max="15693" width="0" style="12" hidden="1" customWidth="1"/>
    <col min="15694" max="15829" width="9.140625" style="12" customWidth="1"/>
    <col min="15830" max="15831" width="0" style="12" hidden="1" customWidth="1"/>
    <col min="15832" max="15833" width="0" style="12" hidden="1"/>
    <col min="15834" max="15834" width="3" style="12" bestFit="1" customWidth="1"/>
    <col min="15835" max="15835" width="19.5703125" style="12" customWidth="1"/>
    <col min="15836" max="15836" width="3.42578125" style="12" customWidth="1"/>
    <col min="15837" max="15837" width="8" style="12" customWidth="1"/>
    <col min="15838" max="15868" width="4.5703125" style="12" customWidth="1"/>
    <col min="15869" max="15869" width="5.5703125" style="12" customWidth="1"/>
    <col min="15870" max="15870" width="5.42578125" style="12" customWidth="1"/>
    <col min="15871" max="15871" width="5.7109375" style="12" customWidth="1"/>
    <col min="15872" max="15872" width="2.5703125" style="12" customWidth="1"/>
    <col min="15873" max="15873" width="3" style="12" customWidth="1"/>
    <col min="15874" max="15874" width="19.5703125" style="12" customWidth="1"/>
    <col min="15875" max="15875" width="3.42578125" style="12" customWidth="1"/>
    <col min="15876" max="15876" width="8" style="12" customWidth="1"/>
    <col min="15877" max="15907" width="4.5703125" style="12" customWidth="1"/>
    <col min="15908" max="15908" width="5.5703125" style="12" customWidth="1"/>
    <col min="15909" max="15909" width="5.42578125" style="12" customWidth="1"/>
    <col min="15910" max="15910" width="5.7109375" style="12" customWidth="1"/>
    <col min="15911" max="15911" width="3.140625" style="12" customWidth="1"/>
    <col min="15912" max="15949" width="0" style="12" hidden="1" customWidth="1"/>
    <col min="15950" max="16085" width="9.140625" style="12" customWidth="1"/>
    <col min="16086" max="16087" width="0" style="12" hidden="1" customWidth="1"/>
    <col min="16088" max="16089" width="0" style="12" hidden="1"/>
    <col min="16090" max="16090" width="3" style="12" bestFit="1" customWidth="1"/>
    <col min="16091" max="16091" width="19.5703125" style="12" customWidth="1"/>
    <col min="16092" max="16092" width="3.42578125" style="12" customWidth="1"/>
    <col min="16093" max="16093" width="8" style="12" customWidth="1"/>
    <col min="16094" max="16124" width="4.5703125" style="12" customWidth="1"/>
    <col min="16125" max="16125" width="5.5703125" style="12" customWidth="1"/>
    <col min="16126" max="16126" width="5.42578125" style="12" customWidth="1"/>
    <col min="16127" max="16127" width="5.7109375" style="12" customWidth="1"/>
    <col min="16128" max="16128" width="2.5703125" style="12" customWidth="1"/>
    <col min="16129" max="16129" width="3" style="12" customWidth="1"/>
    <col min="16130" max="16130" width="19.5703125" style="12" customWidth="1"/>
    <col min="16131" max="16131" width="3.42578125" style="12" customWidth="1"/>
    <col min="16132" max="16132" width="8" style="12" customWidth="1"/>
    <col min="16133" max="16163" width="4.5703125" style="12" customWidth="1"/>
    <col min="16164" max="16164" width="5.5703125" style="12" customWidth="1"/>
    <col min="16165" max="16165" width="5.42578125" style="12" customWidth="1"/>
    <col min="16166" max="16166" width="5.7109375" style="12" customWidth="1"/>
    <col min="16167" max="16167" width="3.140625" style="12" customWidth="1"/>
    <col min="16168" max="16205" width="0" style="12" hidden="1" customWidth="1"/>
    <col min="16206" max="16341" width="9.140625" style="12" customWidth="1"/>
    <col min="16342" max="16343" width="0" style="12" hidden="1" customWidth="1"/>
    <col min="16344" max="16384" width="0" style="12" hidden="1"/>
  </cols>
  <sheetData>
    <row r="1" spans="1:215" ht="15" customHeight="1" x14ac:dyDescent="0.25">
      <c r="B1" s="191" t="s">
        <v>77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92"/>
      <c r="AJ1" s="193" t="s">
        <v>78</v>
      </c>
      <c r="AK1" s="194"/>
      <c r="AL1" s="195"/>
      <c r="AO1" s="191" t="s">
        <v>142</v>
      </c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92"/>
      <c r="BW1" s="193" t="s">
        <v>78</v>
      </c>
      <c r="BX1" s="194"/>
      <c r="BY1" s="195"/>
      <c r="HF1" s="6">
        <f>[2]основа!AL1</f>
        <v>42149</v>
      </c>
      <c r="HG1" s="6">
        <f>[2]основа!AM1</f>
        <v>42368</v>
      </c>
    </row>
    <row r="2" spans="1:215" ht="15" x14ac:dyDescent="0.25">
      <c r="B2" s="45" t="s">
        <v>141</v>
      </c>
      <c r="C2" s="46"/>
      <c r="D2" s="4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47">
        <v>20</v>
      </c>
      <c r="AK2" s="48"/>
      <c r="AL2" s="197" t="s">
        <v>79</v>
      </c>
      <c r="AM2" s="49"/>
      <c r="AO2" s="85"/>
      <c r="AP2" s="46"/>
      <c r="AQ2" s="4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47">
        <v>10</v>
      </c>
      <c r="BX2" s="48"/>
      <c r="BY2" s="197" t="s">
        <v>79</v>
      </c>
      <c r="BZ2" s="49"/>
      <c r="HF2" s="8"/>
      <c r="HG2" s="6">
        <f>[2]основа!AM2</f>
        <v>42368</v>
      </c>
    </row>
    <row r="3" spans="1:215" ht="24" customHeight="1" x14ac:dyDescent="0.2">
      <c r="B3" s="186" t="s">
        <v>80</v>
      </c>
      <c r="C3" s="182" t="s">
        <v>81</v>
      </c>
      <c r="D3" s="182" t="s">
        <v>82</v>
      </c>
      <c r="E3" s="182">
        <v>1</v>
      </c>
      <c r="F3" s="188">
        <v>2</v>
      </c>
      <c r="G3" s="188">
        <v>3</v>
      </c>
      <c r="H3" s="188">
        <v>4</v>
      </c>
      <c r="I3" s="188">
        <v>5</v>
      </c>
      <c r="J3" s="188">
        <v>6</v>
      </c>
      <c r="K3" s="188">
        <v>7</v>
      </c>
      <c r="L3" s="182">
        <v>8</v>
      </c>
      <c r="M3" s="182">
        <v>9</v>
      </c>
      <c r="N3" s="182">
        <v>10</v>
      </c>
      <c r="O3" s="182">
        <v>11</v>
      </c>
      <c r="P3" s="182">
        <v>12</v>
      </c>
      <c r="Q3" s="182">
        <v>13</v>
      </c>
      <c r="R3" s="182">
        <v>14</v>
      </c>
      <c r="S3" s="182">
        <v>15</v>
      </c>
      <c r="T3" s="182">
        <v>16</v>
      </c>
      <c r="U3" s="182">
        <v>17</v>
      </c>
      <c r="V3" s="182">
        <v>18</v>
      </c>
      <c r="W3" s="182">
        <v>19</v>
      </c>
      <c r="X3" s="182">
        <v>20</v>
      </c>
      <c r="Y3" s="182">
        <v>21</v>
      </c>
      <c r="Z3" s="182">
        <v>16</v>
      </c>
      <c r="AA3" s="182">
        <v>17</v>
      </c>
      <c r="AB3" s="182">
        <v>18</v>
      </c>
      <c r="AC3" s="182">
        <v>19</v>
      </c>
      <c r="AD3" s="182">
        <v>20</v>
      </c>
      <c r="AE3" s="182">
        <v>27</v>
      </c>
      <c r="AF3" s="182">
        <v>28</v>
      </c>
      <c r="AG3" s="182">
        <v>29</v>
      </c>
      <c r="AH3" s="182">
        <v>30</v>
      </c>
      <c r="AI3" s="182">
        <v>31</v>
      </c>
      <c r="AJ3" s="182" t="s">
        <v>83</v>
      </c>
      <c r="AK3" s="182" t="s">
        <v>84</v>
      </c>
      <c r="AL3" s="198"/>
      <c r="AM3" s="50">
        <f>100*100/AM4</f>
        <v>285.71428571428572</v>
      </c>
      <c r="AO3" s="186" t="s">
        <v>80</v>
      </c>
      <c r="AP3" s="182" t="s">
        <v>81</v>
      </c>
      <c r="AQ3" s="182" t="s">
        <v>82</v>
      </c>
      <c r="AR3" s="182">
        <v>1</v>
      </c>
      <c r="AS3" s="182">
        <v>2</v>
      </c>
      <c r="AT3" s="182">
        <v>3</v>
      </c>
      <c r="AU3" s="182">
        <v>4</v>
      </c>
      <c r="AV3" s="182">
        <v>5</v>
      </c>
      <c r="AW3" s="182">
        <v>6</v>
      </c>
      <c r="AX3" s="182">
        <v>7</v>
      </c>
      <c r="AY3" s="182">
        <v>8</v>
      </c>
      <c r="AZ3" s="182">
        <v>9</v>
      </c>
      <c r="BA3" s="182">
        <v>10</v>
      </c>
      <c r="BB3" s="182">
        <v>11</v>
      </c>
      <c r="BC3" s="182">
        <v>12</v>
      </c>
      <c r="BD3" s="182">
        <v>13</v>
      </c>
      <c r="BE3" s="182">
        <v>14</v>
      </c>
      <c r="BF3" s="182">
        <v>15</v>
      </c>
      <c r="BG3" s="182">
        <v>16</v>
      </c>
      <c r="BH3" s="182">
        <v>17</v>
      </c>
      <c r="BI3" s="182">
        <v>18</v>
      </c>
      <c r="BJ3" s="182">
        <v>19</v>
      </c>
      <c r="BK3" s="182">
        <v>20</v>
      </c>
      <c r="BL3" s="182">
        <v>21</v>
      </c>
      <c r="BM3" s="182">
        <v>22</v>
      </c>
      <c r="BN3" s="182">
        <v>23</v>
      </c>
      <c r="BO3" s="182">
        <v>24</v>
      </c>
      <c r="BP3" s="182">
        <v>25</v>
      </c>
      <c r="BQ3" s="182">
        <v>26</v>
      </c>
      <c r="BR3" s="182">
        <v>27</v>
      </c>
      <c r="BS3" s="182">
        <v>28</v>
      </c>
      <c r="BT3" s="182">
        <v>29</v>
      </c>
      <c r="BU3" s="182">
        <v>30</v>
      </c>
      <c r="BV3" s="182">
        <v>31</v>
      </c>
      <c r="BW3" s="182" t="s">
        <v>85</v>
      </c>
      <c r="BX3" s="182" t="s">
        <v>84</v>
      </c>
      <c r="BY3" s="198"/>
      <c r="BZ3" s="50">
        <f>100*100/BZ4</f>
        <v>285.71428571428572</v>
      </c>
      <c r="HG3" s="6">
        <f>[2]основа!AM3</f>
        <v>42368</v>
      </c>
    </row>
    <row r="4" spans="1:215" ht="20.25" customHeight="1" x14ac:dyDescent="0.2">
      <c r="B4" s="187"/>
      <c r="C4" s="184"/>
      <c r="D4" s="184"/>
      <c r="E4" s="184"/>
      <c r="F4" s="190"/>
      <c r="G4" s="189"/>
      <c r="H4" s="189"/>
      <c r="I4" s="189"/>
      <c r="J4" s="190"/>
      <c r="K4" s="190"/>
      <c r="L4" s="185"/>
      <c r="M4" s="185"/>
      <c r="N4" s="185"/>
      <c r="O4" s="185"/>
      <c r="P4" s="184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4"/>
      <c r="AK4" s="184"/>
      <c r="AL4" s="199"/>
      <c r="AM4" s="51">
        <v>35</v>
      </c>
      <c r="AO4" s="187"/>
      <c r="AP4" s="184"/>
      <c r="AQ4" s="184"/>
      <c r="AR4" s="184"/>
      <c r="AS4" s="184"/>
      <c r="AT4" s="183"/>
      <c r="AU4" s="183"/>
      <c r="AV4" s="183"/>
      <c r="AW4" s="184"/>
      <c r="AX4" s="184"/>
      <c r="AY4" s="185"/>
      <c r="AZ4" s="185"/>
      <c r="BA4" s="185"/>
      <c r="BB4" s="185"/>
      <c r="BC4" s="184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4"/>
      <c r="BX4" s="184"/>
      <c r="BY4" s="199"/>
      <c r="BZ4" s="51">
        <v>35</v>
      </c>
      <c r="HG4" s="6">
        <f>[2]основа!AM4</f>
        <v>42368</v>
      </c>
    </row>
    <row r="5" spans="1:215" x14ac:dyDescent="0.2">
      <c r="A5" s="12">
        <v>1</v>
      </c>
      <c r="B5" s="52" t="s">
        <v>86</v>
      </c>
      <c r="C5" s="53" t="s">
        <v>87</v>
      </c>
      <c r="D5" s="54">
        <v>86</v>
      </c>
      <c r="E5" s="55">
        <v>0</v>
      </c>
      <c r="F5" s="55">
        <v>34</v>
      </c>
      <c r="G5" s="55">
        <v>0</v>
      </c>
      <c r="H5" s="55">
        <v>94</v>
      </c>
      <c r="I5" s="55">
        <v>0</v>
      </c>
      <c r="J5" s="55">
        <v>57</v>
      </c>
      <c r="K5" s="55">
        <v>34</v>
      </c>
      <c r="L5" s="55">
        <v>0</v>
      </c>
      <c r="M5" s="55">
        <v>151</v>
      </c>
      <c r="N5" s="55">
        <v>0</v>
      </c>
      <c r="O5" s="55">
        <v>0</v>
      </c>
      <c r="P5" s="55">
        <v>34</v>
      </c>
      <c r="Q5" s="55">
        <v>0</v>
      </c>
      <c r="R5" s="55">
        <v>18</v>
      </c>
      <c r="S5" s="55">
        <v>0</v>
      </c>
      <c r="T5" s="55">
        <v>37</v>
      </c>
      <c r="U5" s="55">
        <v>34</v>
      </c>
      <c r="V5" s="55">
        <v>0</v>
      </c>
      <c r="W5" s="55">
        <v>133</v>
      </c>
      <c r="X5" s="55">
        <v>0</v>
      </c>
      <c r="Y5" s="56">
        <v>0</v>
      </c>
      <c r="Z5" s="56">
        <v>0</v>
      </c>
      <c r="AA5" s="56">
        <v>0</v>
      </c>
      <c r="AB5" s="56">
        <v>0</v>
      </c>
      <c r="AC5" s="56">
        <v>0</v>
      </c>
      <c r="AD5" s="56">
        <v>0</v>
      </c>
      <c r="AE5" s="55"/>
      <c r="AF5" s="55"/>
      <c r="AG5" s="55"/>
      <c r="AH5" s="55"/>
      <c r="AI5" s="55"/>
      <c r="AJ5" s="57">
        <f t="shared" ref="AJ5:AJ14" si="0">D5*AJ$2</f>
        <v>1720</v>
      </c>
      <c r="AK5" s="57">
        <f>SUM(E5:AI5)</f>
        <v>626</v>
      </c>
      <c r="AL5" s="58">
        <f>AK5*100/AJ5</f>
        <v>36.395348837209305</v>
      </c>
      <c r="AM5" s="59">
        <f>AK5*AM$3/AJ5</f>
        <v>103.98671096345515</v>
      </c>
      <c r="AN5" s="12">
        <v>1</v>
      </c>
      <c r="AO5" s="52" t="s">
        <v>86</v>
      </c>
      <c r="AP5" s="53" t="s">
        <v>87</v>
      </c>
      <c r="AQ5" s="89">
        <v>60.5</v>
      </c>
      <c r="AR5" s="55"/>
      <c r="AS5" s="86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57">
        <f t="shared" ref="BW5:BW14" si="1">AQ5*BW$2</f>
        <v>605</v>
      </c>
      <c r="BX5" s="57">
        <f>SUM(AR5:BV5)</f>
        <v>0</v>
      </c>
      <c r="BY5" s="58">
        <f>BX5*100/BW5</f>
        <v>0</v>
      </c>
      <c r="BZ5" s="59">
        <f>BX5*BZ$3/BW5</f>
        <v>0</v>
      </c>
      <c r="HG5" s="6">
        <f>[2]основа!AM5</f>
        <v>42368</v>
      </c>
    </row>
    <row r="6" spans="1:215" ht="25.5" x14ac:dyDescent="0.2">
      <c r="A6" s="12">
        <v>2</v>
      </c>
      <c r="B6" s="52" t="s">
        <v>88</v>
      </c>
      <c r="C6" s="53" t="s">
        <v>87</v>
      </c>
      <c r="D6" s="54">
        <v>1.2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6"/>
      <c r="AF6" s="56"/>
      <c r="AG6" s="56"/>
      <c r="AH6" s="56"/>
      <c r="AI6" s="56"/>
      <c r="AJ6" s="57">
        <f t="shared" si="0"/>
        <v>24</v>
      </c>
      <c r="AK6" s="57">
        <f t="shared" ref="AK6:AK34" si="2">SUM(E6:AI6)</f>
        <v>0</v>
      </c>
      <c r="AL6" s="58">
        <f>AK6*100/AJ6</f>
        <v>0</v>
      </c>
      <c r="AM6" s="59">
        <f t="shared" ref="AM6:AM31" si="3">AK6*AM$3/AJ6</f>
        <v>0</v>
      </c>
      <c r="AN6" s="12">
        <v>2</v>
      </c>
      <c r="AO6" s="61" t="s">
        <v>89</v>
      </c>
      <c r="AP6" s="53" t="s">
        <v>87</v>
      </c>
      <c r="AQ6" s="89">
        <f>0.6+1.2</f>
        <v>1.7999999999999998</v>
      </c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57">
        <f t="shared" si="1"/>
        <v>18</v>
      </c>
      <c r="BX6" s="57">
        <f t="shared" ref="BX6:BX34" si="4">SUM(AR6:BV6)</f>
        <v>0</v>
      </c>
      <c r="BY6" s="58">
        <f>BX6*100/BW6</f>
        <v>0</v>
      </c>
      <c r="BZ6" s="59">
        <f t="shared" ref="BZ6:BZ31" si="5">BX6*BZ$3/BW6</f>
        <v>0</v>
      </c>
      <c r="HG6" s="6">
        <f>[2]основа!AM6</f>
        <v>42368</v>
      </c>
    </row>
    <row r="7" spans="1:215" ht="15.75" customHeight="1" x14ac:dyDescent="0.2">
      <c r="A7" s="12">
        <v>3</v>
      </c>
      <c r="B7" s="52" t="s">
        <v>90</v>
      </c>
      <c r="C7" s="53" t="s">
        <v>87</v>
      </c>
      <c r="D7" s="54">
        <v>400</v>
      </c>
      <c r="E7" s="56">
        <v>19.600000000000001</v>
      </c>
      <c r="F7" s="56">
        <v>101.47999999999999</v>
      </c>
      <c r="G7" s="56">
        <v>0</v>
      </c>
      <c r="H7" s="56">
        <v>168.13499999999999</v>
      </c>
      <c r="I7" s="56">
        <v>19.600000000000001</v>
      </c>
      <c r="J7" s="56">
        <v>61.304000000000002</v>
      </c>
      <c r="K7" s="56">
        <v>131.45166666666665</v>
      </c>
      <c r="L7" s="56">
        <v>0</v>
      </c>
      <c r="M7" s="56">
        <v>30.6</v>
      </c>
      <c r="N7" s="56">
        <v>100.111</v>
      </c>
      <c r="O7" s="56">
        <v>73.679999999999993</v>
      </c>
      <c r="P7" s="56">
        <v>37.6</v>
      </c>
      <c r="Q7" s="56">
        <v>0</v>
      </c>
      <c r="R7" s="56">
        <v>79.44</v>
      </c>
      <c r="S7" s="56">
        <v>97.545000000000002</v>
      </c>
      <c r="T7" s="56">
        <v>115.114</v>
      </c>
      <c r="U7" s="56">
        <v>102.98499999999999</v>
      </c>
      <c r="V7" s="56">
        <v>0</v>
      </c>
      <c r="W7" s="56">
        <v>26.6</v>
      </c>
      <c r="X7" s="56">
        <v>83.775333333333336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6"/>
      <c r="AF7" s="56"/>
      <c r="AG7" s="56"/>
      <c r="AH7" s="56"/>
      <c r="AI7" s="56"/>
      <c r="AJ7" s="57">
        <f t="shared" si="0"/>
        <v>8000</v>
      </c>
      <c r="AK7" s="57">
        <f t="shared" si="2"/>
        <v>1249.0209999999995</v>
      </c>
      <c r="AL7" s="58">
        <f t="shared" ref="AL7:AL34" si="6">AK7*100/AJ7</f>
        <v>15.612762499999993</v>
      </c>
      <c r="AM7" s="59">
        <f t="shared" si="3"/>
        <v>44.607892857142843</v>
      </c>
      <c r="AN7" s="12">
        <v>3</v>
      </c>
      <c r="AO7" s="52" t="s">
        <v>91</v>
      </c>
      <c r="AP7" s="53" t="s">
        <v>87</v>
      </c>
      <c r="AQ7" s="89">
        <v>325</v>
      </c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57">
        <f t="shared" si="1"/>
        <v>3250</v>
      </c>
      <c r="BX7" s="57">
        <f t="shared" si="4"/>
        <v>0</v>
      </c>
      <c r="BY7" s="58">
        <f t="shared" ref="BY7:BY34" si="7">BX7*100/BW7</f>
        <v>0</v>
      </c>
      <c r="BZ7" s="59">
        <f t="shared" si="5"/>
        <v>0</v>
      </c>
      <c r="HG7" s="6">
        <f>[2]основа!AM7</f>
        <v>42368</v>
      </c>
    </row>
    <row r="8" spans="1:215" x14ac:dyDescent="0.2">
      <c r="A8" s="12">
        <v>4</v>
      </c>
      <c r="B8" s="52" t="s">
        <v>92</v>
      </c>
      <c r="C8" s="53" t="s">
        <v>87</v>
      </c>
      <c r="D8" s="54">
        <v>250</v>
      </c>
      <c r="E8" s="56">
        <v>53.6</v>
      </c>
      <c r="F8" s="56">
        <v>32</v>
      </c>
      <c r="G8" s="56">
        <v>0</v>
      </c>
      <c r="H8" s="56">
        <v>159.5</v>
      </c>
      <c r="I8" s="56">
        <v>315</v>
      </c>
      <c r="J8" s="56">
        <v>100</v>
      </c>
      <c r="K8" s="56">
        <v>166.88</v>
      </c>
      <c r="L8" s="56">
        <v>0</v>
      </c>
      <c r="M8" s="56">
        <v>171</v>
      </c>
      <c r="N8" s="56">
        <v>53.6</v>
      </c>
      <c r="O8" s="56">
        <v>32</v>
      </c>
      <c r="P8" s="56">
        <v>144</v>
      </c>
      <c r="Q8" s="56">
        <v>0</v>
      </c>
      <c r="R8" s="56">
        <v>270.875</v>
      </c>
      <c r="S8" s="56">
        <v>216.84</v>
      </c>
      <c r="T8" s="56">
        <v>100</v>
      </c>
      <c r="U8" s="56">
        <v>200.94666666666637</v>
      </c>
      <c r="V8" s="56">
        <v>0</v>
      </c>
      <c r="W8" s="56">
        <v>171</v>
      </c>
      <c r="X8" s="56">
        <v>53.6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/>
      <c r="AF8" s="56"/>
      <c r="AG8" s="56"/>
      <c r="AH8" s="56"/>
      <c r="AI8" s="56"/>
      <c r="AJ8" s="57">
        <f t="shared" si="0"/>
        <v>5000</v>
      </c>
      <c r="AK8" s="57">
        <f t="shared" si="2"/>
        <v>2240.8416666666662</v>
      </c>
      <c r="AL8" s="58">
        <f t="shared" si="6"/>
        <v>44.816833333333328</v>
      </c>
      <c r="AM8" s="59">
        <f t="shared" si="3"/>
        <v>128.04809523809521</v>
      </c>
      <c r="AN8" s="12">
        <v>4</v>
      </c>
      <c r="AO8" s="52" t="s">
        <v>92</v>
      </c>
      <c r="AP8" s="53" t="s">
        <v>87</v>
      </c>
      <c r="AQ8" s="89">
        <v>187</v>
      </c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57">
        <f t="shared" si="1"/>
        <v>1870</v>
      </c>
      <c r="BX8" s="57">
        <f t="shared" si="4"/>
        <v>0</v>
      </c>
      <c r="BY8" s="58">
        <f t="shared" si="7"/>
        <v>0</v>
      </c>
      <c r="BZ8" s="59">
        <f t="shared" si="5"/>
        <v>0</v>
      </c>
      <c r="HG8" s="6">
        <f>[2]основа!AM8</f>
        <v>42368</v>
      </c>
    </row>
    <row r="9" spans="1:215" ht="15" customHeight="1" x14ac:dyDescent="0.2">
      <c r="A9" s="12">
        <v>5</v>
      </c>
      <c r="B9" s="52" t="s">
        <v>93</v>
      </c>
      <c r="C9" s="53" t="s">
        <v>87</v>
      </c>
      <c r="D9" s="54">
        <v>20</v>
      </c>
      <c r="E9" s="56">
        <v>50.833333333333336</v>
      </c>
      <c r="F9" s="56">
        <v>0</v>
      </c>
      <c r="G9" s="56">
        <v>0</v>
      </c>
      <c r="H9" s="56">
        <v>11</v>
      </c>
      <c r="I9" s="56">
        <v>0</v>
      </c>
      <c r="J9" s="56">
        <v>0</v>
      </c>
      <c r="K9" s="56">
        <v>28</v>
      </c>
      <c r="L9" s="56">
        <v>0</v>
      </c>
      <c r="M9" s="56">
        <v>0</v>
      </c>
      <c r="N9" s="56">
        <v>0</v>
      </c>
      <c r="O9" s="56">
        <v>50.833333333333336</v>
      </c>
      <c r="P9" s="56">
        <v>0</v>
      </c>
      <c r="Q9" s="56">
        <v>0</v>
      </c>
      <c r="R9" s="56">
        <v>11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28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/>
      <c r="AF9" s="56"/>
      <c r="AG9" s="56"/>
      <c r="AH9" s="56"/>
      <c r="AI9" s="56"/>
      <c r="AJ9" s="57">
        <f t="shared" si="0"/>
        <v>400</v>
      </c>
      <c r="AK9" s="57">
        <f t="shared" si="2"/>
        <v>179.66666666666669</v>
      </c>
      <c r="AL9" s="58">
        <f t="shared" si="6"/>
        <v>44.916666666666671</v>
      </c>
      <c r="AM9" s="59">
        <f t="shared" si="3"/>
        <v>128.33333333333337</v>
      </c>
      <c r="AN9" s="12">
        <v>5</v>
      </c>
      <c r="AO9" s="52" t="s">
        <v>93</v>
      </c>
      <c r="AP9" s="53" t="s">
        <v>87</v>
      </c>
      <c r="AQ9" s="89">
        <v>7</v>
      </c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57">
        <f t="shared" si="1"/>
        <v>70</v>
      </c>
      <c r="BX9" s="57">
        <f t="shared" si="4"/>
        <v>0</v>
      </c>
      <c r="BY9" s="58">
        <f t="shared" si="7"/>
        <v>0</v>
      </c>
      <c r="BZ9" s="59">
        <f t="shared" si="5"/>
        <v>0</v>
      </c>
      <c r="HG9" s="6">
        <f>[2]основа!AM9</f>
        <v>42368</v>
      </c>
    </row>
    <row r="10" spans="1:215" x14ac:dyDescent="0.2">
      <c r="A10" s="12">
        <v>6</v>
      </c>
      <c r="B10" s="52" t="s">
        <v>94</v>
      </c>
      <c r="C10" s="53" t="s">
        <v>87</v>
      </c>
      <c r="D10" s="54">
        <v>50</v>
      </c>
      <c r="E10" s="56">
        <v>16</v>
      </c>
      <c r="F10" s="56">
        <v>48.6</v>
      </c>
      <c r="G10" s="56">
        <v>28.1</v>
      </c>
      <c r="H10" s="56">
        <v>0</v>
      </c>
      <c r="I10" s="56">
        <v>5</v>
      </c>
      <c r="J10" s="56">
        <v>63</v>
      </c>
      <c r="K10" s="56">
        <v>0</v>
      </c>
      <c r="L10" s="56">
        <v>23.099999999999998</v>
      </c>
      <c r="M10" s="56">
        <v>0</v>
      </c>
      <c r="N10" s="56">
        <v>54</v>
      </c>
      <c r="O10" s="56">
        <v>0</v>
      </c>
      <c r="P10" s="56">
        <v>79</v>
      </c>
      <c r="Q10" s="56">
        <v>28.1</v>
      </c>
      <c r="R10" s="56">
        <v>0</v>
      </c>
      <c r="S10" s="56">
        <v>0</v>
      </c>
      <c r="T10" s="56">
        <v>39.25</v>
      </c>
      <c r="U10" s="56">
        <v>0</v>
      </c>
      <c r="V10" s="56">
        <v>23.099999999999998</v>
      </c>
      <c r="W10" s="56">
        <v>0</v>
      </c>
      <c r="X10" s="56">
        <v>54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/>
      <c r="AF10" s="56"/>
      <c r="AG10" s="56"/>
      <c r="AH10" s="56"/>
      <c r="AI10" s="56"/>
      <c r="AJ10" s="57">
        <f t="shared" si="0"/>
        <v>1000</v>
      </c>
      <c r="AK10" s="57">
        <f t="shared" si="2"/>
        <v>461.25</v>
      </c>
      <c r="AL10" s="58">
        <f t="shared" si="6"/>
        <v>46.125</v>
      </c>
      <c r="AM10" s="59">
        <f t="shared" si="3"/>
        <v>131.78571428571428</v>
      </c>
      <c r="AN10" s="12">
        <v>6</v>
      </c>
      <c r="AO10" s="52" t="s">
        <v>94</v>
      </c>
      <c r="AP10" s="53" t="s">
        <v>87</v>
      </c>
      <c r="AQ10" s="89">
        <v>43</v>
      </c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57">
        <f t="shared" si="1"/>
        <v>430</v>
      </c>
      <c r="BX10" s="57">
        <f t="shared" si="4"/>
        <v>0</v>
      </c>
      <c r="BY10" s="58">
        <f t="shared" si="7"/>
        <v>0</v>
      </c>
      <c r="BZ10" s="59">
        <f t="shared" si="5"/>
        <v>0</v>
      </c>
      <c r="HG10" s="6">
        <f>[2]основа!AM10</f>
        <v>42368</v>
      </c>
    </row>
    <row r="11" spans="1:215" ht="25.5" x14ac:dyDescent="0.2">
      <c r="A11" s="12">
        <v>7</v>
      </c>
      <c r="B11" s="62" t="s">
        <v>95</v>
      </c>
      <c r="C11" s="53" t="s">
        <v>87</v>
      </c>
      <c r="D11" s="54">
        <v>20</v>
      </c>
      <c r="E11" s="56">
        <v>51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51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/>
      <c r="AF11" s="56"/>
      <c r="AG11" s="56"/>
      <c r="AH11" s="56"/>
      <c r="AI11" s="56"/>
      <c r="AJ11" s="57">
        <f t="shared" si="0"/>
        <v>400</v>
      </c>
      <c r="AK11" s="57">
        <f t="shared" si="2"/>
        <v>102</v>
      </c>
      <c r="AL11" s="58">
        <f t="shared" si="6"/>
        <v>25.5</v>
      </c>
      <c r="AM11" s="59">
        <f t="shared" si="3"/>
        <v>72.857142857142861</v>
      </c>
      <c r="AN11" s="12">
        <v>7</v>
      </c>
      <c r="AO11" s="61" t="s">
        <v>95</v>
      </c>
      <c r="AP11" s="53" t="s">
        <v>87</v>
      </c>
      <c r="AQ11" s="89">
        <v>12</v>
      </c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57">
        <f t="shared" si="1"/>
        <v>120</v>
      </c>
      <c r="BX11" s="57">
        <f t="shared" si="4"/>
        <v>0</v>
      </c>
      <c r="BY11" s="58">
        <f t="shared" si="7"/>
        <v>0</v>
      </c>
      <c r="BZ11" s="59">
        <f t="shared" si="5"/>
        <v>0</v>
      </c>
      <c r="HG11" s="6">
        <f>[2]основа!AM11</f>
        <v>42368</v>
      </c>
    </row>
    <row r="12" spans="1:215" x14ac:dyDescent="0.2">
      <c r="A12" s="12">
        <v>8</v>
      </c>
      <c r="B12" s="52" t="s">
        <v>96</v>
      </c>
      <c r="C12" s="53" t="s">
        <v>97</v>
      </c>
      <c r="D12" s="54">
        <v>18</v>
      </c>
      <c r="E12" s="56">
        <v>0</v>
      </c>
      <c r="F12" s="56">
        <v>8</v>
      </c>
      <c r="G12" s="56">
        <v>0</v>
      </c>
      <c r="H12" s="56">
        <v>7.5</v>
      </c>
      <c r="I12" s="56">
        <v>4</v>
      </c>
      <c r="J12" s="56">
        <v>4</v>
      </c>
      <c r="K12" s="56">
        <v>6.3333333333333339</v>
      </c>
      <c r="L12" s="56">
        <v>0</v>
      </c>
      <c r="M12" s="56">
        <v>0</v>
      </c>
      <c r="N12" s="56">
        <v>11.6</v>
      </c>
      <c r="O12" s="56">
        <v>0</v>
      </c>
      <c r="P12" s="56">
        <v>7.6</v>
      </c>
      <c r="Q12" s="56">
        <v>0</v>
      </c>
      <c r="R12" s="56">
        <v>13</v>
      </c>
      <c r="S12" s="56">
        <v>5</v>
      </c>
      <c r="T12" s="56">
        <v>12.5</v>
      </c>
      <c r="U12" s="56">
        <v>9.6666666666666679</v>
      </c>
      <c r="V12" s="56">
        <v>0</v>
      </c>
      <c r="W12" s="56">
        <v>0</v>
      </c>
      <c r="X12" s="56">
        <v>6.6666666666666661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/>
      <c r="AF12" s="56"/>
      <c r="AG12" s="56"/>
      <c r="AH12" s="56"/>
      <c r="AI12" s="56"/>
      <c r="AJ12" s="57">
        <f t="shared" si="0"/>
        <v>360</v>
      </c>
      <c r="AK12" s="57">
        <f t="shared" si="2"/>
        <v>95.866666666666674</v>
      </c>
      <c r="AL12" s="58">
        <f t="shared" si="6"/>
        <v>26.629629629629633</v>
      </c>
      <c r="AM12" s="59">
        <f t="shared" si="3"/>
        <v>76.084656084656089</v>
      </c>
      <c r="AN12" s="12">
        <v>8</v>
      </c>
      <c r="AO12" s="52" t="s">
        <v>96</v>
      </c>
      <c r="AP12" s="53" t="s">
        <v>97</v>
      </c>
      <c r="AQ12" s="89">
        <v>11</v>
      </c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57">
        <f t="shared" si="1"/>
        <v>110</v>
      </c>
      <c r="BX12" s="57">
        <f t="shared" si="4"/>
        <v>0</v>
      </c>
      <c r="BY12" s="58">
        <f t="shared" si="7"/>
        <v>0</v>
      </c>
      <c r="BZ12" s="59">
        <f t="shared" si="5"/>
        <v>0</v>
      </c>
      <c r="HG12" s="6">
        <f>[2]основа!AM12</f>
        <v>42368</v>
      </c>
    </row>
    <row r="13" spans="1:215" x14ac:dyDescent="0.2">
      <c r="A13" s="12">
        <v>9</v>
      </c>
      <c r="B13" s="52" t="s">
        <v>76</v>
      </c>
      <c r="C13" s="53" t="s">
        <v>87</v>
      </c>
      <c r="D13" s="54">
        <v>35</v>
      </c>
      <c r="E13" s="56">
        <v>14.5</v>
      </c>
      <c r="F13" s="56">
        <v>5</v>
      </c>
      <c r="G13" s="56">
        <v>12.5</v>
      </c>
      <c r="H13" s="56">
        <v>8</v>
      </c>
      <c r="I13" s="56">
        <v>12.5</v>
      </c>
      <c r="J13" s="56">
        <v>12</v>
      </c>
      <c r="K13" s="56">
        <v>5</v>
      </c>
      <c r="L13" s="56">
        <v>35</v>
      </c>
      <c r="M13" s="56">
        <v>15.5</v>
      </c>
      <c r="N13" s="56">
        <v>13.212</v>
      </c>
      <c r="O13" s="56">
        <v>14.5</v>
      </c>
      <c r="P13" s="56">
        <v>17.600000000000001</v>
      </c>
      <c r="Q13" s="56">
        <v>12.5</v>
      </c>
      <c r="R13" s="56">
        <v>5</v>
      </c>
      <c r="S13" s="56">
        <v>12.5</v>
      </c>
      <c r="T13" s="56">
        <v>5</v>
      </c>
      <c r="U13" s="56">
        <v>7</v>
      </c>
      <c r="V13" s="56">
        <v>35</v>
      </c>
      <c r="W13" s="56">
        <v>17.5</v>
      </c>
      <c r="X13" s="56">
        <v>12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/>
      <c r="AF13" s="56"/>
      <c r="AG13" s="56"/>
      <c r="AH13" s="56"/>
      <c r="AI13" s="56"/>
      <c r="AJ13" s="57">
        <f t="shared" si="0"/>
        <v>700</v>
      </c>
      <c r="AK13" s="57">
        <f t="shared" si="2"/>
        <v>271.81200000000001</v>
      </c>
      <c r="AL13" s="58">
        <f t="shared" si="6"/>
        <v>38.830285714285715</v>
      </c>
      <c r="AM13" s="59">
        <f t="shared" si="3"/>
        <v>110.94367346938776</v>
      </c>
      <c r="AN13" s="12">
        <v>9</v>
      </c>
      <c r="AO13" s="52" t="s">
        <v>76</v>
      </c>
      <c r="AP13" s="53" t="s">
        <v>87</v>
      </c>
      <c r="AQ13" s="89">
        <v>21</v>
      </c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57">
        <f t="shared" si="1"/>
        <v>210</v>
      </c>
      <c r="BX13" s="57">
        <f t="shared" si="4"/>
        <v>0</v>
      </c>
      <c r="BY13" s="58">
        <f t="shared" si="7"/>
        <v>0</v>
      </c>
      <c r="BZ13" s="59">
        <f t="shared" si="5"/>
        <v>0</v>
      </c>
      <c r="HG13" s="6">
        <f>[2]основа!AM13</f>
        <v>42368</v>
      </c>
    </row>
    <row r="14" spans="1:215" x14ac:dyDescent="0.2">
      <c r="A14" s="12">
        <v>10</v>
      </c>
      <c r="B14" s="52" t="s">
        <v>98</v>
      </c>
      <c r="C14" s="53" t="s">
        <v>87</v>
      </c>
      <c r="D14" s="54">
        <v>80</v>
      </c>
      <c r="E14" s="56">
        <v>0</v>
      </c>
      <c r="F14" s="56">
        <v>0</v>
      </c>
      <c r="G14" s="56">
        <v>0</v>
      </c>
      <c r="H14" s="56">
        <v>0</v>
      </c>
      <c r="I14" s="56">
        <v>86.4</v>
      </c>
      <c r="J14" s="56">
        <v>0</v>
      </c>
      <c r="K14" s="56">
        <v>0</v>
      </c>
      <c r="L14" s="56">
        <v>0</v>
      </c>
      <c r="M14" s="56">
        <v>0</v>
      </c>
      <c r="N14" s="56">
        <v>108</v>
      </c>
      <c r="O14" s="56">
        <v>0</v>
      </c>
      <c r="P14" s="56">
        <v>0</v>
      </c>
      <c r="Q14" s="56">
        <v>0</v>
      </c>
      <c r="R14" s="56">
        <v>0</v>
      </c>
      <c r="S14" s="56">
        <v>68</v>
      </c>
      <c r="T14" s="56">
        <v>0</v>
      </c>
      <c r="U14" s="56">
        <v>0</v>
      </c>
      <c r="V14" s="56">
        <v>0</v>
      </c>
      <c r="W14" s="56">
        <v>0</v>
      </c>
      <c r="X14" s="56">
        <v>72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/>
      <c r="AF14" s="56"/>
      <c r="AG14" s="56"/>
      <c r="AH14" s="56"/>
      <c r="AI14" s="56"/>
      <c r="AJ14" s="57">
        <f t="shared" si="0"/>
        <v>1600</v>
      </c>
      <c r="AK14" s="57">
        <f t="shared" si="2"/>
        <v>334.4</v>
      </c>
      <c r="AL14" s="58">
        <f t="shared" si="6"/>
        <v>20.9</v>
      </c>
      <c r="AM14" s="59">
        <f t="shared" si="3"/>
        <v>59.714285714285715</v>
      </c>
      <c r="AN14" s="12">
        <v>10</v>
      </c>
      <c r="AO14" s="52" t="s">
        <v>98</v>
      </c>
      <c r="AP14" s="53" t="s">
        <v>87</v>
      </c>
      <c r="AQ14" s="89">
        <v>39</v>
      </c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57">
        <f t="shared" si="1"/>
        <v>390</v>
      </c>
      <c r="BX14" s="57">
        <f t="shared" si="4"/>
        <v>0</v>
      </c>
      <c r="BY14" s="58">
        <f t="shared" si="7"/>
        <v>0</v>
      </c>
      <c r="BZ14" s="59">
        <f t="shared" si="5"/>
        <v>0</v>
      </c>
      <c r="HG14" s="6">
        <f>[2]основа!AM14</f>
        <v>42368</v>
      </c>
    </row>
    <row r="15" spans="1:215" ht="38.25" x14ac:dyDescent="0.2">
      <c r="A15" s="12">
        <v>11</v>
      </c>
      <c r="B15" s="52" t="s">
        <v>99</v>
      </c>
      <c r="C15" s="53" t="s">
        <v>97</v>
      </c>
      <c r="D15" s="54">
        <v>480</v>
      </c>
      <c r="E15" s="56">
        <v>0</v>
      </c>
      <c r="F15" s="56">
        <v>0</v>
      </c>
      <c r="G15" s="56">
        <v>79.5</v>
      </c>
      <c r="H15" s="56">
        <v>0</v>
      </c>
      <c r="I15" s="56">
        <v>23.7</v>
      </c>
      <c r="J15" s="56">
        <v>0</v>
      </c>
      <c r="K15" s="56">
        <v>0</v>
      </c>
      <c r="L15" s="56">
        <v>155</v>
      </c>
      <c r="M15" s="56">
        <v>23.7</v>
      </c>
      <c r="N15" s="56">
        <v>0</v>
      </c>
      <c r="O15" s="56">
        <v>0</v>
      </c>
      <c r="P15" s="56">
        <v>0</v>
      </c>
      <c r="Q15" s="56">
        <v>79.5</v>
      </c>
      <c r="R15" s="56">
        <v>0</v>
      </c>
      <c r="S15" s="56">
        <v>27.7</v>
      </c>
      <c r="T15" s="56">
        <v>0</v>
      </c>
      <c r="U15" s="56">
        <v>0</v>
      </c>
      <c r="V15" s="56">
        <v>155</v>
      </c>
      <c r="W15" s="56">
        <v>35.700000000000003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/>
      <c r="AF15" s="56"/>
      <c r="AG15" s="56"/>
      <c r="AH15" s="56"/>
      <c r="AI15" s="56"/>
      <c r="AJ15" s="57">
        <f>D15*AJ$2</f>
        <v>9600</v>
      </c>
      <c r="AK15" s="57">
        <f t="shared" si="2"/>
        <v>579.79999999999995</v>
      </c>
      <c r="AL15" s="58">
        <f t="shared" si="6"/>
        <v>6.0395833333333329</v>
      </c>
      <c r="AM15" s="59">
        <f t="shared" si="3"/>
        <v>17.25595238095238</v>
      </c>
      <c r="AN15" s="12">
        <v>11</v>
      </c>
      <c r="AO15" s="61" t="s">
        <v>99</v>
      </c>
      <c r="AP15" s="53" t="s">
        <v>97</v>
      </c>
      <c r="AQ15" s="89">
        <v>450</v>
      </c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57">
        <f>AQ15*BW$2</f>
        <v>4500</v>
      </c>
      <c r="BX15" s="57">
        <f t="shared" si="4"/>
        <v>0</v>
      </c>
      <c r="BY15" s="58">
        <f t="shared" si="7"/>
        <v>0</v>
      </c>
      <c r="BZ15" s="59">
        <f t="shared" si="5"/>
        <v>0</v>
      </c>
      <c r="HG15" s="6">
        <f>[2]основа!AM15</f>
        <v>42368</v>
      </c>
    </row>
    <row r="16" spans="1:215" x14ac:dyDescent="0.2">
      <c r="A16" s="12">
        <v>12</v>
      </c>
      <c r="B16" s="52" t="s">
        <v>100</v>
      </c>
      <c r="C16" s="53" t="s">
        <v>87</v>
      </c>
      <c r="D16" s="54">
        <v>20</v>
      </c>
      <c r="E16" s="56">
        <v>0</v>
      </c>
      <c r="F16" s="56">
        <v>0</v>
      </c>
      <c r="G16" s="56">
        <v>0</v>
      </c>
      <c r="H16" s="56">
        <v>10.3</v>
      </c>
      <c r="I16" s="56">
        <v>5.6</v>
      </c>
      <c r="J16" s="56">
        <v>7</v>
      </c>
      <c r="K16" s="56">
        <v>30.333333333333332</v>
      </c>
      <c r="L16" s="56">
        <v>0</v>
      </c>
      <c r="M16" s="56">
        <v>21</v>
      </c>
      <c r="N16" s="56">
        <v>39.012</v>
      </c>
      <c r="O16" s="56">
        <v>0</v>
      </c>
      <c r="P16" s="56">
        <v>47.53</v>
      </c>
      <c r="Q16" s="56">
        <v>0</v>
      </c>
      <c r="R16" s="56">
        <v>5</v>
      </c>
      <c r="S16" s="56">
        <v>0</v>
      </c>
      <c r="T16" s="56">
        <v>2</v>
      </c>
      <c r="U16" s="56">
        <v>54.400000000000006</v>
      </c>
      <c r="V16" s="56">
        <v>0</v>
      </c>
      <c r="W16" s="56">
        <v>20.7</v>
      </c>
      <c r="X16" s="56">
        <v>25.333333333333332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/>
      <c r="AF16" s="56"/>
      <c r="AG16" s="56"/>
      <c r="AH16" s="56"/>
      <c r="AI16" s="56"/>
      <c r="AJ16" s="57">
        <f t="shared" ref="AJ16:AJ34" si="8">D16*AJ$2</f>
        <v>400</v>
      </c>
      <c r="AK16" s="57">
        <f t="shared" si="2"/>
        <v>268.20866666666666</v>
      </c>
      <c r="AL16" s="58">
        <f t="shared" si="6"/>
        <v>67.052166666666665</v>
      </c>
      <c r="AM16" s="59">
        <f t="shared" si="3"/>
        <v>191.57761904761904</v>
      </c>
      <c r="AN16" s="12">
        <v>12</v>
      </c>
      <c r="AO16" s="52" t="s">
        <v>100</v>
      </c>
      <c r="AP16" s="53" t="s">
        <v>87</v>
      </c>
      <c r="AQ16" s="89">
        <f>29+3</f>
        <v>32</v>
      </c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57">
        <f t="shared" ref="BW16:BW34" si="9">AQ16*BW$2</f>
        <v>320</v>
      </c>
      <c r="BX16" s="57">
        <f t="shared" si="4"/>
        <v>0</v>
      </c>
      <c r="BY16" s="58">
        <f t="shared" si="7"/>
        <v>0</v>
      </c>
      <c r="BZ16" s="59">
        <f t="shared" si="5"/>
        <v>0</v>
      </c>
      <c r="HG16" s="6">
        <f>[2]основа!AM16</f>
        <v>42368</v>
      </c>
    </row>
    <row r="17" spans="1:215" x14ac:dyDescent="0.2">
      <c r="A17" s="12">
        <v>13</v>
      </c>
      <c r="B17" s="63" t="s">
        <v>101</v>
      </c>
      <c r="C17" s="53" t="s">
        <v>87</v>
      </c>
      <c r="D17" s="54">
        <v>12</v>
      </c>
      <c r="E17" s="56">
        <v>0</v>
      </c>
      <c r="F17" s="56">
        <v>0</v>
      </c>
      <c r="G17" s="56">
        <v>17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17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/>
      <c r="AF17" s="56"/>
      <c r="AG17" s="56"/>
      <c r="AH17" s="56"/>
      <c r="AI17" s="56"/>
      <c r="AJ17" s="57">
        <f t="shared" si="8"/>
        <v>240</v>
      </c>
      <c r="AK17" s="57">
        <f t="shared" si="2"/>
        <v>34</v>
      </c>
      <c r="AL17" s="58">
        <f t="shared" si="6"/>
        <v>14.166666666666666</v>
      </c>
      <c r="AM17" s="59">
        <f t="shared" si="3"/>
        <v>40.476190476190474</v>
      </c>
      <c r="AN17" s="12">
        <v>13</v>
      </c>
      <c r="AO17" s="63" t="s">
        <v>101</v>
      </c>
      <c r="AP17" s="53" t="s">
        <v>87</v>
      </c>
      <c r="AQ17" s="89">
        <v>6.4</v>
      </c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57">
        <f t="shared" si="9"/>
        <v>64</v>
      </c>
      <c r="BX17" s="57">
        <f t="shared" si="4"/>
        <v>0</v>
      </c>
      <c r="BY17" s="58">
        <f t="shared" si="7"/>
        <v>0</v>
      </c>
      <c r="BZ17" s="59">
        <f t="shared" si="5"/>
        <v>0</v>
      </c>
      <c r="HG17" s="6">
        <f>[2]основа!AM17</f>
        <v>42368</v>
      </c>
    </row>
    <row r="18" spans="1:215" x14ac:dyDescent="0.2">
      <c r="A18" s="12">
        <v>14</v>
      </c>
      <c r="B18" s="52" t="s">
        <v>102</v>
      </c>
      <c r="C18" s="53" t="s">
        <v>87</v>
      </c>
      <c r="D18" s="54">
        <v>45</v>
      </c>
      <c r="E18" s="56">
        <v>18</v>
      </c>
      <c r="F18" s="56">
        <v>15</v>
      </c>
      <c r="G18" s="56">
        <v>30</v>
      </c>
      <c r="H18" s="56">
        <v>16.2</v>
      </c>
      <c r="I18" s="56">
        <v>15</v>
      </c>
      <c r="J18" s="56">
        <v>15.5</v>
      </c>
      <c r="K18" s="56">
        <v>18.733333333333331</v>
      </c>
      <c r="L18" s="56">
        <v>25</v>
      </c>
      <c r="M18" s="56">
        <v>24.5</v>
      </c>
      <c r="N18" s="56">
        <v>18</v>
      </c>
      <c r="O18" s="56">
        <v>0</v>
      </c>
      <c r="P18" s="56">
        <v>23.520000000000003</v>
      </c>
      <c r="Q18" s="56">
        <v>30</v>
      </c>
      <c r="R18" s="56">
        <v>15</v>
      </c>
      <c r="S18" s="56">
        <v>16.28</v>
      </c>
      <c r="T18" s="56">
        <v>33.5</v>
      </c>
      <c r="U18" s="56">
        <v>20.399999999999999</v>
      </c>
      <c r="V18" s="56">
        <v>25</v>
      </c>
      <c r="W18" s="56">
        <v>24.5</v>
      </c>
      <c r="X18" s="56">
        <v>16.333333333333332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/>
      <c r="AF18" s="56"/>
      <c r="AG18" s="56"/>
      <c r="AH18" s="56"/>
      <c r="AI18" s="56"/>
      <c r="AJ18" s="57">
        <f t="shared" si="8"/>
        <v>900</v>
      </c>
      <c r="AK18" s="57">
        <f t="shared" si="2"/>
        <v>400.46666666666664</v>
      </c>
      <c r="AL18" s="58">
        <f t="shared" si="6"/>
        <v>44.496296296296293</v>
      </c>
      <c r="AM18" s="59">
        <f t="shared" si="3"/>
        <v>127.13227513227513</v>
      </c>
      <c r="AN18" s="12">
        <v>14</v>
      </c>
      <c r="AO18" s="52" t="s">
        <v>102</v>
      </c>
      <c r="AP18" s="53" t="s">
        <v>87</v>
      </c>
      <c r="AQ18" s="89">
        <v>47</v>
      </c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57">
        <f t="shared" si="9"/>
        <v>470</v>
      </c>
      <c r="BX18" s="57">
        <f t="shared" si="4"/>
        <v>0</v>
      </c>
      <c r="BY18" s="58">
        <f t="shared" si="7"/>
        <v>0</v>
      </c>
      <c r="BZ18" s="59">
        <f t="shared" si="5"/>
        <v>0</v>
      </c>
      <c r="HG18" s="6">
        <f>[2]основа!AM18</f>
        <v>42368</v>
      </c>
    </row>
    <row r="19" spans="1:215" ht="12.75" customHeight="1" x14ac:dyDescent="0.2">
      <c r="A19" s="12">
        <v>15</v>
      </c>
      <c r="B19" s="52" t="s">
        <v>103</v>
      </c>
      <c r="C19" s="53" t="s">
        <v>87</v>
      </c>
      <c r="D19" s="54">
        <v>20</v>
      </c>
      <c r="E19" s="56">
        <v>0</v>
      </c>
      <c r="F19" s="56">
        <v>15</v>
      </c>
      <c r="G19" s="56">
        <v>0</v>
      </c>
      <c r="H19" s="56">
        <v>0</v>
      </c>
      <c r="I19" s="56">
        <v>15</v>
      </c>
      <c r="J19" s="56">
        <v>0</v>
      </c>
      <c r="K19" s="56">
        <v>0</v>
      </c>
      <c r="L19" s="56">
        <v>0</v>
      </c>
      <c r="M19" s="56">
        <v>0</v>
      </c>
      <c r="N19" s="56">
        <v>15</v>
      </c>
      <c r="O19" s="56">
        <v>0</v>
      </c>
      <c r="P19" s="56">
        <v>0</v>
      </c>
      <c r="Q19" s="56">
        <v>0</v>
      </c>
      <c r="R19" s="56">
        <v>0</v>
      </c>
      <c r="S19" s="56">
        <v>15</v>
      </c>
      <c r="T19" s="56">
        <v>0</v>
      </c>
      <c r="U19" s="56">
        <v>15</v>
      </c>
      <c r="V19" s="56">
        <v>0</v>
      </c>
      <c r="W19" s="56">
        <v>0</v>
      </c>
      <c r="X19" s="56">
        <v>15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/>
      <c r="AF19" s="56"/>
      <c r="AG19" s="56"/>
      <c r="AH19" s="56"/>
      <c r="AI19" s="56"/>
      <c r="AJ19" s="57">
        <f t="shared" si="8"/>
        <v>400</v>
      </c>
      <c r="AK19" s="57">
        <f t="shared" si="2"/>
        <v>90</v>
      </c>
      <c r="AL19" s="58">
        <f t="shared" si="6"/>
        <v>22.5</v>
      </c>
      <c r="AM19" s="59">
        <f t="shared" si="3"/>
        <v>64.285714285714278</v>
      </c>
      <c r="AN19" s="12">
        <v>15</v>
      </c>
      <c r="AO19" s="52" t="s">
        <v>103</v>
      </c>
      <c r="AP19" s="53" t="s">
        <v>87</v>
      </c>
      <c r="AQ19" s="89">
        <v>11</v>
      </c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57">
        <f t="shared" si="9"/>
        <v>110</v>
      </c>
      <c r="BX19" s="57">
        <f t="shared" si="4"/>
        <v>0</v>
      </c>
      <c r="BY19" s="58">
        <f t="shared" si="7"/>
        <v>0</v>
      </c>
      <c r="BZ19" s="59">
        <f t="shared" si="5"/>
        <v>0</v>
      </c>
      <c r="HG19" s="6">
        <f>[2]основа!AM19</f>
        <v>42368</v>
      </c>
    </row>
    <row r="20" spans="1:215" x14ac:dyDescent="0.2">
      <c r="A20" s="12">
        <v>16</v>
      </c>
      <c r="B20" s="52" t="s">
        <v>104</v>
      </c>
      <c r="C20" s="53" t="s">
        <v>87</v>
      </c>
      <c r="D20" s="54">
        <v>10</v>
      </c>
      <c r="E20" s="56">
        <v>0</v>
      </c>
      <c r="F20" s="56">
        <v>10</v>
      </c>
      <c r="G20" s="56">
        <v>2.625</v>
      </c>
      <c r="H20" s="56">
        <v>10</v>
      </c>
      <c r="I20" s="56">
        <v>0</v>
      </c>
      <c r="J20" s="56">
        <v>10</v>
      </c>
      <c r="K20" s="56">
        <v>10</v>
      </c>
      <c r="L20" s="56">
        <v>0</v>
      </c>
      <c r="M20" s="56">
        <v>0</v>
      </c>
      <c r="N20" s="56">
        <v>10</v>
      </c>
      <c r="O20" s="56">
        <v>10</v>
      </c>
      <c r="P20" s="56">
        <v>10</v>
      </c>
      <c r="Q20" s="56">
        <v>2.625</v>
      </c>
      <c r="R20" s="56">
        <v>10</v>
      </c>
      <c r="S20" s="56">
        <v>10</v>
      </c>
      <c r="T20" s="56">
        <v>10</v>
      </c>
      <c r="U20" s="56">
        <v>10</v>
      </c>
      <c r="V20" s="56">
        <v>0</v>
      </c>
      <c r="W20" s="56">
        <v>0</v>
      </c>
      <c r="X20" s="56">
        <v>10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/>
      <c r="AF20" s="56"/>
      <c r="AG20" s="56"/>
      <c r="AH20" s="56"/>
      <c r="AI20" s="56"/>
      <c r="AJ20" s="57">
        <f>D20*AJ$2</f>
        <v>200</v>
      </c>
      <c r="AK20" s="57">
        <f t="shared" si="2"/>
        <v>125.25</v>
      </c>
      <c r="AL20" s="58">
        <f t="shared" si="6"/>
        <v>62.625</v>
      </c>
      <c r="AM20" s="59">
        <f t="shared" si="3"/>
        <v>178.92857142857144</v>
      </c>
      <c r="AN20" s="12">
        <v>16</v>
      </c>
      <c r="AO20" s="52" t="s">
        <v>104</v>
      </c>
      <c r="AP20" s="53" t="s">
        <v>87</v>
      </c>
      <c r="AQ20" s="89">
        <v>11</v>
      </c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57">
        <f t="shared" si="9"/>
        <v>110</v>
      </c>
      <c r="BX20" s="57">
        <f t="shared" si="4"/>
        <v>0</v>
      </c>
      <c r="BY20" s="58">
        <f t="shared" si="7"/>
        <v>0</v>
      </c>
      <c r="BZ20" s="59">
        <f t="shared" si="5"/>
        <v>0</v>
      </c>
      <c r="HG20" s="6">
        <f>[2]основа!AM20</f>
        <v>42368</v>
      </c>
    </row>
    <row r="21" spans="1:215" x14ac:dyDescent="0.2">
      <c r="A21" s="12">
        <v>17</v>
      </c>
      <c r="B21" s="52" t="s">
        <v>105</v>
      </c>
      <c r="C21" s="53" t="s">
        <v>87</v>
      </c>
      <c r="D21" s="54">
        <v>60</v>
      </c>
      <c r="E21" s="56">
        <v>0</v>
      </c>
      <c r="F21" s="56">
        <v>0</v>
      </c>
      <c r="G21" s="56">
        <v>70.5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70.5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/>
      <c r="AF21" s="56"/>
      <c r="AG21" s="56"/>
      <c r="AH21" s="56"/>
      <c r="AI21" s="56"/>
      <c r="AJ21" s="57">
        <f t="shared" si="8"/>
        <v>1200</v>
      </c>
      <c r="AK21" s="57">
        <f t="shared" si="2"/>
        <v>141</v>
      </c>
      <c r="AL21" s="58">
        <f t="shared" si="6"/>
        <v>11.75</v>
      </c>
      <c r="AM21" s="59">
        <f t="shared" si="3"/>
        <v>33.571428571428577</v>
      </c>
      <c r="AN21" s="12">
        <v>17</v>
      </c>
      <c r="AO21" s="52" t="s">
        <v>105</v>
      </c>
      <c r="AP21" s="53" t="s">
        <v>87</v>
      </c>
      <c r="AQ21" s="89">
        <v>40</v>
      </c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57">
        <f t="shared" si="9"/>
        <v>400</v>
      </c>
      <c r="BX21" s="57">
        <f t="shared" si="4"/>
        <v>0</v>
      </c>
      <c r="BY21" s="58">
        <f t="shared" si="7"/>
        <v>0</v>
      </c>
      <c r="BZ21" s="59">
        <f t="shared" si="5"/>
        <v>0</v>
      </c>
      <c r="HG21" s="6">
        <f>[2]основа!AM21</f>
        <v>42368</v>
      </c>
    </row>
    <row r="22" spans="1:215" x14ac:dyDescent="0.2">
      <c r="A22" s="12">
        <v>18</v>
      </c>
      <c r="B22" s="52" t="s">
        <v>74</v>
      </c>
      <c r="C22" s="53" t="s">
        <v>87</v>
      </c>
      <c r="D22" s="54">
        <v>200</v>
      </c>
      <c r="E22" s="56">
        <v>40</v>
      </c>
      <c r="F22" s="56">
        <v>40</v>
      </c>
      <c r="G22" s="56">
        <v>40</v>
      </c>
      <c r="H22" s="56">
        <v>46</v>
      </c>
      <c r="I22" s="56">
        <v>40</v>
      </c>
      <c r="J22" s="56">
        <v>40</v>
      </c>
      <c r="K22" s="56">
        <v>40</v>
      </c>
      <c r="L22" s="56">
        <v>40</v>
      </c>
      <c r="M22" s="56">
        <v>40</v>
      </c>
      <c r="N22" s="56">
        <v>40</v>
      </c>
      <c r="O22" s="56">
        <v>40</v>
      </c>
      <c r="P22" s="56">
        <v>40</v>
      </c>
      <c r="Q22" s="56">
        <v>40</v>
      </c>
      <c r="R22" s="56">
        <v>44</v>
      </c>
      <c r="S22" s="56">
        <v>40</v>
      </c>
      <c r="T22" s="56">
        <v>58</v>
      </c>
      <c r="U22" s="56">
        <v>40</v>
      </c>
      <c r="V22" s="56">
        <v>40</v>
      </c>
      <c r="W22" s="56">
        <v>49</v>
      </c>
      <c r="X22" s="56">
        <v>40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/>
      <c r="AF22" s="56"/>
      <c r="AG22" s="56"/>
      <c r="AH22" s="56"/>
      <c r="AI22" s="56"/>
      <c r="AJ22" s="57">
        <f t="shared" si="8"/>
        <v>4000</v>
      </c>
      <c r="AK22" s="57">
        <f t="shared" si="2"/>
        <v>837</v>
      </c>
      <c r="AL22" s="58">
        <f t="shared" si="6"/>
        <v>20.925000000000001</v>
      </c>
      <c r="AM22" s="59">
        <f t="shared" si="3"/>
        <v>59.785714285714292</v>
      </c>
      <c r="AN22" s="12">
        <v>18</v>
      </c>
      <c r="AO22" s="52" t="s">
        <v>74</v>
      </c>
      <c r="AP22" s="53" t="s">
        <v>87</v>
      </c>
      <c r="AQ22" s="89">
        <v>80</v>
      </c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57">
        <f t="shared" si="9"/>
        <v>800</v>
      </c>
      <c r="BX22" s="57">
        <f t="shared" si="4"/>
        <v>0</v>
      </c>
      <c r="BY22" s="58">
        <f t="shared" si="7"/>
        <v>0</v>
      </c>
      <c r="BZ22" s="59">
        <f t="shared" si="5"/>
        <v>0</v>
      </c>
      <c r="HG22" s="6">
        <f>[2]основа!AM22</f>
        <v>42368</v>
      </c>
    </row>
    <row r="23" spans="1:215" x14ac:dyDescent="0.2">
      <c r="A23" s="12">
        <v>19</v>
      </c>
      <c r="B23" s="62" t="s">
        <v>106</v>
      </c>
      <c r="C23" s="53" t="s">
        <v>87</v>
      </c>
      <c r="D23" s="54">
        <v>76</v>
      </c>
      <c r="E23" s="56">
        <v>0</v>
      </c>
      <c r="F23" s="56">
        <v>0</v>
      </c>
      <c r="G23" s="56">
        <v>0</v>
      </c>
      <c r="H23" s="56">
        <v>76</v>
      </c>
      <c r="I23" s="56">
        <v>0</v>
      </c>
      <c r="J23" s="56">
        <v>0</v>
      </c>
      <c r="K23" s="56">
        <v>0</v>
      </c>
      <c r="L23" s="56">
        <v>0</v>
      </c>
      <c r="M23" s="56">
        <v>151</v>
      </c>
      <c r="N23" s="56">
        <v>0</v>
      </c>
      <c r="O23" s="56">
        <v>0</v>
      </c>
      <c r="P23" s="56">
        <v>0</v>
      </c>
      <c r="Q23" s="56">
        <v>0</v>
      </c>
      <c r="R23" s="56">
        <v>81</v>
      </c>
      <c r="S23" s="56">
        <v>0</v>
      </c>
      <c r="T23" s="56">
        <v>0</v>
      </c>
      <c r="U23" s="56">
        <v>0</v>
      </c>
      <c r="V23" s="56">
        <v>0</v>
      </c>
      <c r="W23" s="56">
        <v>133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/>
      <c r="AF23" s="56"/>
      <c r="AG23" s="56"/>
      <c r="AH23" s="56"/>
      <c r="AI23" s="56"/>
      <c r="AJ23" s="57">
        <f t="shared" si="8"/>
        <v>1520</v>
      </c>
      <c r="AK23" s="57">
        <f t="shared" si="2"/>
        <v>441</v>
      </c>
      <c r="AL23" s="58">
        <f t="shared" si="6"/>
        <v>29.013157894736842</v>
      </c>
      <c r="AM23" s="59">
        <f t="shared" si="3"/>
        <v>82.89473684210526</v>
      </c>
      <c r="AN23" s="12">
        <v>19</v>
      </c>
      <c r="AO23" s="52" t="s">
        <v>106</v>
      </c>
      <c r="AP23" s="53" t="s">
        <v>87</v>
      </c>
      <c r="AQ23" s="89">
        <v>27</v>
      </c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57">
        <f t="shared" si="9"/>
        <v>270</v>
      </c>
      <c r="BX23" s="57">
        <f t="shared" si="4"/>
        <v>0</v>
      </c>
      <c r="BY23" s="58">
        <f t="shared" si="7"/>
        <v>0</v>
      </c>
      <c r="BZ23" s="59">
        <f t="shared" si="5"/>
        <v>0</v>
      </c>
      <c r="HG23" s="6">
        <f>[2]основа!AM23</f>
        <v>42368</v>
      </c>
    </row>
    <row r="24" spans="1:215" x14ac:dyDescent="0.2">
      <c r="A24" s="12">
        <v>20</v>
      </c>
      <c r="B24" s="52" t="s">
        <v>107</v>
      </c>
      <c r="C24" s="53" t="s">
        <v>87</v>
      </c>
      <c r="D24" s="54">
        <v>0.4</v>
      </c>
      <c r="E24" s="56">
        <v>0</v>
      </c>
      <c r="F24" s="56">
        <v>0</v>
      </c>
      <c r="G24" s="56">
        <v>1</v>
      </c>
      <c r="H24" s="56">
        <v>1</v>
      </c>
      <c r="I24" s="56">
        <v>0</v>
      </c>
      <c r="J24" s="56">
        <v>1</v>
      </c>
      <c r="K24" s="56">
        <v>1</v>
      </c>
      <c r="L24" s="56">
        <v>1</v>
      </c>
      <c r="M24" s="56">
        <v>0</v>
      </c>
      <c r="N24" s="56">
        <v>0</v>
      </c>
      <c r="O24" s="56">
        <v>0</v>
      </c>
      <c r="P24" s="56">
        <v>1</v>
      </c>
      <c r="Q24" s="56">
        <v>1</v>
      </c>
      <c r="R24" s="56">
        <v>1</v>
      </c>
      <c r="S24" s="56">
        <v>0</v>
      </c>
      <c r="T24" s="56">
        <v>1</v>
      </c>
      <c r="U24" s="56">
        <v>0</v>
      </c>
      <c r="V24" s="56">
        <v>1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/>
      <c r="AF24" s="56"/>
      <c r="AG24" s="56"/>
      <c r="AH24" s="56"/>
      <c r="AI24" s="56"/>
      <c r="AJ24" s="57">
        <f t="shared" si="8"/>
        <v>8</v>
      </c>
      <c r="AK24" s="57">
        <f t="shared" si="2"/>
        <v>10</v>
      </c>
      <c r="AL24" s="58">
        <f t="shared" si="6"/>
        <v>125</v>
      </c>
      <c r="AM24" s="59">
        <f t="shared" si="3"/>
        <v>357.14285714285717</v>
      </c>
      <c r="AN24" s="12">
        <v>20</v>
      </c>
      <c r="AO24" s="52" t="s">
        <v>107</v>
      </c>
      <c r="AP24" s="53" t="s">
        <v>87</v>
      </c>
      <c r="AQ24" s="89">
        <v>0.6</v>
      </c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57">
        <f t="shared" si="9"/>
        <v>6</v>
      </c>
      <c r="BX24" s="57">
        <f t="shared" si="4"/>
        <v>0</v>
      </c>
      <c r="BY24" s="58">
        <f t="shared" si="7"/>
        <v>0</v>
      </c>
      <c r="BZ24" s="59">
        <f t="shared" si="5"/>
        <v>0</v>
      </c>
      <c r="HG24" s="6">
        <f>[2]основа!AM24</f>
        <v>42368</v>
      </c>
    </row>
    <row r="25" spans="1:215" ht="15" customHeight="1" x14ac:dyDescent="0.2">
      <c r="A25" s="12">
        <v>21</v>
      </c>
      <c r="B25" s="52" t="s">
        <v>108</v>
      </c>
      <c r="C25" s="53" t="s">
        <v>87</v>
      </c>
      <c r="D25" s="54">
        <v>200</v>
      </c>
      <c r="E25" s="56">
        <v>200</v>
      </c>
      <c r="F25" s="56">
        <v>110</v>
      </c>
      <c r="G25" s="56">
        <v>0</v>
      </c>
      <c r="H25" s="56">
        <v>8</v>
      </c>
      <c r="I25" s="56">
        <v>0</v>
      </c>
      <c r="J25" s="56">
        <v>0</v>
      </c>
      <c r="K25" s="56">
        <v>0</v>
      </c>
      <c r="L25" s="56">
        <v>0</v>
      </c>
      <c r="M25" s="56">
        <v>45</v>
      </c>
      <c r="N25" s="56">
        <v>0</v>
      </c>
      <c r="O25" s="56">
        <v>200</v>
      </c>
      <c r="P25" s="56">
        <v>0</v>
      </c>
      <c r="Q25" s="56">
        <v>0</v>
      </c>
      <c r="R25" s="56">
        <v>8</v>
      </c>
      <c r="S25" s="56">
        <v>200</v>
      </c>
      <c r="T25" s="56">
        <v>0</v>
      </c>
      <c r="U25" s="56">
        <v>0</v>
      </c>
      <c r="V25" s="56">
        <v>0</v>
      </c>
      <c r="W25" s="56">
        <v>45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/>
      <c r="AF25" s="56"/>
      <c r="AG25" s="56"/>
      <c r="AH25" s="56"/>
      <c r="AI25" s="56"/>
      <c r="AJ25" s="57">
        <f t="shared" si="8"/>
        <v>4000</v>
      </c>
      <c r="AK25" s="57">
        <f t="shared" si="2"/>
        <v>816</v>
      </c>
      <c r="AL25" s="58">
        <f t="shared" si="6"/>
        <v>20.399999999999999</v>
      </c>
      <c r="AM25" s="59">
        <f t="shared" si="3"/>
        <v>58.285714285714292</v>
      </c>
      <c r="AN25" s="12">
        <v>21</v>
      </c>
      <c r="AO25" s="52" t="s">
        <v>109</v>
      </c>
      <c r="AP25" s="53" t="s">
        <v>87</v>
      </c>
      <c r="AQ25" s="89">
        <v>114</v>
      </c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57">
        <f t="shared" si="9"/>
        <v>1140</v>
      </c>
      <c r="BX25" s="57">
        <f t="shared" si="4"/>
        <v>0</v>
      </c>
      <c r="BY25" s="58">
        <f t="shared" si="7"/>
        <v>0</v>
      </c>
      <c r="BZ25" s="59">
        <f t="shared" si="5"/>
        <v>0</v>
      </c>
      <c r="HG25" s="6">
        <f>[2]основа!AM25</f>
        <v>42368</v>
      </c>
    </row>
    <row r="26" spans="1:215" x14ac:dyDescent="0.2">
      <c r="A26" s="12">
        <v>22</v>
      </c>
      <c r="B26" s="52" t="s">
        <v>110</v>
      </c>
      <c r="C26" s="53" t="s">
        <v>111</v>
      </c>
      <c r="D26" s="54">
        <v>1</v>
      </c>
      <c r="E26" s="56">
        <v>0</v>
      </c>
      <c r="F26" s="56">
        <v>0</v>
      </c>
      <c r="G26" s="56">
        <v>10</v>
      </c>
      <c r="H26" s="56">
        <v>0</v>
      </c>
      <c r="I26" s="56">
        <v>0</v>
      </c>
      <c r="J26" s="56">
        <v>1.2</v>
      </c>
      <c r="K26" s="56">
        <v>8</v>
      </c>
      <c r="L26" s="56">
        <v>80</v>
      </c>
      <c r="M26" s="56">
        <v>5</v>
      </c>
      <c r="N26" s="56">
        <v>1.1399999999999999</v>
      </c>
      <c r="O26" s="56">
        <v>0</v>
      </c>
      <c r="P26" s="56">
        <v>1.1399999999999999</v>
      </c>
      <c r="Q26" s="56">
        <v>10</v>
      </c>
      <c r="R26" s="56">
        <v>0</v>
      </c>
      <c r="S26" s="56">
        <v>2</v>
      </c>
      <c r="T26" s="56">
        <v>0</v>
      </c>
      <c r="U26" s="56">
        <v>5</v>
      </c>
      <c r="V26" s="56">
        <v>80</v>
      </c>
      <c r="W26" s="56">
        <v>5</v>
      </c>
      <c r="X26" s="56">
        <v>8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/>
      <c r="AF26" s="56"/>
      <c r="AG26" s="56"/>
      <c r="AH26" s="56"/>
      <c r="AI26" s="56"/>
      <c r="AJ26" s="57">
        <f t="shared" si="8"/>
        <v>20</v>
      </c>
      <c r="AK26" s="57">
        <f>SUM(E26:AI26)/40</f>
        <v>5.4120000000000008</v>
      </c>
      <c r="AL26" s="58">
        <f t="shared" si="6"/>
        <v>27.060000000000002</v>
      </c>
      <c r="AM26" s="59">
        <f t="shared" si="3"/>
        <v>77.314285714285717</v>
      </c>
      <c r="AN26" s="12">
        <v>22</v>
      </c>
      <c r="AO26" s="52" t="s">
        <v>110</v>
      </c>
      <c r="AP26" s="53" t="s">
        <v>111</v>
      </c>
      <c r="AQ26" s="89">
        <v>0.6</v>
      </c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57">
        <f t="shared" si="9"/>
        <v>6</v>
      </c>
      <c r="BX26" s="57">
        <f>SUM(AR26:BV26)/40</f>
        <v>0</v>
      </c>
      <c r="BY26" s="58">
        <f t="shared" si="7"/>
        <v>0</v>
      </c>
      <c r="BZ26" s="59">
        <f t="shared" si="5"/>
        <v>0</v>
      </c>
      <c r="HG26" s="6">
        <f>[2]основа!AM26</f>
        <v>42368</v>
      </c>
    </row>
    <row r="27" spans="1:215" x14ac:dyDescent="0.2">
      <c r="A27" s="12">
        <v>23</v>
      </c>
      <c r="B27" s="64" t="s">
        <v>112</v>
      </c>
      <c r="C27" s="53" t="s">
        <v>97</v>
      </c>
      <c r="D27" s="54">
        <v>200</v>
      </c>
      <c r="E27" s="56">
        <v>200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200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/>
      <c r="AF27" s="56"/>
      <c r="AG27" s="56"/>
      <c r="AH27" s="56"/>
      <c r="AI27" s="56"/>
      <c r="AJ27" s="57">
        <f t="shared" si="8"/>
        <v>4000</v>
      </c>
      <c r="AK27" s="57">
        <f t="shared" si="2"/>
        <v>400</v>
      </c>
      <c r="AL27" s="58">
        <f t="shared" si="6"/>
        <v>10</v>
      </c>
      <c r="AM27" s="59">
        <f t="shared" si="3"/>
        <v>28.571428571428573</v>
      </c>
      <c r="AN27" s="12">
        <v>23</v>
      </c>
      <c r="AO27" s="65" t="s">
        <v>112</v>
      </c>
      <c r="AP27" s="53" t="s">
        <v>97</v>
      </c>
      <c r="AQ27" s="89">
        <v>100</v>
      </c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57">
        <f t="shared" si="9"/>
        <v>1000</v>
      </c>
      <c r="BX27" s="57">
        <f t="shared" si="4"/>
        <v>0</v>
      </c>
      <c r="BY27" s="58">
        <f t="shared" si="7"/>
        <v>0</v>
      </c>
      <c r="BZ27" s="59">
        <f t="shared" si="5"/>
        <v>0</v>
      </c>
      <c r="HG27" s="6">
        <f>[2]основа!AM27</f>
        <v>42368</v>
      </c>
    </row>
    <row r="28" spans="1:215" x14ac:dyDescent="0.2">
      <c r="A28" s="12">
        <v>24</v>
      </c>
      <c r="B28" s="66" t="s">
        <v>73</v>
      </c>
      <c r="C28" s="53" t="s">
        <v>87</v>
      </c>
      <c r="D28" s="54">
        <v>120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/>
      <c r="AF28" s="56"/>
      <c r="AG28" s="56"/>
      <c r="AH28" s="56"/>
      <c r="AI28" s="56"/>
      <c r="AJ28" s="57">
        <f t="shared" si="8"/>
        <v>2400</v>
      </c>
      <c r="AK28" s="57">
        <f t="shared" si="2"/>
        <v>0</v>
      </c>
      <c r="AL28" s="58">
        <f t="shared" si="6"/>
        <v>0</v>
      </c>
      <c r="AM28" s="59">
        <f t="shared" si="3"/>
        <v>0</v>
      </c>
      <c r="AN28" s="12">
        <v>24</v>
      </c>
      <c r="AO28" s="66" t="s">
        <v>73</v>
      </c>
      <c r="AP28" s="53" t="s">
        <v>87</v>
      </c>
      <c r="AQ28" s="89">
        <v>50</v>
      </c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57">
        <f t="shared" si="9"/>
        <v>500</v>
      </c>
      <c r="BX28" s="57">
        <f t="shared" si="4"/>
        <v>0</v>
      </c>
      <c r="BY28" s="58">
        <f t="shared" si="7"/>
        <v>0</v>
      </c>
      <c r="BZ28" s="59">
        <f t="shared" si="5"/>
        <v>0</v>
      </c>
      <c r="HG28" s="6">
        <f>[2]основа!AM28</f>
        <v>42368</v>
      </c>
    </row>
    <row r="29" spans="1:215" ht="23.25" customHeight="1" x14ac:dyDescent="0.2">
      <c r="A29" s="12">
        <v>25</v>
      </c>
      <c r="B29" s="66" t="s">
        <v>113</v>
      </c>
      <c r="C29" s="53" t="s">
        <v>87</v>
      </c>
      <c r="D29" s="54">
        <v>15</v>
      </c>
      <c r="E29" s="56">
        <v>18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18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/>
      <c r="AF29" s="56"/>
      <c r="AG29" s="56"/>
      <c r="AH29" s="56"/>
      <c r="AI29" s="56"/>
      <c r="AJ29" s="57">
        <f t="shared" si="8"/>
        <v>300</v>
      </c>
      <c r="AK29" s="57">
        <f t="shared" si="2"/>
        <v>36</v>
      </c>
      <c r="AL29" s="58">
        <f t="shared" si="6"/>
        <v>12</v>
      </c>
      <c r="AM29" s="59">
        <f t="shared" si="3"/>
        <v>34.285714285714285</v>
      </c>
      <c r="AN29" s="12">
        <v>25</v>
      </c>
      <c r="AO29" s="66" t="s">
        <v>114</v>
      </c>
      <c r="AP29" s="53" t="s">
        <v>87</v>
      </c>
      <c r="AQ29" s="89">
        <v>20</v>
      </c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57">
        <f t="shared" si="9"/>
        <v>200</v>
      </c>
      <c r="BX29" s="57">
        <f t="shared" si="4"/>
        <v>0</v>
      </c>
      <c r="BY29" s="58">
        <f t="shared" si="7"/>
        <v>0</v>
      </c>
      <c r="BZ29" s="59">
        <f t="shared" si="5"/>
        <v>0</v>
      </c>
      <c r="HG29" s="6">
        <f>[2]основа!AM29</f>
        <v>42368</v>
      </c>
    </row>
    <row r="30" spans="1:215" x14ac:dyDescent="0.2">
      <c r="A30" s="12">
        <v>26</v>
      </c>
      <c r="B30" s="66" t="s">
        <v>115</v>
      </c>
      <c r="C30" s="53" t="s">
        <v>87</v>
      </c>
      <c r="D30" s="54">
        <v>2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0.79999999999999993</v>
      </c>
      <c r="L30" s="56">
        <v>0</v>
      </c>
      <c r="M30" s="56">
        <v>0</v>
      </c>
      <c r="N30" s="56">
        <v>0.9</v>
      </c>
      <c r="O30" s="56">
        <v>0</v>
      </c>
      <c r="P30" s="56">
        <v>1.02</v>
      </c>
      <c r="Q30" s="56">
        <v>0</v>
      </c>
      <c r="R30" s="56">
        <v>0</v>
      </c>
      <c r="S30" s="56">
        <v>0</v>
      </c>
      <c r="T30" s="56">
        <v>0</v>
      </c>
      <c r="U30" s="56">
        <v>1</v>
      </c>
      <c r="V30" s="56">
        <v>0</v>
      </c>
      <c r="W30" s="56">
        <v>0</v>
      </c>
      <c r="X30" s="56">
        <v>0.79999999999999993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/>
      <c r="AF30" s="56"/>
      <c r="AG30" s="56"/>
      <c r="AH30" s="56"/>
      <c r="AI30" s="56"/>
      <c r="AJ30" s="57">
        <f t="shared" si="8"/>
        <v>40</v>
      </c>
      <c r="AK30" s="57">
        <f t="shared" si="2"/>
        <v>4.5199999999999996</v>
      </c>
      <c r="AL30" s="58">
        <f t="shared" si="6"/>
        <v>11.299999999999999</v>
      </c>
      <c r="AM30" s="59">
        <f t="shared" si="3"/>
        <v>32.285714285714285</v>
      </c>
      <c r="AN30" s="12">
        <v>26</v>
      </c>
      <c r="AO30" s="66" t="s">
        <v>115</v>
      </c>
      <c r="AP30" s="53" t="s">
        <v>87</v>
      </c>
      <c r="AQ30" s="89">
        <v>0.5</v>
      </c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57">
        <f t="shared" si="9"/>
        <v>5</v>
      </c>
      <c r="BX30" s="57">
        <f t="shared" si="4"/>
        <v>0</v>
      </c>
      <c r="BY30" s="58">
        <f t="shared" si="7"/>
        <v>0</v>
      </c>
      <c r="BZ30" s="59">
        <f t="shared" si="5"/>
        <v>0</v>
      </c>
      <c r="HG30" s="6">
        <f>[2]основа!AM30</f>
        <v>42368</v>
      </c>
    </row>
    <row r="31" spans="1:215" x14ac:dyDescent="0.2">
      <c r="A31" s="12">
        <v>27</v>
      </c>
      <c r="B31" s="67" t="s">
        <v>116</v>
      </c>
      <c r="C31" s="53" t="s">
        <v>87</v>
      </c>
      <c r="D31" s="54">
        <v>7</v>
      </c>
      <c r="E31" s="56">
        <v>3.6</v>
      </c>
      <c r="F31" s="56">
        <v>3.1</v>
      </c>
      <c r="G31" s="56">
        <v>0.75</v>
      </c>
      <c r="H31" s="56">
        <v>4.5999999999999996</v>
      </c>
      <c r="I31" s="56">
        <v>3.9000000000000004</v>
      </c>
      <c r="J31" s="56">
        <v>4.5999999999999996</v>
      </c>
      <c r="K31" s="56">
        <v>3.5</v>
      </c>
      <c r="L31" s="56">
        <v>2</v>
      </c>
      <c r="M31" s="56">
        <v>4.5999999999999996</v>
      </c>
      <c r="N31" s="56">
        <v>5.46</v>
      </c>
      <c r="O31" s="56">
        <v>3.6</v>
      </c>
      <c r="P31" s="56">
        <v>4.96</v>
      </c>
      <c r="Q31" s="56">
        <v>0.75</v>
      </c>
      <c r="R31" s="56">
        <v>4.0999999999999996</v>
      </c>
      <c r="S31" s="56">
        <v>4.0999999999999996</v>
      </c>
      <c r="T31" s="56">
        <v>4.5999999999999996</v>
      </c>
      <c r="U31" s="56">
        <v>4.5999999999999996</v>
      </c>
      <c r="V31" s="56">
        <v>2</v>
      </c>
      <c r="W31" s="56">
        <v>4.5999999999999996</v>
      </c>
      <c r="X31" s="56">
        <v>4.8333333333333339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/>
      <c r="AF31" s="56"/>
      <c r="AG31" s="56"/>
      <c r="AH31" s="56"/>
      <c r="AI31" s="56"/>
      <c r="AJ31" s="57">
        <f t="shared" si="8"/>
        <v>140</v>
      </c>
      <c r="AK31" s="57">
        <f t="shared" si="2"/>
        <v>74.25333333333333</v>
      </c>
      <c r="AL31" s="58">
        <f t="shared" si="6"/>
        <v>53.038095238095238</v>
      </c>
      <c r="AM31" s="59">
        <f t="shared" si="3"/>
        <v>151.53741496598639</v>
      </c>
      <c r="AN31" s="12">
        <v>27</v>
      </c>
      <c r="AO31" s="68" t="s">
        <v>116</v>
      </c>
      <c r="AP31" s="53" t="s">
        <v>87</v>
      </c>
      <c r="AQ31" s="89">
        <v>6</v>
      </c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57">
        <f t="shared" si="9"/>
        <v>60</v>
      </c>
      <c r="BX31" s="57">
        <f t="shared" si="4"/>
        <v>0</v>
      </c>
      <c r="BY31" s="58">
        <f t="shared" si="7"/>
        <v>0</v>
      </c>
      <c r="BZ31" s="59">
        <f t="shared" si="5"/>
        <v>0</v>
      </c>
      <c r="HG31" s="6">
        <f>[2]основа!AM31</f>
        <v>42368</v>
      </c>
    </row>
    <row r="32" spans="1:215" hidden="1" x14ac:dyDescent="0.2">
      <c r="A32" s="12">
        <v>28</v>
      </c>
      <c r="B32" s="68" t="s">
        <v>117</v>
      </c>
      <c r="C32" s="53" t="s">
        <v>87</v>
      </c>
      <c r="D32" s="69">
        <v>8</v>
      </c>
      <c r="E32" s="56">
        <v>0</v>
      </c>
      <c r="F32" s="56">
        <v>22</v>
      </c>
      <c r="G32" s="56">
        <v>0</v>
      </c>
      <c r="H32" s="56">
        <v>22</v>
      </c>
      <c r="I32" s="56">
        <v>0</v>
      </c>
      <c r="J32" s="56">
        <v>0</v>
      </c>
      <c r="K32" s="56">
        <v>0</v>
      </c>
      <c r="L32" s="56">
        <v>0</v>
      </c>
      <c r="M32" s="56">
        <v>22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22</v>
      </c>
      <c r="T32" s="56">
        <v>0</v>
      </c>
      <c r="U32" s="56">
        <v>22</v>
      </c>
      <c r="V32" s="56">
        <v>0</v>
      </c>
      <c r="W32" s="56">
        <v>0</v>
      </c>
      <c r="X32" s="56">
        <v>0</v>
      </c>
      <c r="Y32" s="56">
        <v>0</v>
      </c>
      <c r="Z32" s="56">
        <v>22</v>
      </c>
      <c r="AA32" s="56">
        <v>0</v>
      </c>
      <c r="AB32" s="56">
        <v>22</v>
      </c>
      <c r="AC32" s="56">
        <v>0</v>
      </c>
      <c r="AD32" s="56">
        <v>0</v>
      </c>
      <c r="AE32" s="56" t="e">
        <f>SUMIF('[2]27'!$AH$14:$AH$122,"28",'[2]27'!$AF$14:$AF$122)</f>
        <v>#VALUE!</v>
      </c>
      <c r="AF32" s="56" t="e">
        <f>SUMIF('[2]28'!$AH$14:$AH$122,"28",'[2]28'!$AF$14:$AF$122)</f>
        <v>#VALUE!</v>
      </c>
      <c r="AG32" s="56" t="e">
        <f>SUMIF('[2]29'!$AH$14:$AH$122,"28",'[2]29'!$AF$14:$AF$122)</f>
        <v>#VALUE!</v>
      </c>
      <c r="AH32" s="56" t="e">
        <f>SUMIF('[2]30'!$AH$14:$AH$122,"28",'[2]30'!$AF$14:$AF$122)</f>
        <v>#VALUE!</v>
      </c>
      <c r="AI32" s="56" t="e">
        <f>SUMIF('[2]31'!$AH$14:$AH$122,"28",'[2]31'!$AF$14:$AF$122)</f>
        <v>#VALUE!</v>
      </c>
      <c r="AJ32" s="57">
        <f t="shared" si="8"/>
        <v>160</v>
      </c>
      <c r="AK32" s="57" t="e">
        <f t="shared" si="2"/>
        <v>#VALUE!</v>
      </c>
      <c r="AL32" s="70" t="e">
        <f t="shared" si="6"/>
        <v>#VALUE!</v>
      </c>
      <c r="AN32" s="12">
        <v>28</v>
      </c>
      <c r="AO32" s="68" t="s">
        <v>117</v>
      </c>
      <c r="AP32" s="53" t="s">
        <v>87</v>
      </c>
      <c r="AQ32" s="69">
        <v>24</v>
      </c>
      <c r="AR32" s="60" t="e">
        <f>SUMIF('[2]1'!$CX$14:$CX$122,"28",'[2]1'!$CV$14:$CV$122)</f>
        <v>#VALUE!</v>
      </c>
      <c r="AS32" s="60" t="e">
        <f>SUMIF('[2]2'!$CX$14:$CX$122,"28",'[2]2'!$CV$14:$CV$122)</f>
        <v>#VALUE!</v>
      </c>
      <c r="AT32" s="60" t="e">
        <f>SUMIF('[2]3'!$CX$14:$CX$122,"28",'[2]3'!$CV$14:$CV$122)</f>
        <v>#VALUE!</v>
      </c>
      <c r="AU32" s="60" t="e">
        <f>SUMIF('[2]4'!$CX$14:$CX$122,"28",'[2]4'!$CV$14:$CV$122)</f>
        <v>#VALUE!</v>
      </c>
      <c r="AV32" s="60" t="e">
        <f>SUMIF('[2]5'!$CX$14:$CX$122,"28",'[2]5'!$CV$14:$CV$122)</f>
        <v>#VALUE!</v>
      </c>
      <c r="AW32" s="60" t="e">
        <f>SUMIF('[2]6'!$CX$14:$CX$122,"28",'[2]6'!$CV$14:$CV$122)</f>
        <v>#VALUE!</v>
      </c>
      <c r="AX32" s="60" t="e">
        <f>SUMIF('[2]7'!$CX$14:$CX$122,"28",'[2]7'!$CV$14:$CV$122)</f>
        <v>#VALUE!</v>
      </c>
      <c r="AY32" s="60" t="e">
        <f>SUMIF('[2]8'!$CX$14:$CX$122,"28",'[2]8'!$CV$14:$CV$122)</f>
        <v>#VALUE!</v>
      </c>
      <c r="AZ32" s="60" t="e">
        <f>SUMIF('[2]9'!$CX$14:$CX$122,"28",'[2]9'!$CV$14:$CV$122)</f>
        <v>#VALUE!</v>
      </c>
      <c r="BA32" s="60" t="e">
        <f>SUMIF('[2]10'!$CX$14:$CX$122,"28",'[2]10'!$CV$14:$CV$122)</f>
        <v>#VALUE!</v>
      </c>
      <c r="BB32" s="60" t="e">
        <f>SUMIF('[2]11'!$CX$14:$CX$122,"28",'[2]11'!$CV$14:$CV$122)</f>
        <v>#VALUE!</v>
      </c>
      <c r="BC32" s="60" t="e">
        <f>SUMIF('[2]12'!$CX$14:$CX$122,"28",'[2]12'!$CV$14:$CV$122)</f>
        <v>#VALUE!</v>
      </c>
      <c r="BD32" s="60" t="e">
        <f>SUMIF('[2]13'!$CX$14:$CX$122,"28",'[2]13'!$CV$14:$CV$122)</f>
        <v>#VALUE!</v>
      </c>
      <c r="BE32" s="60" t="e">
        <f>SUMIF('[2]14'!$CX$14:$CX$122,"28",'[2]14'!$CV$14:$CV$122)</f>
        <v>#VALUE!</v>
      </c>
      <c r="BF32" s="60" t="e">
        <f>SUMIF('[2]15'!$CX$14:$CX$122,"28",'[2]15'!$CV$14:$CV$122)</f>
        <v>#VALUE!</v>
      </c>
      <c r="BG32" s="60" t="e">
        <f>SUMIF('[2]16'!$CX$14:$CX$122,"28",'[2]16'!$CV$14:$CV$122)</f>
        <v>#VALUE!</v>
      </c>
      <c r="BH32" s="60" t="e">
        <f>SUMIF('[2]17'!$CX$14:$CX$122,"28",'[2]17'!$CV$14:$CV$122)</f>
        <v>#VALUE!</v>
      </c>
      <c r="BI32" s="60" t="e">
        <f>SUMIF('[2]18'!$CX$14:$CX$122,"28",'[2]18'!$CV$14:$CV$122)</f>
        <v>#VALUE!</v>
      </c>
      <c r="BJ32" s="60" t="e">
        <f>SUMIF('[2]19'!$CX$14:$CX$122,"28",'[2]19'!$CV$14:$CV$122)</f>
        <v>#VALUE!</v>
      </c>
      <c r="BK32" s="60" t="e">
        <f>SUMIF('[2]20'!$CX$14:$CX$122,"28",'[2]20'!$CV$14:$CV$122)</f>
        <v>#VALUE!</v>
      </c>
      <c r="BL32" s="60" t="e">
        <f>SUMIF('[2]21'!$CX$14:$CX$122,"28",'[2]21'!$CV$14:$CV$122)</f>
        <v>#VALUE!</v>
      </c>
      <c r="BM32" s="60" t="e">
        <f>SUMIF('[2]22'!$CX$14:$CX$122,"28",'[2]22'!$CV$14:$CV$122)</f>
        <v>#VALUE!</v>
      </c>
      <c r="BN32" s="60" t="e">
        <f>SUMIF('[2]23'!$CX$14:$CX$122,"28",'[2]23'!$CV$14:$CV$122)</f>
        <v>#VALUE!</v>
      </c>
      <c r="BO32" s="60" t="e">
        <f>SUMIF('[2]24'!$CX$14:$CX$122,"28",'[2]24'!$CV$14:$CV$122)</f>
        <v>#VALUE!</v>
      </c>
      <c r="BP32" s="60" t="e">
        <f>SUMIF('[2]25'!$CX$14:$CX$122,"28",'[2]25'!$CV$14:$CV$122)</f>
        <v>#VALUE!</v>
      </c>
      <c r="BQ32" s="60" t="e">
        <f>SUMIF('[2]26'!$CX$14:$CX$122,"28",'[2]26'!$CV$14:$CV$122)</f>
        <v>#VALUE!</v>
      </c>
      <c r="BR32" s="60" t="e">
        <f>SUMIF('[2]27'!$CX$14:$CX$122,"28",'[2]27'!$CV$14:$CV$122)</f>
        <v>#VALUE!</v>
      </c>
      <c r="BS32" s="60" t="e">
        <f>SUMIF('[2]28'!$CX$14:$CX$122,"28",'[2]28'!$CV$14:$CV$122)</f>
        <v>#VALUE!</v>
      </c>
      <c r="BT32" s="60" t="e">
        <f>SUMIF('[2]29'!$CX$14:$CX$122,"28",'[2]29'!$CV$14:$CV$122)</f>
        <v>#VALUE!</v>
      </c>
      <c r="BU32" s="60" t="e">
        <f>SUMIF('[2]30'!$CX$14:$CX$122,"28",'[2]30'!$CV$14:$CV$122)</f>
        <v>#VALUE!</v>
      </c>
      <c r="BV32" s="60" t="e">
        <f>SUMIF('[2]31'!$CX$14:$CX$122,"28",'[2]31'!$CV$14:$CV$122)</f>
        <v>#VALUE!</v>
      </c>
      <c r="BW32" s="57">
        <f t="shared" si="9"/>
        <v>240</v>
      </c>
      <c r="BX32" s="57" t="e">
        <f t="shared" si="4"/>
        <v>#VALUE!</v>
      </c>
      <c r="BY32" s="70" t="e">
        <f t="shared" si="7"/>
        <v>#VALUE!</v>
      </c>
      <c r="HG32" s="6">
        <f>[2]основа!AM32</f>
        <v>42368</v>
      </c>
    </row>
    <row r="33" spans="1:215" hidden="1" x14ac:dyDescent="0.2">
      <c r="A33" s="12">
        <v>29</v>
      </c>
      <c r="B33" s="68" t="s">
        <v>118</v>
      </c>
      <c r="C33" s="53" t="s">
        <v>87</v>
      </c>
      <c r="D33" s="69">
        <v>30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1.2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 t="e">
        <f>SUMIF('[2]27'!$AH$14:$AH$122,"29",'[2]27'!$AF$14:$AF$122)</f>
        <v>#VALUE!</v>
      </c>
      <c r="AF33" s="56" t="e">
        <f>SUMIF('[2]28'!$AH$14:$AH$122,"29",'[2]28'!$AF$14:$AF$122)</f>
        <v>#VALUE!</v>
      </c>
      <c r="AG33" s="56" t="e">
        <f>SUMIF('[2]29'!$AH$14:$AH$122,"29",'[2]29'!$AF$14:$AF$122)</f>
        <v>#VALUE!</v>
      </c>
      <c r="AH33" s="56" t="e">
        <f>SUMIF('[2]30'!$AH$14:$AH$122,"29",'[2]30'!$AF$14:$AF$122)</f>
        <v>#VALUE!</v>
      </c>
      <c r="AI33" s="56" t="e">
        <f>SUMIF('[2]31'!$AH$14:$AH$122,"29",'[2]31'!$AF$14:$AF$122)</f>
        <v>#VALUE!</v>
      </c>
      <c r="AJ33" s="57">
        <f t="shared" si="8"/>
        <v>600</v>
      </c>
      <c r="AK33" s="57" t="e">
        <f t="shared" si="2"/>
        <v>#VALUE!</v>
      </c>
      <c r="AL33" s="70" t="e">
        <f t="shared" si="6"/>
        <v>#VALUE!</v>
      </c>
      <c r="AN33" s="12">
        <v>29</v>
      </c>
      <c r="AO33" s="68" t="s">
        <v>118</v>
      </c>
      <c r="AP33" s="53" t="s">
        <v>87</v>
      </c>
      <c r="AQ33" s="69">
        <v>25</v>
      </c>
      <c r="AR33" s="60" t="e">
        <f>SUMIF('[2]1'!$CX$14:$CX$122,"29",'[2]1'!$CV$14:$CV$122)</f>
        <v>#VALUE!</v>
      </c>
      <c r="AS33" s="60" t="e">
        <f>SUMIF('[2]2'!$CX$14:$CX$122,"29",'[2]2'!$CV$14:$CV$122)</f>
        <v>#VALUE!</v>
      </c>
      <c r="AT33" s="60" t="e">
        <f>SUMIF('[2]3'!$CX$14:$CX$122,"29",'[2]3'!$CV$14:$CV$122)</f>
        <v>#VALUE!</v>
      </c>
      <c r="AU33" s="60" t="e">
        <f>SUMIF('[2]4'!$CX$14:$CX$122,"29",'[2]4'!$CV$14:$CV$122)</f>
        <v>#VALUE!</v>
      </c>
      <c r="AV33" s="60" t="e">
        <f>SUMIF('[2]5'!$CX$14:$CX$122,"29",'[2]5'!$CV$14:$CV$122)</f>
        <v>#VALUE!</v>
      </c>
      <c r="AW33" s="60" t="e">
        <f>SUMIF('[2]6'!$CX$14:$CX$122,"29",'[2]6'!$CV$14:$CV$122)</f>
        <v>#VALUE!</v>
      </c>
      <c r="AX33" s="60" t="e">
        <f>SUMIF('[2]7'!$CX$14:$CX$122,"29",'[2]7'!$CV$14:$CV$122)</f>
        <v>#VALUE!</v>
      </c>
      <c r="AY33" s="60" t="e">
        <f>SUMIF('[2]8'!$CX$14:$CX$122,"29",'[2]8'!$CV$14:$CV$122)</f>
        <v>#VALUE!</v>
      </c>
      <c r="AZ33" s="60" t="e">
        <f>SUMIF('[2]9'!$CX$14:$CX$122,"29",'[2]9'!$CV$14:$CV$122)</f>
        <v>#VALUE!</v>
      </c>
      <c r="BA33" s="60" t="e">
        <f>SUMIF('[2]10'!$CX$14:$CX$122,"29",'[2]10'!$CV$14:$CV$122)</f>
        <v>#VALUE!</v>
      </c>
      <c r="BB33" s="60" t="e">
        <f>SUMIF('[2]11'!$CX$14:$CX$122,"29",'[2]11'!$CV$14:$CV$122)</f>
        <v>#VALUE!</v>
      </c>
      <c r="BC33" s="60" t="e">
        <f>SUMIF('[2]12'!$CX$14:$CX$122,"29",'[2]12'!$CV$14:$CV$122)</f>
        <v>#VALUE!</v>
      </c>
      <c r="BD33" s="60" t="e">
        <f>SUMIF('[2]13'!$CX$14:$CX$122,"29",'[2]13'!$CV$14:$CV$122)</f>
        <v>#VALUE!</v>
      </c>
      <c r="BE33" s="60" t="e">
        <f>SUMIF('[2]14'!$CX$14:$CX$122,"29",'[2]14'!$CV$14:$CV$122)</f>
        <v>#VALUE!</v>
      </c>
      <c r="BF33" s="60" t="e">
        <f>SUMIF('[2]15'!$CX$14:$CX$122,"29",'[2]15'!$CV$14:$CV$122)</f>
        <v>#VALUE!</v>
      </c>
      <c r="BG33" s="60" t="e">
        <f>SUMIF('[2]16'!$CX$14:$CX$122,"29",'[2]16'!$CV$14:$CV$122)</f>
        <v>#VALUE!</v>
      </c>
      <c r="BH33" s="60" t="e">
        <f>SUMIF('[2]17'!$CX$14:$CX$122,"29",'[2]17'!$CV$14:$CV$122)</f>
        <v>#VALUE!</v>
      </c>
      <c r="BI33" s="60" t="e">
        <f>SUMIF('[2]18'!$CX$14:$CX$122,"29",'[2]18'!$CV$14:$CV$122)</f>
        <v>#VALUE!</v>
      </c>
      <c r="BJ33" s="60" t="e">
        <f>SUMIF('[2]19'!$CX$14:$CX$122,"29",'[2]19'!$CV$14:$CV$122)</f>
        <v>#VALUE!</v>
      </c>
      <c r="BK33" s="60" t="e">
        <f>SUMIF('[2]20'!$CX$14:$CX$122,"29",'[2]20'!$CV$14:$CV$122)</f>
        <v>#VALUE!</v>
      </c>
      <c r="BL33" s="60" t="e">
        <f>SUMIF('[2]21'!$CX$14:$CX$122,"29",'[2]21'!$CV$14:$CV$122)</f>
        <v>#VALUE!</v>
      </c>
      <c r="BM33" s="60" t="e">
        <f>SUMIF('[2]22'!$CX$14:$CX$122,"29",'[2]22'!$CV$14:$CV$122)</f>
        <v>#VALUE!</v>
      </c>
      <c r="BN33" s="60" t="e">
        <f>SUMIF('[2]23'!$CX$14:$CX$122,"29",'[2]23'!$CV$14:$CV$122)</f>
        <v>#VALUE!</v>
      </c>
      <c r="BO33" s="60" t="e">
        <f>SUMIF('[2]24'!$CX$14:$CX$122,"29",'[2]24'!$CV$14:$CV$122)</f>
        <v>#VALUE!</v>
      </c>
      <c r="BP33" s="60" t="e">
        <f>SUMIF('[2]25'!$CX$14:$CX$122,"29",'[2]25'!$CV$14:$CV$122)</f>
        <v>#VALUE!</v>
      </c>
      <c r="BQ33" s="60" t="e">
        <f>SUMIF('[2]26'!$CX$14:$CX$122,"29",'[2]26'!$CV$14:$CV$122)</f>
        <v>#VALUE!</v>
      </c>
      <c r="BR33" s="60" t="e">
        <f>SUMIF('[2]27'!$CX$14:$CX$122,"29",'[2]27'!$CV$14:$CV$122)</f>
        <v>#VALUE!</v>
      </c>
      <c r="BS33" s="60" t="e">
        <f>SUMIF('[2]28'!$CX$14:$CX$122,"29",'[2]28'!$CV$14:$CV$122)</f>
        <v>#VALUE!</v>
      </c>
      <c r="BT33" s="60" t="e">
        <f>SUMIF('[2]29'!$CX$14:$CX$122,"29",'[2]29'!$CV$14:$CV$122)</f>
        <v>#VALUE!</v>
      </c>
      <c r="BU33" s="60" t="e">
        <f>SUMIF('[2]30'!$CX$14:$CX$122,"29",'[2]30'!$CV$14:$CV$122)</f>
        <v>#VALUE!</v>
      </c>
      <c r="BV33" s="60" t="e">
        <f>SUMIF('[2]31'!$CX$14:$CX$122,"29",'[2]31'!$CV$14:$CV$122)</f>
        <v>#VALUE!</v>
      </c>
      <c r="BW33" s="57">
        <f t="shared" si="9"/>
        <v>250</v>
      </c>
      <c r="BX33" s="57" t="e">
        <f t="shared" si="4"/>
        <v>#VALUE!</v>
      </c>
      <c r="BY33" s="70" t="e">
        <f t="shared" si="7"/>
        <v>#VALUE!</v>
      </c>
      <c r="HG33" s="6">
        <f>[2]основа!AM33</f>
        <v>42368</v>
      </c>
    </row>
    <row r="34" spans="1:215" hidden="1" x14ac:dyDescent="0.2">
      <c r="A34" s="12">
        <v>30</v>
      </c>
      <c r="B34" s="68" t="s">
        <v>119</v>
      </c>
      <c r="C34" s="53" t="s">
        <v>87</v>
      </c>
      <c r="D34" s="69">
        <v>30</v>
      </c>
      <c r="E34" s="55">
        <v>0</v>
      </c>
      <c r="F34" s="55">
        <v>80.5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88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94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88</v>
      </c>
      <c r="AB34" s="55">
        <v>0</v>
      </c>
      <c r="AC34" s="55">
        <v>0</v>
      </c>
      <c r="AD34" s="55">
        <v>0</v>
      </c>
      <c r="AE34" s="55" t="e">
        <f>SUMIF('[2]27'!$AH$14:$AH$122,"30",'[2]27'!$AF$14:$AF$122)</f>
        <v>#VALUE!</v>
      </c>
      <c r="AF34" s="55" t="e">
        <f>SUMIF('[2]28'!$AH$14:$AH$122,"30",'[2]28'!$AF$14:$AF$122)</f>
        <v>#VALUE!</v>
      </c>
      <c r="AG34" s="55" t="e">
        <f>SUMIF('[2]29'!$AH$14:$AH$122,"30",'[2]29'!$AF$14:$AF$122)</f>
        <v>#VALUE!</v>
      </c>
      <c r="AH34" s="55" t="e">
        <f>SUMIF('[2]30'!$AH$14:$AH$122,"30",'[2]30'!$AF$14:$AF$122)</f>
        <v>#VALUE!</v>
      </c>
      <c r="AI34" s="55" t="e">
        <f>SUMIF('[2]31'!AH$14:AH$122,"30",'[2]31'!AF$14:AF$122)</f>
        <v>#VALUE!</v>
      </c>
      <c r="AJ34" s="57">
        <f t="shared" si="8"/>
        <v>600</v>
      </c>
      <c r="AK34" s="57" t="e">
        <f t="shared" si="2"/>
        <v>#VALUE!</v>
      </c>
      <c r="AL34" s="70" t="e">
        <f t="shared" si="6"/>
        <v>#VALUE!</v>
      </c>
      <c r="AN34" s="12">
        <v>30</v>
      </c>
      <c r="AO34" s="68" t="s">
        <v>119</v>
      </c>
      <c r="AP34" s="53" t="s">
        <v>87</v>
      </c>
      <c r="AQ34" s="69">
        <v>60</v>
      </c>
      <c r="AR34" s="60" t="e">
        <f>SUMIF('[2]1'!$CX$14:$CX$122,"30",'[2]1'!$CV$14:$CV$122)</f>
        <v>#VALUE!</v>
      </c>
      <c r="AS34" s="60" t="e">
        <f>SUMIF('[2]2'!$CX$14:$CX$122,"30",'[2]2'!$CV$14:$CV$122)</f>
        <v>#VALUE!</v>
      </c>
      <c r="AT34" s="60" t="e">
        <f>SUMIF('[2]3'!$CX$14:$CX$122,"30",'[2]3'!$CV$14:$CV$122)</f>
        <v>#VALUE!</v>
      </c>
      <c r="AU34" s="60" t="e">
        <f>SUMIF('[2]4'!$CX$14:$CX$122,"30",'[2]4'!$CV$14:$CV$122)</f>
        <v>#VALUE!</v>
      </c>
      <c r="AV34" s="60" t="e">
        <f>SUMIF('[2]5'!$CX$14:$CX$122,"30",'[2]5'!$CV$14:$CV$122)</f>
        <v>#VALUE!</v>
      </c>
      <c r="AW34" s="60" t="e">
        <f>SUMIF('[2]6'!$CX$14:$CX$122,"30",'[2]6'!$CV$14:$CV$122)</f>
        <v>#VALUE!</v>
      </c>
      <c r="AX34" s="60" t="e">
        <f>SUMIF('[2]7'!$CX$14:$CX$122,"30",'[2]7'!$CV$14:$CV$122)</f>
        <v>#VALUE!</v>
      </c>
      <c r="AY34" s="60" t="e">
        <f>SUMIF('[2]8'!$CX$14:$CX$122,"30",'[2]8'!$CV$14:$CV$122)</f>
        <v>#VALUE!</v>
      </c>
      <c r="AZ34" s="60" t="e">
        <f>SUMIF('[2]9'!$CX$14:$CX$122,"30",'[2]9'!$CV$14:$CV$122)</f>
        <v>#VALUE!</v>
      </c>
      <c r="BA34" s="60" t="e">
        <f>SUMIF('[2]10'!$CX$14:$CX$122,"30",'[2]10'!$CV$14:$CV$122)</f>
        <v>#VALUE!</v>
      </c>
      <c r="BB34" s="60" t="e">
        <f>SUMIF('[2]11'!$CX$14:$CX$122,"30",'[2]11'!$CV$14:$CV$122)</f>
        <v>#VALUE!</v>
      </c>
      <c r="BC34" s="60" t="e">
        <f>SUMIF('[2]12'!$CX$14:$CX$122,"30",'[2]12'!$CV$14:$CV$122)</f>
        <v>#VALUE!</v>
      </c>
      <c r="BD34" s="60" t="e">
        <f>SUMIF('[2]13'!$CX$14:$CX$122,"30",'[2]13'!$CV$14:$CV$122)</f>
        <v>#VALUE!</v>
      </c>
      <c r="BE34" s="60" t="e">
        <f>SUMIF('[2]14'!$CX$14:$CX$122,"30",'[2]14'!$CV$14:$CV$122)</f>
        <v>#VALUE!</v>
      </c>
      <c r="BF34" s="60" t="e">
        <f>SUMIF('[2]15'!$CX$14:$CX$122,"30",'[2]15'!$CV$14:$CV$122)</f>
        <v>#VALUE!</v>
      </c>
      <c r="BG34" s="60" t="e">
        <f>SUMIF('[2]16'!$CX$14:$CX$122,"30",'[2]16'!$CV$14:$CV$122)</f>
        <v>#VALUE!</v>
      </c>
      <c r="BH34" s="60" t="e">
        <f>SUMIF('[2]17'!$CX$14:$CX$122,"30",'[2]17'!$CV$14:$CV$122)</f>
        <v>#VALUE!</v>
      </c>
      <c r="BI34" s="60" t="e">
        <f>SUMIF('[2]18'!$CX$14:$CX$122,"30",'[2]18'!$CV$14:$CV$122)</f>
        <v>#VALUE!</v>
      </c>
      <c r="BJ34" s="60" t="e">
        <f>SUMIF('[2]19'!$CX$14:$CX$122,"30",'[2]19'!$CV$14:$CV$122)</f>
        <v>#VALUE!</v>
      </c>
      <c r="BK34" s="60" t="e">
        <f>SUMIF('[2]20'!$CX$14:$CX$122,"30",'[2]20'!$CV$14:$CV$122)</f>
        <v>#VALUE!</v>
      </c>
      <c r="BL34" s="60" t="e">
        <f>SUMIF('[2]21'!$CX$14:$CX$122,"30",'[2]21'!$CV$14:$CV$122)</f>
        <v>#VALUE!</v>
      </c>
      <c r="BM34" s="60" t="e">
        <f>SUMIF('[2]22'!$CX$14:$CX$122,"30",'[2]22'!$CV$14:$CV$122)</f>
        <v>#VALUE!</v>
      </c>
      <c r="BN34" s="60" t="e">
        <f>SUMIF('[2]23'!$CX$14:$CX$122,"30",'[2]23'!$CV$14:$CV$122)</f>
        <v>#VALUE!</v>
      </c>
      <c r="BO34" s="60" t="e">
        <f>SUMIF('[2]24'!$CX$14:$CX$122,"30",'[2]24'!$CV$14:$CV$122)</f>
        <v>#VALUE!</v>
      </c>
      <c r="BP34" s="60" t="e">
        <f>SUMIF('[2]25'!$CX$14:$CX$122,"30",'[2]25'!$CV$14:$CV$122)</f>
        <v>#VALUE!</v>
      </c>
      <c r="BQ34" s="60" t="e">
        <f>SUMIF('[2]26'!$CX$14:$CX$122,"30",'[2]26'!$CV$14:$CV$122)</f>
        <v>#VALUE!</v>
      </c>
      <c r="BR34" s="60" t="e">
        <f>SUMIF('[2]27'!$CX$14:$CX$122,"30",'[2]27'!$CV$14:$CV$122)</f>
        <v>#VALUE!</v>
      </c>
      <c r="BS34" s="60" t="e">
        <f>SUMIF('[2]28'!$CX$14:$CX$122,"30",'[2]28'!$CV$14:$CV$122)</f>
        <v>#VALUE!</v>
      </c>
      <c r="BT34" s="60" t="e">
        <f>SUMIF('[2]29'!$CX$14:$CX$122,"30",'[2]29'!$CV$14:$CV$122)</f>
        <v>#VALUE!</v>
      </c>
      <c r="BU34" s="60" t="e">
        <f>SUMIF('[2]30'!$CX$14:$CX$122,"30",'[2]30'!$CV$14:$CV$122)</f>
        <v>#VALUE!</v>
      </c>
      <c r="BV34" s="60" t="e">
        <f>SUMIF('[2]31'!$CX$14:$CX$122,"30",'[2]31'!$CV$14:$CV$122)</f>
        <v>#VALUE!</v>
      </c>
      <c r="BW34" s="57">
        <f t="shared" si="9"/>
        <v>600</v>
      </c>
      <c r="BX34" s="57" t="e">
        <f t="shared" si="4"/>
        <v>#VALUE!</v>
      </c>
      <c r="BY34" s="70" t="e">
        <f t="shared" si="7"/>
        <v>#VALUE!</v>
      </c>
      <c r="HG34" s="6">
        <f>[2]основа!AM34</f>
        <v>42368</v>
      </c>
    </row>
    <row r="35" spans="1:215" ht="10.5" customHeight="1" x14ac:dyDescent="0.2">
      <c r="HG35" s="6">
        <f>[2]основа!AM35</f>
        <v>42368</v>
      </c>
    </row>
    <row r="36" spans="1:215" ht="15" hidden="1" customHeight="1" x14ac:dyDescent="0.25">
      <c r="B36" s="71" t="s">
        <v>120</v>
      </c>
      <c r="C36" s="171">
        <v>83.875223333333338</v>
      </c>
      <c r="D36" s="172"/>
      <c r="E36" s="173"/>
      <c r="F36" s="173"/>
      <c r="G36" s="72"/>
      <c r="H36" s="174" t="s">
        <v>121</v>
      </c>
      <c r="I36" s="174"/>
      <c r="J36" s="174"/>
      <c r="K36" s="175"/>
      <c r="L36" s="176">
        <v>83.476900000000001</v>
      </c>
      <c r="M36" s="174"/>
      <c r="N36" s="174"/>
      <c r="O36" s="174"/>
      <c r="P36" s="177"/>
      <c r="Q36" s="177"/>
      <c r="R36" s="73"/>
      <c r="S36" s="178" t="s">
        <v>122</v>
      </c>
      <c r="T36" s="178"/>
      <c r="U36" s="178"/>
      <c r="V36" s="179"/>
      <c r="W36" s="180">
        <v>299.73988333333335</v>
      </c>
      <c r="X36" s="178"/>
      <c r="Y36" s="178"/>
      <c r="Z36" s="179"/>
      <c r="AA36" s="181"/>
      <c r="AB36" s="181"/>
      <c r="AC36" s="73"/>
      <c r="AD36" s="165" t="s">
        <v>123</v>
      </c>
      <c r="AE36" s="165"/>
      <c r="AF36" s="165"/>
      <c r="AG36" s="166"/>
      <c r="AH36" s="167">
        <v>2313.7364166666666</v>
      </c>
      <c r="AI36" s="165"/>
      <c r="AJ36" s="165"/>
      <c r="AK36" s="166"/>
      <c r="AL36" s="168"/>
      <c r="AO36" s="71" t="s">
        <v>120</v>
      </c>
      <c r="AP36" s="171">
        <f>[2]основа!U39</f>
        <v>336.82400000000001</v>
      </c>
      <c r="AQ36" s="172"/>
      <c r="AR36" s="173"/>
      <c r="AS36" s="173"/>
      <c r="AT36" s="72"/>
      <c r="AU36" s="174" t="s">
        <v>121</v>
      </c>
      <c r="AV36" s="174"/>
      <c r="AW36" s="174"/>
      <c r="AX36" s="175"/>
      <c r="AY36" s="176">
        <f>[2]основа!U41</f>
        <v>342.49816666666663</v>
      </c>
      <c r="AZ36" s="174"/>
      <c r="BA36" s="174"/>
      <c r="BB36" s="174"/>
      <c r="BC36" s="177"/>
      <c r="BD36" s="177"/>
      <c r="BE36" s="73"/>
      <c r="BF36" s="178" t="s">
        <v>122</v>
      </c>
      <c r="BG36" s="178"/>
      <c r="BH36" s="178"/>
      <c r="BI36" s="179"/>
      <c r="BJ36" s="180">
        <f>[2]основа!U43</f>
        <v>667.04266666666661</v>
      </c>
      <c r="BK36" s="178"/>
      <c r="BL36" s="178"/>
      <c r="BM36" s="179"/>
      <c r="BN36" s="181"/>
      <c r="BO36" s="181"/>
      <c r="BP36" s="73"/>
      <c r="BQ36" s="165" t="s">
        <v>123</v>
      </c>
      <c r="BR36" s="165"/>
      <c r="BS36" s="165"/>
      <c r="BT36" s="166"/>
      <c r="BU36" s="167">
        <f>[2]основа!U45</f>
        <v>7093.720166666667</v>
      </c>
      <c r="BV36" s="165"/>
      <c r="BW36" s="165"/>
      <c r="BX36" s="166"/>
      <c r="BY36" s="168"/>
      <c r="HG36" s="6">
        <f>[2]основа!AM36</f>
        <v>42368</v>
      </c>
    </row>
    <row r="37" spans="1:215" ht="9.75" customHeight="1" x14ac:dyDescent="0.2">
      <c r="HG37" s="6">
        <f>[2]основа!AM37</f>
        <v>42368</v>
      </c>
    </row>
    <row r="38" spans="1:215" ht="12.75" hidden="1" customHeight="1" x14ac:dyDescent="0.2">
      <c r="B38" s="169" t="s">
        <v>124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HG38" s="6">
        <f>[2]основа!AM38</f>
        <v>42368</v>
      </c>
    </row>
    <row r="39" spans="1:215" ht="10.5" hidden="1" customHeight="1" x14ac:dyDescent="0.2"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HG39" s="6">
        <f>[2]основа!AM39</f>
        <v>42368</v>
      </c>
    </row>
    <row r="40" spans="1:215" ht="12.75" hidden="1" customHeight="1" x14ac:dyDescent="0.2">
      <c r="B40" s="169" t="s">
        <v>125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HG40" s="6">
        <f>[2]основа!AM40</f>
        <v>42368</v>
      </c>
    </row>
    <row r="41" spans="1:215" x14ac:dyDescent="0.2">
      <c r="AL41" s="76"/>
      <c r="HG41" s="6">
        <f>[2]основа!AM41</f>
        <v>42368</v>
      </c>
    </row>
    <row r="42" spans="1:215" x14ac:dyDescent="0.2">
      <c r="AL42" s="76"/>
      <c r="HG42" s="6">
        <f>[2]основа!AM42</f>
        <v>42368</v>
      </c>
    </row>
    <row r="43" spans="1:215" x14ac:dyDescent="0.2">
      <c r="HG43" s="6">
        <f>[2]основа!AM43</f>
        <v>42368</v>
      </c>
    </row>
    <row r="44" spans="1:215" x14ac:dyDescent="0.2">
      <c r="HG44" s="6">
        <f>[2]основа!AM44</f>
        <v>42368</v>
      </c>
    </row>
    <row r="45" spans="1:215" x14ac:dyDescent="0.2">
      <c r="HG45" s="6">
        <f>[2]основа!AM45</f>
        <v>42368</v>
      </c>
    </row>
    <row r="46" spans="1:215" x14ac:dyDescent="0.2">
      <c r="HG46" s="6">
        <f>[2]основа!AM46</f>
        <v>42368</v>
      </c>
    </row>
    <row r="47" spans="1:215" x14ac:dyDescent="0.2">
      <c r="HG47" s="6">
        <f>[2]основа!AM47</f>
        <v>42368</v>
      </c>
    </row>
    <row r="48" spans="1:215" x14ac:dyDescent="0.2">
      <c r="HG48" s="6">
        <f>[2]основа!AM48</f>
        <v>42368</v>
      </c>
    </row>
    <row r="49" spans="215:215" x14ac:dyDescent="0.2">
      <c r="HG49" s="6">
        <f>[2]основа!AM49</f>
        <v>42368</v>
      </c>
    </row>
    <row r="50" spans="215:215" x14ac:dyDescent="0.2">
      <c r="HG50" s="6">
        <f>[2]основа!AM50</f>
        <v>42368</v>
      </c>
    </row>
    <row r="51" spans="215:215" x14ac:dyDescent="0.2">
      <c r="HG51" s="6">
        <f>[2]основа!AM51</f>
        <v>42368</v>
      </c>
    </row>
    <row r="52" spans="215:215" x14ac:dyDescent="0.2">
      <c r="HG52" s="6">
        <f>[2]основа!AM52</f>
        <v>42368</v>
      </c>
    </row>
    <row r="53" spans="215:215" x14ac:dyDescent="0.2">
      <c r="HG53" s="6">
        <f>[2]основа!AM53</f>
        <v>42368</v>
      </c>
    </row>
    <row r="54" spans="215:215" x14ac:dyDescent="0.2">
      <c r="HG54" s="6">
        <f>[2]основа!AM54</f>
        <v>42368</v>
      </c>
    </row>
    <row r="55" spans="215:215" x14ac:dyDescent="0.2">
      <c r="HG55" s="6">
        <f>[2]основа!AM55</f>
        <v>42368</v>
      </c>
    </row>
    <row r="56" spans="215:215" x14ac:dyDescent="0.2">
      <c r="HG56" s="6">
        <f>[2]основа!AM56</f>
        <v>42368</v>
      </c>
    </row>
    <row r="57" spans="215:215" x14ac:dyDescent="0.2">
      <c r="HG57" s="6">
        <f>[2]основа!AM57</f>
        <v>42368</v>
      </c>
    </row>
    <row r="58" spans="215:215" x14ac:dyDescent="0.2">
      <c r="HG58" s="6">
        <f>[2]основа!AM58</f>
        <v>42368</v>
      </c>
    </row>
    <row r="59" spans="215:215" x14ac:dyDescent="0.2">
      <c r="HG59" s="6">
        <f>[2]основа!AM59</f>
        <v>42368</v>
      </c>
    </row>
    <row r="60" spans="215:215" x14ac:dyDescent="0.2">
      <c r="HG60" s="6">
        <f>[2]основа!AM60</f>
        <v>42368</v>
      </c>
    </row>
    <row r="61" spans="215:215" x14ac:dyDescent="0.2">
      <c r="HG61" s="6">
        <f>[2]основа!AM61</f>
        <v>42368</v>
      </c>
    </row>
    <row r="62" spans="215:215" x14ac:dyDescent="0.2">
      <c r="HG62" s="6">
        <f>[2]основа!AM62</f>
        <v>42368</v>
      </c>
    </row>
    <row r="63" spans="215:215" x14ac:dyDescent="0.2">
      <c r="HG63" s="6">
        <f>[2]основа!AM63</f>
        <v>42368</v>
      </c>
    </row>
    <row r="64" spans="215:215" x14ac:dyDescent="0.2">
      <c r="HG64" s="6">
        <f>[2]основа!AM64</f>
        <v>42368</v>
      </c>
    </row>
    <row r="65" spans="215:215" x14ac:dyDescent="0.2">
      <c r="HG65" s="6">
        <f>[2]основа!AM65</f>
        <v>42368</v>
      </c>
    </row>
    <row r="66" spans="215:215" x14ac:dyDescent="0.2">
      <c r="HG66" s="6">
        <f>[2]основа!AM66</f>
        <v>42368</v>
      </c>
    </row>
    <row r="67" spans="215:215" x14ac:dyDescent="0.2">
      <c r="HG67" s="6">
        <f>[2]основа!AM67</f>
        <v>42368</v>
      </c>
    </row>
    <row r="68" spans="215:215" x14ac:dyDescent="0.2">
      <c r="HG68" s="6">
        <f>[2]основа!AM68</f>
        <v>42368</v>
      </c>
    </row>
    <row r="69" spans="215:215" x14ac:dyDescent="0.2">
      <c r="HG69" s="6">
        <f>[2]основа!AM69</f>
        <v>42368</v>
      </c>
    </row>
    <row r="70" spans="215:215" x14ac:dyDescent="0.2">
      <c r="HG70" s="6">
        <f>[2]основа!AM70</f>
        <v>42368</v>
      </c>
    </row>
    <row r="71" spans="215:215" x14ac:dyDescent="0.2">
      <c r="HG71" s="6">
        <f>[2]основа!AM71</f>
        <v>42368</v>
      </c>
    </row>
    <row r="72" spans="215:215" x14ac:dyDescent="0.2">
      <c r="HG72" s="6">
        <f>[2]основа!AM72</f>
        <v>42368</v>
      </c>
    </row>
    <row r="73" spans="215:215" x14ac:dyDescent="0.2">
      <c r="HG73" s="6">
        <f>[2]основа!AM73</f>
        <v>42368</v>
      </c>
    </row>
    <row r="74" spans="215:215" x14ac:dyDescent="0.2">
      <c r="HG74" s="6">
        <f>[2]основа!AM74</f>
        <v>42368</v>
      </c>
    </row>
    <row r="75" spans="215:215" x14ac:dyDescent="0.2">
      <c r="HG75" s="6">
        <f>[2]основа!AM75</f>
        <v>42368</v>
      </c>
    </row>
    <row r="76" spans="215:215" x14ac:dyDescent="0.2">
      <c r="HG76" s="6">
        <f>[2]основа!AM76</f>
        <v>42368</v>
      </c>
    </row>
    <row r="77" spans="215:215" x14ac:dyDescent="0.2">
      <c r="HG77" s="6">
        <f>[2]основа!AM77</f>
        <v>42368</v>
      </c>
    </row>
    <row r="78" spans="215:215" x14ac:dyDescent="0.2">
      <c r="HG78" s="6">
        <f>[2]основа!AM78</f>
        <v>42368</v>
      </c>
    </row>
    <row r="79" spans="215:215" x14ac:dyDescent="0.2">
      <c r="HG79" s="6">
        <f>[2]основа!AM79</f>
        <v>42368</v>
      </c>
    </row>
    <row r="80" spans="215:215" x14ac:dyDescent="0.2">
      <c r="HG80" s="6">
        <f>[2]основа!AM80</f>
        <v>42368</v>
      </c>
    </row>
    <row r="81" spans="215:215" x14ac:dyDescent="0.2">
      <c r="HG81" s="6">
        <f>[2]основа!AM81</f>
        <v>42368</v>
      </c>
    </row>
    <row r="82" spans="215:215" x14ac:dyDescent="0.2">
      <c r="HG82" s="6">
        <f>[2]основа!AM82</f>
        <v>42368</v>
      </c>
    </row>
    <row r="83" spans="215:215" x14ac:dyDescent="0.2">
      <c r="HG83" s="6">
        <f>[2]основа!AM83</f>
        <v>42368</v>
      </c>
    </row>
    <row r="84" spans="215:215" x14ac:dyDescent="0.2">
      <c r="HG84" s="6">
        <f>[2]основа!AM84</f>
        <v>42368</v>
      </c>
    </row>
    <row r="85" spans="215:215" x14ac:dyDescent="0.2">
      <c r="HG85" s="6">
        <f>[2]основа!AM85</f>
        <v>42368</v>
      </c>
    </row>
    <row r="86" spans="215:215" x14ac:dyDescent="0.2">
      <c r="HG86" s="6">
        <f>[2]основа!AM86</f>
        <v>42368</v>
      </c>
    </row>
    <row r="87" spans="215:215" x14ac:dyDescent="0.2">
      <c r="HG87" s="6">
        <f>[2]основа!AM87</f>
        <v>42368</v>
      </c>
    </row>
    <row r="88" spans="215:215" x14ac:dyDescent="0.2">
      <c r="HG88" s="6">
        <f>[2]основа!AM88</f>
        <v>42368</v>
      </c>
    </row>
    <row r="89" spans="215:215" x14ac:dyDescent="0.2">
      <c r="HG89" s="6">
        <f>[2]основа!AM89</f>
        <v>42368</v>
      </c>
    </row>
    <row r="90" spans="215:215" x14ac:dyDescent="0.2">
      <c r="HG90" s="6">
        <f>[2]основа!AM90</f>
        <v>42368</v>
      </c>
    </row>
    <row r="91" spans="215:215" x14ac:dyDescent="0.2">
      <c r="HG91" s="6">
        <f>[2]основа!AM91</f>
        <v>42368</v>
      </c>
    </row>
    <row r="92" spans="215:215" x14ac:dyDescent="0.2">
      <c r="HG92" s="6">
        <f>[2]основа!AM92</f>
        <v>42368</v>
      </c>
    </row>
    <row r="93" spans="215:215" x14ac:dyDescent="0.2">
      <c r="HG93" s="6">
        <f>[2]основа!AM93</f>
        <v>42368</v>
      </c>
    </row>
    <row r="94" spans="215:215" x14ac:dyDescent="0.2">
      <c r="HG94" s="6">
        <f>[2]основа!AM94</f>
        <v>42368</v>
      </c>
    </row>
    <row r="95" spans="215:215" x14ac:dyDescent="0.2">
      <c r="HG95" s="6">
        <f>[2]основа!AM95</f>
        <v>42368</v>
      </c>
    </row>
    <row r="96" spans="215:215" x14ac:dyDescent="0.2">
      <c r="HG96" s="6">
        <f>[2]основа!AM96</f>
        <v>42368</v>
      </c>
    </row>
    <row r="97" spans="215:215" x14ac:dyDescent="0.2">
      <c r="HG97" s="6">
        <f>[2]основа!AM97</f>
        <v>42368</v>
      </c>
    </row>
    <row r="98" spans="215:215" x14ac:dyDescent="0.2">
      <c r="HG98" s="6">
        <f>[2]основа!AM98</f>
        <v>42368</v>
      </c>
    </row>
    <row r="99" spans="215:215" x14ac:dyDescent="0.2">
      <c r="HG99" s="6">
        <f>[2]основа!AM99</f>
        <v>42368</v>
      </c>
    </row>
    <row r="100" spans="215:215" x14ac:dyDescent="0.2">
      <c r="HG100" s="6">
        <f>[2]основа!AM100</f>
        <v>42368</v>
      </c>
    </row>
    <row r="101" spans="215:215" x14ac:dyDescent="0.2">
      <c r="HG101" s="6">
        <f>[2]основа!AM101</f>
        <v>42368</v>
      </c>
    </row>
    <row r="102" spans="215:215" x14ac:dyDescent="0.2">
      <c r="HG102" s="6">
        <f>[2]основа!AM102</f>
        <v>42368</v>
      </c>
    </row>
    <row r="103" spans="215:215" x14ac:dyDescent="0.2">
      <c r="HG103" s="6">
        <f>[2]основа!AM103</f>
        <v>42368</v>
      </c>
    </row>
    <row r="104" spans="215:215" x14ac:dyDescent="0.2">
      <c r="HG104" s="6">
        <f>[2]основа!AM104</f>
        <v>42368</v>
      </c>
    </row>
    <row r="105" spans="215:215" x14ac:dyDescent="0.2">
      <c r="HG105" s="6">
        <f>[2]основа!AM105</f>
        <v>42368</v>
      </c>
    </row>
    <row r="106" spans="215:215" x14ac:dyDescent="0.2">
      <c r="HG106" s="6">
        <f>[2]основа!AM106</f>
        <v>42368</v>
      </c>
    </row>
    <row r="107" spans="215:215" x14ac:dyDescent="0.2">
      <c r="HG107" s="6">
        <f>[2]основа!AM107</f>
        <v>42368</v>
      </c>
    </row>
    <row r="108" spans="215:215" x14ac:dyDescent="0.2">
      <c r="HG108" s="6">
        <f>[2]основа!AM108</f>
        <v>42368</v>
      </c>
    </row>
    <row r="109" spans="215:215" x14ac:dyDescent="0.2">
      <c r="HG109" s="6">
        <f>[2]основа!AM109</f>
        <v>42368</v>
      </c>
    </row>
    <row r="110" spans="215:215" x14ac:dyDescent="0.2">
      <c r="HG110" s="6">
        <f>[2]основа!AM110</f>
        <v>42368</v>
      </c>
    </row>
    <row r="111" spans="215:215" x14ac:dyDescent="0.2">
      <c r="HG111" s="6">
        <f>[2]основа!AM111</f>
        <v>42368</v>
      </c>
    </row>
    <row r="112" spans="215:215" x14ac:dyDescent="0.2">
      <c r="HG112" s="6">
        <f>[2]основа!AM112</f>
        <v>42368</v>
      </c>
    </row>
    <row r="113" spans="215:215" x14ac:dyDescent="0.2">
      <c r="HG113" s="6">
        <f>[2]основа!AM113</f>
        <v>42368</v>
      </c>
    </row>
    <row r="114" spans="215:215" x14ac:dyDescent="0.2">
      <c r="HG114" s="6">
        <f>[2]основа!AM114</f>
        <v>42368</v>
      </c>
    </row>
    <row r="115" spans="215:215" x14ac:dyDescent="0.2">
      <c r="HG115" s="6">
        <f>[2]основа!AM115</f>
        <v>42368</v>
      </c>
    </row>
    <row r="116" spans="215:215" x14ac:dyDescent="0.2">
      <c r="HG116" s="6">
        <f>[2]основа!AM116</f>
        <v>42368</v>
      </c>
    </row>
    <row r="117" spans="215:215" x14ac:dyDescent="0.2">
      <c r="HG117" s="6">
        <f>[2]основа!AM117</f>
        <v>42368</v>
      </c>
    </row>
    <row r="118" spans="215:215" x14ac:dyDescent="0.2">
      <c r="HG118" s="6">
        <f>[2]основа!AM118</f>
        <v>42368</v>
      </c>
    </row>
    <row r="119" spans="215:215" x14ac:dyDescent="0.2">
      <c r="HG119" s="6">
        <f>[2]основа!AM119</f>
        <v>42368</v>
      </c>
    </row>
    <row r="120" spans="215:215" x14ac:dyDescent="0.2">
      <c r="HG120" s="6">
        <f>[2]основа!AM120</f>
        <v>42368</v>
      </c>
    </row>
    <row r="121" spans="215:215" x14ac:dyDescent="0.2">
      <c r="HG121" s="6">
        <f>[2]основа!AM121</f>
        <v>42368</v>
      </c>
    </row>
    <row r="122" spans="215:215" x14ac:dyDescent="0.2">
      <c r="HG122" s="6">
        <f>[2]основа!AM122</f>
        <v>42368</v>
      </c>
    </row>
    <row r="123" spans="215:215" x14ac:dyDescent="0.2">
      <c r="HG123" s="6">
        <f>[2]основа!AM123</f>
        <v>42368</v>
      </c>
    </row>
    <row r="124" spans="215:215" x14ac:dyDescent="0.2">
      <c r="HG124" s="6">
        <f>[2]основа!AM124</f>
        <v>42368</v>
      </c>
    </row>
    <row r="125" spans="215:215" x14ac:dyDescent="0.2">
      <c r="HG125" s="6">
        <f>[2]основа!AM125</f>
        <v>42368</v>
      </c>
    </row>
    <row r="126" spans="215:215" x14ac:dyDescent="0.2">
      <c r="HG126" s="6">
        <f>[2]основа!AM126</f>
        <v>42368</v>
      </c>
    </row>
    <row r="127" spans="215:215" x14ac:dyDescent="0.2">
      <c r="HG127" s="6">
        <f>[2]основа!AM127</f>
        <v>42368</v>
      </c>
    </row>
    <row r="128" spans="215:215" x14ac:dyDescent="0.2">
      <c r="HG128" s="6">
        <f>[2]основа!AM128</f>
        <v>42368</v>
      </c>
    </row>
    <row r="129" spans="215:215" x14ac:dyDescent="0.2">
      <c r="HG129" s="6">
        <f>[2]основа!AM129</f>
        <v>42368</v>
      </c>
    </row>
    <row r="130" spans="215:215" x14ac:dyDescent="0.2">
      <c r="HG130" s="6">
        <f>[2]основа!AM130</f>
        <v>42368</v>
      </c>
    </row>
    <row r="131" spans="215:215" x14ac:dyDescent="0.2">
      <c r="HG131" s="6">
        <f>[2]основа!AM131</f>
        <v>42368</v>
      </c>
    </row>
    <row r="132" spans="215:215" x14ac:dyDescent="0.2">
      <c r="HG132" s="6">
        <f>[2]основа!AM132</f>
        <v>42368</v>
      </c>
    </row>
    <row r="133" spans="215:215" x14ac:dyDescent="0.2">
      <c r="HG133" s="6">
        <f>[2]основа!AM133</f>
        <v>42368</v>
      </c>
    </row>
    <row r="134" spans="215:215" x14ac:dyDescent="0.2">
      <c r="HG134" s="6">
        <f>[2]основа!AM134</f>
        <v>42368</v>
      </c>
    </row>
    <row r="135" spans="215:215" x14ac:dyDescent="0.2">
      <c r="HG135" s="6">
        <f>[2]основа!AM135</f>
        <v>42368</v>
      </c>
    </row>
    <row r="136" spans="215:215" x14ac:dyDescent="0.2">
      <c r="HG136" s="6">
        <f>[2]основа!AM136</f>
        <v>42368</v>
      </c>
    </row>
    <row r="137" spans="215:215" x14ac:dyDescent="0.2">
      <c r="HG137" s="6">
        <f>[2]основа!AM137</f>
        <v>42368</v>
      </c>
    </row>
    <row r="138" spans="215:215" x14ac:dyDescent="0.2">
      <c r="HG138" s="6">
        <f>[2]основа!AM138</f>
        <v>42368</v>
      </c>
    </row>
    <row r="139" spans="215:215" x14ac:dyDescent="0.2">
      <c r="HG139" s="6">
        <f>[2]основа!AM139</f>
        <v>42368</v>
      </c>
    </row>
    <row r="140" spans="215:215" x14ac:dyDescent="0.2">
      <c r="HG140" s="6">
        <f>[2]основа!AM140</f>
        <v>42368</v>
      </c>
    </row>
    <row r="141" spans="215:215" x14ac:dyDescent="0.2">
      <c r="HG141" s="6">
        <f>[2]основа!AM141</f>
        <v>42368</v>
      </c>
    </row>
    <row r="142" spans="215:215" x14ac:dyDescent="0.2">
      <c r="HG142" s="6">
        <f>[2]основа!AM142</f>
        <v>42368</v>
      </c>
    </row>
    <row r="143" spans="215:215" x14ac:dyDescent="0.2">
      <c r="HG143" s="6">
        <f>[2]основа!AM143</f>
        <v>42368</v>
      </c>
    </row>
    <row r="144" spans="215:215" x14ac:dyDescent="0.2">
      <c r="HG144" s="6">
        <f>[2]основа!AM144</f>
        <v>42368</v>
      </c>
    </row>
    <row r="145" spans="215:215" x14ac:dyDescent="0.2">
      <c r="HG145" s="6">
        <f>[2]основа!AM145</f>
        <v>42368</v>
      </c>
    </row>
    <row r="146" spans="215:215" x14ac:dyDescent="0.2">
      <c r="HG146" s="6">
        <f>[2]основа!AM146</f>
        <v>42368</v>
      </c>
    </row>
    <row r="147" spans="215:215" x14ac:dyDescent="0.2">
      <c r="HG147" s="6">
        <f>[2]основа!AM147</f>
        <v>42368</v>
      </c>
    </row>
    <row r="148" spans="215:215" x14ac:dyDescent="0.2">
      <c r="HG148" s="6">
        <f>[2]основа!AM148</f>
        <v>42368</v>
      </c>
    </row>
    <row r="149" spans="215:215" x14ac:dyDescent="0.2">
      <c r="HG149" s="6">
        <f>[2]основа!AM149</f>
        <v>42368</v>
      </c>
    </row>
    <row r="150" spans="215:215" x14ac:dyDescent="0.2">
      <c r="HG150" s="6">
        <f>[2]основа!AM150</f>
        <v>42368</v>
      </c>
    </row>
    <row r="151" spans="215:215" x14ac:dyDescent="0.2">
      <c r="HG151" s="6">
        <f>[2]основа!AM151</f>
        <v>42368</v>
      </c>
    </row>
    <row r="152" spans="215:215" x14ac:dyDescent="0.2">
      <c r="HG152" s="6">
        <f>[2]основа!AM152</f>
        <v>42368</v>
      </c>
    </row>
    <row r="153" spans="215:215" x14ac:dyDescent="0.2">
      <c r="HG153" s="6">
        <f>[2]основа!AM153</f>
        <v>42368</v>
      </c>
    </row>
    <row r="154" spans="215:215" x14ac:dyDescent="0.2">
      <c r="HG154" s="6">
        <f>[2]основа!AM154</f>
        <v>42368</v>
      </c>
    </row>
    <row r="155" spans="215:215" x14ac:dyDescent="0.2">
      <c r="HG155" s="6">
        <f>[2]основа!AM155</f>
        <v>42368</v>
      </c>
    </row>
    <row r="156" spans="215:215" x14ac:dyDescent="0.2">
      <c r="HG156" s="6">
        <f>[2]основа!AM156</f>
        <v>42368</v>
      </c>
    </row>
    <row r="157" spans="215:215" x14ac:dyDescent="0.2">
      <c r="HG157" s="6">
        <f>[2]основа!AM157</f>
        <v>42368</v>
      </c>
    </row>
    <row r="158" spans="215:215" x14ac:dyDescent="0.2">
      <c r="HG158" s="6">
        <f>[2]основа!AM158</f>
        <v>42368</v>
      </c>
    </row>
    <row r="159" spans="215:215" x14ac:dyDescent="0.2">
      <c r="HG159" s="6">
        <f>[2]основа!AM159</f>
        <v>42368</v>
      </c>
    </row>
    <row r="160" spans="215:215" x14ac:dyDescent="0.2">
      <c r="HG160" s="6">
        <f>[2]основа!AM160</f>
        <v>42368</v>
      </c>
    </row>
    <row r="161" spans="215:215" x14ac:dyDescent="0.2">
      <c r="HG161" s="6">
        <f>[2]основа!AM161</f>
        <v>42368</v>
      </c>
    </row>
    <row r="162" spans="215:215" x14ac:dyDescent="0.2">
      <c r="HG162" s="6">
        <f>[2]основа!AM162</f>
        <v>42368</v>
      </c>
    </row>
    <row r="163" spans="215:215" x14ac:dyDescent="0.2">
      <c r="HG163" s="6">
        <f>[2]основа!AM163</f>
        <v>42368</v>
      </c>
    </row>
    <row r="164" spans="215:215" x14ac:dyDescent="0.2">
      <c r="HG164" s="6">
        <f>[2]основа!AM164</f>
        <v>42368</v>
      </c>
    </row>
    <row r="165" spans="215:215" x14ac:dyDescent="0.2">
      <c r="HG165" s="6">
        <f>[2]основа!AM165</f>
        <v>42368</v>
      </c>
    </row>
    <row r="166" spans="215:215" x14ac:dyDescent="0.2">
      <c r="HG166" s="6">
        <f>[2]основа!AM166</f>
        <v>42368</v>
      </c>
    </row>
    <row r="167" spans="215:215" x14ac:dyDescent="0.2">
      <c r="HG167" s="6">
        <f>[2]основа!AM167</f>
        <v>42368</v>
      </c>
    </row>
    <row r="168" spans="215:215" x14ac:dyDescent="0.2">
      <c r="HG168" s="6">
        <f>[2]основа!AM168</f>
        <v>42368</v>
      </c>
    </row>
    <row r="169" spans="215:215" x14ac:dyDescent="0.2">
      <c r="HG169" s="6">
        <f>[2]основа!AM169</f>
        <v>42368</v>
      </c>
    </row>
    <row r="170" spans="215:215" x14ac:dyDescent="0.2">
      <c r="HG170" s="6">
        <f>[2]основа!AM170</f>
        <v>42368</v>
      </c>
    </row>
    <row r="171" spans="215:215" x14ac:dyDescent="0.2">
      <c r="HG171" s="6">
        <f>[2]основа!AM171</f>
        <v>42368</v>
      </c>
    </row>
    <row r="172" spans="215:215" x14ac:dyDescent="0.2">
      <c r="HG172" s="6">
        <f>[2]основа!AM172</f>
        <v>42368</v>
      </c>
    </row>
    <row r="173" spans="215:215" x14ac:dyDescent="0.2">
      <c r="HG173" s="6">
        <f>[2]основа!AM173</f>
        <v>42368</v>
      </c>
    </row>
    <row r="174" spans="215:215" x14ac:dyDescent="0.2">
      <c r="HG174" s="6">
        <f>[2]основа!AM174</f>
        <v>42368</v>
      </c>
    </row>
    <row r="175" spans="215:215" x14ac:dyDescent="0.2">
      <c r="HG175" s="6">
        <f>[2]основа!AM175</f>
        <v>42368</v>
      </c>
    </row>
    <row r="176" spans="215:215" x14ac:dyDescent="0.2">
      <c r="HG176" s="6">
        <f>[2]основа!AM176</f>
        <v>42368</v>
      </c>
    </row>
    <row r="177" spans="215:215" x14ac:dyDescent="0.2">
      <c r="HG177" s="6">
        <f>[2]основа!AM177</f>
        <v>42368</v>
      </c>
    </row>
    <row r="178" spans="215:215" x14ac:dyDescent="0.2">
      <c r="HG178" s="6">
        <f>[2]основа!AM178</f>
        <v>42368</v>
      </c>
    </row>
    <row r="179" spans="215:215" x14ac:dyDescent="0.2">
      <c r="HG179" s="6">
        <f>[2]основа!AM179</f>
        <v>42368</v>
      </c>
    </row>
    <row r="180" spans="215:215" x14ac:dyDescent="0.2">
      <c r="HG180" s="6">
        <f>[2]основа!AM180</f>
        <v>42368</v>
      </c>
    </row>
    <row r="181" spans="215:215" x14ac:dyDescent="0.2">
      <c r="HG181" s="6">
        <f>[2]основа!AM181</f>
        <v>42368</v>
      </c>
    </row>
    <row r="182" spans="215:215" x14ac:dyDescent="0.2">
      <c r="HG182" s="6">
        <f>[2]основа!AM182</f>
        <v>42368</v>
      </c>
    </row>
    <row r="183" spans="215:215" x14ac:dyDescent="0.2">
      <c r="HG183" s="6">
        <f>[2]основа!AM183</f>
        <v>42368</v>
      </c>
    </row>
    <row r="184" spans="215:215" x14ac:dyDescent="0.2">
      <c r="HG184" s="6">
        <f>[2]основа!AM184</f>
        <v>42368</v>
      </c>
    </row>
    <row r="185" spans="215:215" x14ac:dyDescent="0.2">
      <c r="HG185" s="6">
        <f>[2]основа!AM185</f>
        <v>42368</v>
      </c>
    </row>
    <row r="186" spans="215:215" x14ac:dyDescent="0.2">
      <c r="HG186" s="6">
        <f>[2]основа!AM186</f>
        <v>42368</v>
      </c>
    </row>
    <row r="187" spans="215:215" x14ac:dyDescent="0.2">
      <c r="HG187" s="6">
        <f>[2]основа!AM187</f>
        <v>42368</v>
      </c>
    </row>
    <row r="188" spans="215:215" x14ac:dyDescent="0.2">
      <c r="HG188" s="6">
        <f>[2]основа!AM188</f>
        <v>42368</v>
      </c>
    </row>
    <row r="189" spans="215:215" x14ac:dyDescent="0.2">
      <c r="HG189" s="6">
        <f>[2]основа!AM189</f>
        <v>42368</v>
      </c>
    </row>
    <row r="190" spans="215:215" x14ac:dyDescent="0.2">
      <c r="HG190" s="6">
        <f>[2]основа!AM190</f>
        <v>42368</v>
      </c>
    </row>
    <row r="191" spans="215:215" x14ac:dyDescent="0.2">
      <c r="HG191" s="6">
        <f>[2]основа!AM191</f>
        <v>42368</v>
      </c>
    </row>
    <row r="192" spans="215:215" x14ac:dyDescent="0.2">
      <c r="HG192" s="6">
        <f>[2]основа!AM192</f>
        <v>42368</v>
      </c>
    </row>
    <row r="193" spans="215:215" x14ac:dyDescent="0.2">
      <c r="HG193" s="6">
        <f>[2]основа!AM193</f>
        <v>42368</v>
      </c>
    </row>
    <row r="194" spans="215:215" x14ac:dyDescent="0.2">
      <c r="HG194" s="6">
        <f>[2]основа!AM194</f>
        <v>42368</v>
      </c>
    </row>
    <row r="195" spans="215:215" x14ac:dyDescent="0.2">
      <c r="HG195" s="6">
        <f>[2]основа!AM195</f>
        <v>42368</v>
      </c>
    </row>
    <row r="196" spans="215:215" x14ac:dyDescent="0.2">
      <c r="HG196" s="6">
        <f>[2]основа!AM196</f>
        <v>42368</v>
      </c>
    </row>
    <row r="197" spans="215:215" x14ac:dyDescent="0.2">
      <c r="HG197" s="6">
        <f>[2]основа!AM197</f>
        <v>42368</v>
      </c>
    </row>
    <row r="198" spans="215:215" x14ac:dyDescent="0.2">
      <c r="HG198" s="6">
        <f>[2]основа!AM198</f>
        <v>42368</v>
      </c>
    </row>
    <row r="199" spans="215:215" x14ac:dyDescent="0.2">
      <c r="HG199" s="6">
        <f>[2]основа!AM199</f>
        <v>42368</v>
      </c>
    </row>
    <row r="200" spans="215:215" x14ac:dyDescent="0.2">
      <c r="HG200" s="6">
        <f>[2]основа!AM200</f>
        <v>42368</v>
      </c>
    </row>
    <row r="201" spans="215:215" x14ac:dyDescent="0.2">
      <c r="HG201" s="6">
        <f>[2]основа!AM201</f>
        <v>42368</v>
      </c>
    </row>
    <row r="202" spans="215:215" x14ac:dyDescent="0.2">
      <c r="HG202" s="6">
        <f>[2]основа!AM202</f>
        <v>42368</v>
      </c>
    </row>
    <row r="203" spans="215:215" x14ac:dyDescent="0.2">
      <c r="HG203" s="6">
        <f>[2]основа!AM203</f>
        <v>42368</v>
      </c>
    </row>
    <row r="204" spans="215:215" x14ac:dyDescent="0.2">
      <c r="HG204" s="6">
        <f>[2]основа!AM204</f>
        <v>42368</v>
      </c>
    </row>
    <row r="205" spans="215:215" x14ac:dyDescent="0.2">
      <c r="HG205" s="6">
        <f>[2]основа!AM205</f>
        <v>42368</v>
      </c>
    </row>
    <row r="206" spans="215:215" x14ac:dyDescent="0.2">
      <c r="HG206" s="6">
        <f>[2]основа!AM206</f>
        <v>42368</v>
      </c>
    </row>
    <row r="207" spans="215:215" x14ac:dyDescent="0.2">
      <c r="HG207" s="6">
        <f>[2]основа!AM207</f>
        <v>42368</v>
      </c>
    </row>
    <row r="208" spans="215:215" x14ac:dyDescent="0.2">
      <c r="HG208" s="6">
        <f>[2]основа!AM208</f>
        <v>42368</v>
      </c>
    </row>
    <row r="209" spans="215:215" x14ac:dyDescent="0.2">
      <c r="HG209" s="6">
        <f>[2]основа!AM209</f>
        <v>42368</v>
      </c>
    </row>
    <row r="210" spans="215:215" x14ac:dyDescent="0.2">
      <c r="HG210" s="6">
        <f>[2]основа!AM210</f>
        <v>42368</v>
      </c>
    </row>
    <row r="211" spans="215:215" x14ac:dyDescent="0.2">
      <c r="HG211" s="6">
        <f>[2]основа!AM211</f>
        <v>42368</v>
      </c>
    </row>
    <row r="212" spans="215:215" x14ac:dyDescent="0.2">
      <c r="HG212" s="6">
        <f>[2]основа!AM212</f>
        <v>42368</v>
      </c>
    </row>
    <row r="213" spans="215:215" x14ac:dyDescent="0.2">
      <c r="HG213" s="6">
        <f>[2]основа!AM213</f>
        <v>42368</v>
      </c>
    </row>
    <row r="214" spans="215:215" x14ac:dyDescent="0.2">
      <c r="HG214" s="6">
        <f>[2]основа!AM214</f>
        <v>42368</v>
      </c>
    </row>
    <row r="215" spans="215:215" x14ac:dyDescent="0.2">
      <c r="HG215" s="6">
        <f>[2]основа!AM215</f>
        <v>42368</v>
      </c>
    </row>
    <row r="216" spans="215:215" x14ac:dyDescent="0.2">
      <c r="HG216" s="6">
        <f>[2]основа!AM216</f>
        <v>42368</v>
      </c>
    </row>
    <row r="217" spans="215:215" x14ac:dyDescent="0.2">
      <c r="HG217" s="6">
        <f>[2]основа!AM217</f>
        <v>42368</v>
      </c>
    </row>
    <row r="218" spans="215:215" x14ac:dyDescent="0.2">
      <c r="HG218" s="6">
        <f>[2]основа!AM218</f>
        <v>42368</v>
      </c>
    </row>
    <row r="219" spans="215:215" x14ac:dyDescent="0.2">
      <c r="HG219" s="6">
        <f>[2]основа!AM219</f>
        <v>42368</v>
      </c>
    </row>
    <row r="220" spans="215:215" x14ac:dyDescent="0.2">
      <c r="HG220" s="6">
        <f>[2]основа!AM220</f>
        <v>42368</v>
      </c>
    </row>
    <row r="221" spans="215:215" x14ac:dyDescent="0.2">
      <c r="HG221" s="6">
        <f>[2]основа!AM221</f>
        <v>42368</v>
      </c>
    </row>
    <row r="222" spans="215:215" x14ac:dyDescent="0.2">
      <c r="HG222" s="6">
        <f>[2]основа!AM222</f>
        <v>42368</v>
      </c>
    </row>
    <row r="223" spans="215:215" x14ac:dyDescent="0.2">
      <c r="HG223" s="6">
        <f>[2]основа!AM223</f>
        <v>42368</v>
      </c>
    </row>
    <row r="224" spans="215:215" x14ac:dyDescent="0.2">
      <c r="HG224" s="6">
        <f>[2]основа!AM224</f>
        <v>42368</v>
      </c>
    </row>
    <row r="225" spans="215:215" x14ac:dyDescent="0.2">
      <c r="HG225" s="6">
        <f>[2]основа!AM225</f>
        <v>42368</v>
      </c>
    </row>
    <row r="226" spans="215:215" x14ac:dyDescent="0.2">
      <c r="HG226" s="6">
        <f>[2]основа!AM226</f>
        <v>42368</v>
      </c>
    </row>
    <row r="227" spans="215:215" x14ac:dyDescent="0.2">
      <c r="HG227" s="6">
        <f>[2]основа!AM227</f>
        <v>42368</v>
      </c>
    </row>
    <row r="228" spans="215:215" x14ac:dyDescent="0.2">
      <c r="HG228" s="6">
        <f>[2]основа!AM228</f>
        <v>42368</v>
      </c>
    </row>
    <row r="229" spans="215:215" x14ac:dyDescent="0.2">
      <c r="HG229" s="6">
        <f>[2]основа!AM229</f>
        <v>42368</v>
      </c>
    </row>
    <row r="230" spans="215:215" x14ac:dyDescent="0.2">
      <c r="HG230" s="6">
        <f>[2]основа!AM230</f>
        <v>42368</v>
      </c>
    </row>
    <row r="231" spans="215:215" x14ac:dyDescent="0.2">
      <c r="HG231" s="6">
        <f>[2]основа!AM231</f>
        <v>42368</v>
      </c>
    </row>
    <row r="232" spans="215:215" x14ac:dyDescent="0.2">
      <c r="HG232" s="6">
        <f>[2]основа!AM232</f>
        <v>42368</v>
      </c>
    </row>
    <row r="233" spans="215:215" x14ac:dyDescent="0.2">
      <c r="HG233" s="6">
        <f>[2]основа!AM233</f>
        <v>42368</v>
      </c>
    </row>
    <row r="234" spans="215:215" x14ac:dyDescent="0.2">
      <c r="HG234" s="6">
        <f>[2]основа!AM234</f>
        <v>42368</v>
      </c>
    </row>
    <row r="235" spans="215:215" x14ac:dyDescent="0.2">
      <c r="HG235" s="6">
        <f>[2]основа!AM235</f>
        <v>42368</v>
      </c>
    </row>
    <row r="236" spans="215:215" x14ac:dyDescent="0.2">
      <c r="HG236" s="6">
        <f>[2]основа!AM236</f>
        <v>42368</v>
      </c>
    </row>
    <row r="237" spans="215:215" x14ac:dyDescent="0.2">
      <c r="HG237" s="6">
        <f>[2]основа!AM237</f>
        <v>42368</v>
      </c>
    </row>
    <row r="238" spans="215:215" x14ac:dyDescent="0.2">
      <c r="HG238" s="6">
        <f>[2]основа!AM238</f>
        <v>42368</v>
      </c>
    </row>
    <row r="239" spans="215:215" x14ac:dyDescent="0.2">
      <c r="HG239" s="6">
        <f>[2]основа!AM239</f>
        <v>42368</v>
      </c>
    </row>
    <row r="240" spans="215:215" x14ac:dyDescent="0.2">
      <c r="HG240" s="6">
        <f>[2]основа!AM240</f>
        <v>42368</v>
      </c>
    </row>
    <row r="241" spans="215:215" x14ac:dyDescent="0.2">
      <c r="HG241" s="6">
        <f>[2]основа!AM241</f>
        <v>42368</v>
      </c>
    </row>
    <row r="242" spans="215:215" x14ac:dyDescent="0.2">
      <c r="HG242" s="6">
        <f>[2]основа!AM242</f>
        <v>42368</v>
      </c>
    </row>
    <row r="243" spans="215:215" x14ac:dyDescent="0.2">
      <c r="HG243" s="6">
        <f>[2]основа!AM243</f>
        <v>42368</v>
      </c>
    </row>
    <row r="244" spans="215:215" x14ac:dyDescent="0.2">
      <c r="HG244" s="6">
        <f>[2]основа!AM244</f>
        <v>42368</v>
      </c>
    </row>
    <row r="245" spans="215:215" x14ac:dyDescent="0.2">
      <c r="HG245" s="6">
        <f>[2]основа!AM245</f>
        <v>42368</v>
      </c>
    </row>
    <row r="246" spans="215:215" x14ac:dyDescent="0.2">
      <c r="HG246" s="6">
        <f>[2]основа!AM246</f>
        <v>42368</v>
      </c>
    </row>
    <row r="247" spans="215:215" x14ac:dyDescent="0.2">
      <c r="HG247" s="6">
        <f>[2]основа!AM247</f>
        <v>42368</v>
      </c>
    </row>
    <row r="248" spans="215:215" x14ac:dyDescent="0.2">
      <c r="HG248" s="6">
        <f>[2]основа!AM248</f>
        <v>42368</v>
      </c>
    </row>
    <row r="249" spans="215:215" x14ac:dyDescent="0.2">
      <c r="HG249" s="6">
        <f>[2]основа!AM249</f>
        <v>42368</v>
      </c>
    </row>
    <row r="250" spans="215:215" x14ac:dyDescent="0.2">
      <c r="HG250" s="6">
        <f>[2]основа!AM250</f>
        <v>42368</v>
      </c>
    </row>
    <row r="251" spans="215:215" x14ac:dyDescent="0.2">
      <c r="HG251" s="6">
        <f>[2]основа!AM251</f>
        <v>42368</v>
      </c>
    </row>
    <row r="252" spans="215:215" x14ac:dyDescent="0.2">
      <c r="HG252" s="6">
        <f>[2]основа!AM252</f>
        <v>42368</v>
      </c>
    </row>
    <row r="253" spans="215:215" x14ac:dyDescent="0.2">
      <c r="HG253" s="6">
        <f>[2]основа!AM253</f>
        <v>42368</v>
      </c>
    </row>
    <row r="254" spans="215:215" x14ac:dyDescent="0.2">
      <c r="HG254" s="6">
        <f>[2]основа!AM254</f>
        <v>42368</v>
      </c>
    </row>
    <row r="255" spans="215:215" x14ac:dyDescent="0.2">
      <c r="HG255" s="6">
        <f>[2]основа!AM255</f>
        <v>42368</v>
      </c>
    </row>
    <row r="256" spans="215:215" x14ac:dyDescent="0.2">
      <c r="HG256" s="6">
        <f>[2]основа!AM256</f>
        <v>42368</v>
      </c>
    </row>
    <row r="257" spans="215:215" x14ac:dyDescent="0.2">
      <c r="HG257" s="6">
        <f>[2]основа!AM257</f>
        <v>42368</v>
      </c>
    </row>
    <row r="258" spans="215:215" x14ac:dyDescent="0.2">
      <c r="HG258" s="6">
        <f>[2]основа!AM258</f>
        <v>42368</v>
      </c>
    </row>
    <row r="259" spans="215:215" x14ac:dyDescent="0.2">
      <c r="HG259" s="6">
        <f>[2]основа!AM259</f>
        <v>42368</v>
      </c>
    </row>
    <row r="260" spans="215:215" x14ac:dyDescent="0.2">
      <c r="HG260" s="6">
        <f>[2]основа!AM260</f>
        <v>42368</v>
      </c>
    </row>
    <row r="261" spans="215:215" x14ac:dyDescent="0.2">
      <c r="HG261" s="6">
        <f>[2]основа!AM261</f>
        <v>42368</v>
      </c>
    </row>
    <row r="262" spans="215:215" x14ac:dyDescent="0.2">
      <c r="HG262" s="6">
        <f>[2]основа!AM262</f>
        <v>42368</v>
      </c>
    </row>
    <row r="263" spans="215:215" x14ac:dyDescent="0.2">
      <c r="HG263" s="6">
        <f>[2]основа!AM263</f>
        <v>42368</v>
      </c>
    </row>
    <row r="264" spans="215:215" x14ac:dyDescent="0.2">
      <c r="HG264" s="6">
        <f>[2]основа!AM264</f>
        <v>42368</v>
      </c>
    </row>
    <row r="265" spans="215:215" x14ac:dyDescent="0.2">
      <c r="HG265" s="6">
        <f>[2]основа!AM265</f>
        <v>42368</v>
      </c>
    </row>
    <row r="266" spans="215:215" x14ac:dyDescent="0.2">
      <c r="HG266" s="6">
        <f>[2]основа!AM266</f>
        <v>42368</v>
      </c>
    </row>
    <row r="267" spans="215:215" x14ac:dyDescent="0.2">
      <c r="HG267" s="6">
        <f>[2]основа!AM267</f>
        <v>42368</v>
      </c>
    </row>
    <row r="268" spans="215:215" x14ac:dyDescent="0.2">
      <c r="HG268" s="6">
        <f>[2]основа!AM268</f>
        <v>42368</v>
      </c>
    </row>
    <row r="269" spans="215:215" x14ac:dyDescent="0.2">
      <c r="HG269" s="6">
        <f>[2]основа!AM269</f>
        <v>42368</v>
      </c>
    </row>
    <row r="270" spans="215:215" x14ac:dyDescent="0.2">
      <c r="HG270" s="6">
        <f>[2]основа!AM270</f>
        <v>42368</v>
      </c>
    </row>
    <row r="271" spans="215:215" x14ac:dyDescent="0.2">
      <c r="HG271" s="6">
        <f>[2]основа!AM271</f>
        <v>42368</v>
      </c>
    </row>
    <row r="272" spans="215:215" x14ac:dyDescent="0.2">
      <c r="HG272" s="6">
        <f>[2]основа!AM272</f>
        <v>42368</v>
      </c>
    </row>
    <row r="273" spans="215:215" x14ac:dyDescent="0.2">
      <c r="HG273" s="6">
        <f>[2]основа!AM273</f>
        <v>42368</v>
      </c>
    </row>
    <row r="274" spans="215:215" x14ac:dyDescent="0.2">
      <c r="HG274" s="6">
        <f>[2]основа!AM274</f>
        <v>42368</v>
      </c>
    </row>
    <row r="275" spans="215:215" x14ac:dyDescent="0.2">
      <c r="HG275" s="6">
        <f>[2]основа!AM275</f>
        <v>42368</v>
      </c>
    </row>
    <row r="276" spans="215:215" x14ac:dyDescent="0.2">
      <c r="HG276" s="6">
        <f>[2]основа!AM276</f>
        <v>42368</v>
      </c>
    </row>
    <row r="277" spans="215:215" x14ac:dyDescent="0.2">
      <c r="HG277" s="6">
        <f>[2]основа!AM277</f>
        <v>42368</v>
      </c>
    </row>
    <row r="278" spans="215:215" x14ac:dyDescent="0.2">
      <c r="HG278" s="6">
        <f>[2]основа!AM278</f>
        <v>42368</v>
      </c>
    </row>
    <row r="279" spans="215:215" x14ac:dyDescent="0.2">
      <c r="HG279" s="6">
        <f>[2]основа!AM279</f>
        <v>42368</v>
      </c>
    </row>
    <row r="280" spans="215:215" x14ac:dyDescent="0.2">
      <c r="HG280" s="6">
        <f>[2]основа!AM280</f>
        <v>42368</v>
      </c>
    </row>
    <row r="281" spans="215:215" x14ac:dyDescent="0.2">
      <c r="HG281" s="6">
        <f>[2]основа!AM281</f>
        <v>42368</v>
      </c>
    </row>
    <row r="282" spans="215:215" x14ac:dyDescent="0.2">
      <c r="HG282" s="6">
        <f>[2]основа!AM282</f>
        <v>42368</v>
      </c>
    </row>
    <row r="283" spans="215:215" x14ac:dyDescent="0.2">
      <c r="HG283" s="6">
        <f>[2]основа!AM283</f>
        <v>42368</v>
      </c>
    </row>
    <row r="284" spans="215:215" x14ac:dyDescent="0.2">
      <c r="HG284" s="6">
        <f>[2]основа!AM284</f>
        <v>42368</v>
      </c>
    </row>
    <row r="285" spans="215:215" x14ac:dyDescent="0.2">
      <c r="HG285" s="6">
        <f>[2]основа!AM285</f>
        <v>42368</v>
      </c>
    </row>
    <row r="286" spans="215:215" x14ac:dyDescent="0.2">
      <c r="HG286" s="6">
        <f>[2]основа!AM286</f>
        <v>42368</v>
      </c>
    </row>
    <row r="287" spans="215:215" x14ac:dyDescent="0.2">
      <c r="HG287" s="6">
        <f>[2]основа!AM287</f>
        <v>42368</v>
      </c>
    </row>
    <row r="288" spans="215:215" x14ac:dyDescent="0.2">
      <c r="HG288" s="6">
        <f>[2]основа!AM288</f>
        <v>42368</v>
      </c>
    </row>
    <row r="289" spans="215:215" x14ac:dyDescent="0.2">
      <c r="HG289" s="6">
        <f>[2]основа!AM289</f>
        <v>42368</v>
      </c>
    </row>
    <row r="290" spans="215:215" x14ac:dyDescent="0.2">
      <c r="HG290" s="6">
        <f>[2]основа!AM290</f>
        <v>42368</v>
      </c>
    </row>
    <row r="291" spans="215:215" x14ac:dyDescent="0.2">
      <c r="HG291" s="6">
        <f>[2]основа!AM291</f>
        <v>42368</v>
      </c>
    </row>
    <row r="292" spans="215:215" x14ac:dyDescent="0.2">
      <c r="HG292" s="6">
        <f>[2]основа!AM292</f>
        <v>42368</v>
      </c>
    </row>
    <row r="293" spans="215:215" x14ac:dyDescent="0.2">
      <c r="HG293" s="6">
        <f>[2]основа!AM293</f>
        <v>42368</v>
      </c>
    </row>
    <row r="294" spans="215:215" x14ac:dyDescent="0.2">
      <c r="HG294" s="6">
        <f>[2]основа!AM294</f>
        <v>42368</v>
      </c>
    </row>
    <row r="295" spans="215:215" x14ac:dyDescent="0.2">
      <c r="HG295" s="6">
        <f>[2]основа!AM295</f>
        <v>42368</v>
      </c>
    </row>
    <row r="296" spans="215:215" x14ac:dyDescent="0.2">
      <c r="HG296" s="6">
        <f>[2]основа!AM296</f>
        <v>42368</v>
      </c>
    </row>
    <row r="297" spans="215:215" x14ac:dyDescent="0.2">
      <c r="HG297" s="6">
        <f>[2]основа!AM297</f>
        <v>42368</v>
      </c>
    </row>
    <row r="298" spans="215:215" x14ac:dyDescent="0.2">
      <c r="HG298" s="6">
        <f>[2]основа!AM298</f>
        <v>42368</v>
      </c>
    </row>
    <row r="299" spans="215:215" x14ac:dyDescent="0.2">
      <c r="HG299" s="6">
        <f>[2]основа!AM299</f>
        <v>42368</v>
      </c>
    </row>
    <row r="300" spans="215:215" x14ac:dyDescent="0.2">
      <c r="HG300" s="6">
        <f>[2]основа!AM300</f>
        <v>42368</v>
      </c>
    </row>
    <row r="301" spans="215:215" x14ac:dyDescent="0.2">
      <c r="HG301" s="6">
        <f>[2]основа!AM301</f>
        <v>42368</v>
      </c>
    </row>
    <row r="302" spans="215:215" x14ac:dyDescent="0.2">
      <c r="HG302" s="6">
        <f>[2]основа!AM302</f>
        <v>42368</v>
      </c>
    </row>
    <row r="303" spans="215:215" x14ac:dyDescent="0.2">
      <c r="HG303" s="6">
        <f>[2]основа!AM303</f>
        <v>42368</v>
      </c>
    </row>
    <row r="304" spans="215:215" x14ac:dyDescent="0.2">
      <c r="HG304" s="6">
        <f>[2]основа!AM304</f>
        <v>42368</v>
      </c>
    </row>
    <row r="305" spans="215:215" x14ac:dyDescent="0.2">
      <c r="HG305" s="6">
        <f>[2]основа!AM305</f>
        <v>42368</v>
      </c>
    </row>
  </sheetData>
  <sheetProtection selectLockedCells="1" selectUnlockedCells="1"/>
  <mergeCells count="96">
    <mergeCell ref="B1:AI1"/>
    <mergeCell ref="AJ1:AL1"/>
    <mergeCell ref="AO1:BV1"/>
    <mergeCell ref="BW1:BY1"/>
    <mergeCell ref="E2:AI2"/>
    <mergeCell ref="AL2:AL4"/>
    <mergeCell ref="AR2:BV2"/>
    <mergeCell ref="BY2:BY4"/>
    <mergeCell ref="B3:B4"/>
    <mergeCell ref="C3:C4"/>
    <mergeCell ref="O3:O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P3:AP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O3:AO4"/>
    <mergeCell ref="BB3:BB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N3:BN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U3:BU4"/>
    <mergeCell ref="BV3:BV4"/>
    <mergeCell ref="BW3:BW4"/>
    <mergeCell ref="BX3:BX4"/>
    <mergeCell ref="C36:F36"/>
    <mergeCell ref="H36:K36"/>
    <mergeCell ref="L36:Q36"/>
    <mergeCell ref="S36:V36"/>
    <mergeCell ref="W36:AB36"/>
    <mergeCell ref="AD36:AG36"/>
    <mergeCell ref="BO3:BO4"/>
    <mergeCell ref="BP3:BP4"/>
    <mergeCell ref="BQ3:BQ4"/>
    <mergeCell ref="BR3:BR4"/>
    <mergeCell ref="BS3:BS4"/>
    <mergeCell ref="BT3:BT4"/>
    <mergeCell ref="BQ36:BT36"/>
    <mergeCell ref="BU36:BY36"/>
    <mergeCell ref="B38:AJ38"/>
    <mergeCell ref="B40:AJ40"/>
    <mergeCell ref="AH36:AL36"/>
    <mergeCell ref="AP36:AS36"/>
    <mergeCell ref="AU36:AX36"/>
    <mergeCell ref="AY36:BD36"/>
    <mergeCell ref="BF36:BI36"/>
    <mergeCell ref="BJ36:BO36"/>
  </mergeCells>
  <conditionalFormatting sqref="E5:AI34 AR5:BV34">
    <cfRule type="cellIs" dxfId="267" priority="76" stopIfTrue="1" operator="equal">
      <formula>0</formula>
    </cfRule>
  </conditionalFormatting>
  <conditionalFormatting sqref="A1:A65536 B2:AI65536 AJ1:AN65536 BW1:HI65536 AO2:BV65536">
    <cfRule type="expression" dxfId="266" priority="75" stopIfTrue="1">
      <formula>$HG1&lt;$HF$1</formula>
    </cfRule>
  </conditionalFormatting>
  <conditionalFormatting sqref="D3:AI31">
    <cfRule type="expression" dxfId="265" priority="74" stopIfTrue="1">
      <formula>$HG3&lt;$HF$1</formula>
    </cfRule>
  </conditionalFormatting>
  <conditionalFormatting sqref="E5:AD34">
    <cfRule type="expression" dxfId="264" priority="73" stopIfTrue="1">
      <formula>$HG5&lt;$HF$1</formula>
    </cfRule>
  </conditionalFormatting>
  <conditionalFormatting sqref="B36:AL36">
    <cfRule type="expression" dxfId="263" priority="72" stopIfTrue="1">
      <formula>$HG36&lt;$HF$1</formula>
    </cfRule>
  </conditionalFormatting>
  <conditionalFormatting sqref="E5:AD31">
    <cfRule type="expression" dxfId="262" priority="71" stopIfTrue="1">
      <formula>$HG5&lt;$HF$1</formula>
    </cfRule>
  </conditionalFormatting>
  <conditionalFormatting sqref="E5:AD31">
    <cfRule type="expression" dxfId="261" priority="70" stopIfTrue="1">
      <formula>$HG5&lt;$HF$1</formula>
    </cfRule>
  </conditionalFormatting>
  <conditionalFormatting sqref="E25:AD25">
    <cfRule type="expression" dxfId="260" priority="69" stopIfTrue="1">
      <formula>$HG25&lt;$HF$1</formula>
    </cfRule>
  </conditionalFormatting>
  <conditionalFormatting sqref="E9:AD9">
    <cfRule type="expression" dxfId="259" priority="68" stopIfTrue="1">
      <formula>$HG9&lt;$HF$1</formula>
    </cfRule>
  </conditionalFormatting>
  <conditionalFormatting sqref="E6:AD6">
    <cfRule type="expression" dxfId="258" priority="67" stopIfTrue="1">
      <formula>$HG6&lt;$HF$1</formula>
    </cfRule>
  </conditionalFormatting>
  <conditionalFormatting sqref="E5:AD31">
    <cfRule type="expression" dxfId="257" priority="66" stopIfTrue="1">
      <formula>$HG5&lt;$HF$1</formula>
    </cfRule>
  </conditionalFormatting>
  <conditionalFormatting sqref="E5:AD31">
    <cfRule type="expression" dxfId="256" priority="65" stopIfTrue="1">
      <formula>$HG5&lt;$HF$1</formula>
    </cfRule>
  </conditionalFormatting>
  <conditionalFormatting sqref="E5:AD31">
    <cfRule type="expression" dxfId="255" priority="64" stopIfTrue="1">
      <formula>$HG5&lt;$HF$1</formula>
    </cfRule>
  </conditionalFormatting>
  <conditionalFormatting sqref="E5:P31">
    <cfRule type="expression" dxfId="254" priority="63" stopIfTrue="1">
      <formula>$HG5&lt;$HF$1</formula>
    </cfRule>
  </conditionalFormatting>
  <conditionalFormatting sqref="D5:D31">
    <cfRule type="expression" dxfId="253" priority="62" stopIfTrue="1">
      <formula>$HG5&lt;$HF$1</formula>
    </cfRule>
  </conditionalFormatting>
  <conditionalFormatting sqref="D5:D31">
    <cfRule type="expression" dxfId="252" priority="61" stopIfTrue="1">
      <formula>$DU5&lt;$DT$1</formula>
    </cfRule>
  </conditionalFormatting>
  <conditionalFormatting sqref="D5:D31">
    <cfRule type="expression" dxfId="251" priority="60" stopIfTrue="1">
      <formula>$HA5&lt;$GZ$1</formula>
    </cfRule>
  </conditionalFormatting>
  <conditionalFormatting sqref="AQ5:AQ31">
    <cfRule type="expression" dxfId="250" priority="59" stopIfTrue="1">
      <formula>$HG5&lt;$HF$1</formula>
    </cfRule>
  </conditionalFormatting>
  <conditionalFormatting sqref="AQ5:AQ31">
    <cfRule type="expression" dxfId="249" priority="58" stopIfTrue="1">
      <formula>$DU5&lt;$DT$1</formula>
    </cfRule>
  </conditionalFormatting>
  <conditionalFormatting sqref="AQ5:AQ31">
    <cfRule type="expression" dxfId="248" priority="57" stopIfTrue="1">
      <formula>$HA5&lt;$GZ$1</formula>
    </cfRule>
  </conditionalFormatting>
  <conditionalFormatting sqref="AM5:AM31">
    <cfRule type="cellIs" dxfId="247" priority="56" stopIfTrue="1" operator="equal">
      <formula>0</formula>
    </cfRule>
  </conditionalFormatting>
  <conditionalFormatting sqref="BZ5:BZ31">
    <cfRule type="cellIs" dxfId="246" priority="55" stopIfTrue="1" operator="equal">
      <formula>0</formula>
    </cfRule>
  </conditionalFormatting>
  <conditionalFormatting sqref="BZ5:BZ31">
    <cfRule type="cellIs" dxfId="245" priority="54" stopIfTrue="1" operator="equal">
      <formula>0</formula>
    </cfRule>
  </conditionalFormatting>
  <conditionalFormatting sqref="AR5:BC31">
    <cfRule type="cellIs" dxfId="244" priority="53" stopIfTrue="1" operator="equal">
      <formula>0</formula>
    </cfRule>
  </conditionalFormatting>
  <conditionalFormatting sqref="AR5:BC31">
    <cfRule type="expression" dxfId="243" priority="52" stopIfTrue="1">
      <formula>$IT5&lt;$IS$1</formula>
    </cfRule>
  </conditionalFormatting>
  <conditionalFormatting sqref="E5:P31">
    <cfRule type="cellIs" dxfId="242" priority="51" stopIfTrue="1" operator="equal">
      <formula>0</formula>
    </cfRule>
  </conditionalFormatting>
  <conditionalFormatting sqref="E5:P31">
    <cfRule type="expression" dxfId="241" priority="50" stopIfTrue="1">
      <formula>$IT5&lt;$IS$1</formula>
    </cfRule>
  </conditionalFormatting>
  <conditionalFormatting sqref="AR5:BC31">
    <cfRule type="expression" dxfId="240" priority="49" stopIfTrue="1">
      <formula>$HG5&lt;$HF$1</formula>
    </cfRule>
  </conditionalFormatting>
  <conditionalFormatting sqref="AR5:BC31">
    <cfRule type="expression" dxfId="239" priority="48" stopIfTrue="1">
      <formula>$HG5&lt;$HF$1</formula>
    </cfRule>
  </conditionalFormatting>
  <conditionalFormatting sqref="AR5:BC31">
    <cfRule type="expression" dxfId="238" priority="47" stopIfTrue="1">
      <formula>$HG5&lt;$HF$1</formula>
    </cfRule>
  </conditionalFormatting>
  <conditionalFormatting sqref="AR5:BC31">
    <cfRule type="expression" dxfId="237" priority="46" stopIfTrue="1">
      <formula>$HG5&lt;$HF$1</formula>
    </cfRule>
  </conditionalFormatting>
  <conditionalFormatting sqref="AR25:BC25">
    <cfRule type="expression" dxfId="236" priority="45" stopIfTrue="1">
      <formula>$HG25&lt;$HF$1</formula>
    </cfRule>
  </conditionalFormatting>
  <conditionalFormatting sqref="AR9:BC9">
    <cfRule type="expression" dxfId="235" priority="44" stopIfTrue="1">
      <formula>$HG9&lt;$HF$1</formula>
    </cfRule>
  </conditionalFormatting>
  <conditionalFormatting sqref="AR6:BC6">
    <cfRule type="expression" dxfId="234" priority="43" stopIfTrue="1">
      <formula>$HG6&lt;$HF$1</formula>
    </cfRule>
  </conditionalFormatting>
  <conditionalFormatting sqref="AR5:BC31">
    <cfRule type="expression" dxfId="233" priority="42" stopIfTrue="1">
      <formula>$HG5&lt;$HF$1</formula>
    </cfRule>
  </conditionalFormatting>
  <conditionalFormatting sqref="AR5:BC31">
    <cfRule type="expression" dxfId="232" priority="41" stopIfTrue="1">
      <formula>$HG5&lt;$HF$1</formula>
    </cfRule>
  </conditionalFormatting>
  <conditionalFormatting sqref="AR5:BC31">
    <cfRule type="expression" dxfId="231" priority="40" stopIfTrue="1">
      <formula>$HG5&lt;$HF$1</formula>
    </cfRule>
  </conditionalFormatting>
  <conditionalFormatting sqref="AR5:BC31">
    <cfRule type="expression" dxfId="230" priority="39" stopIfTrue="1">
      <formula>$HG5&lt;$HF$1</formula>
    </cfRule>
  </conditionalFormatting>
  <conditionalFormatting sqref="AR5:BC31">
    <cfRule type="cellIs" dxfId="229" priority="38" stopIfTrue="1" operator="equal">
      <formula>0</formula>
    </cfRule>
  </conditionalFormatting>
  <conditionalFormatting sqref="AR5:BC31">
    <cfRule type="expression" dxfId="228" priority="37" stopIfTrue="1">
      <formula>$IT5&lt;$IS$1</formula>
    </cfRule>
  </conditionalFormatting>
  <conditionalFormatting sqref="AM2:AM31">
    <cfRule type="expression" dxfId="227" priority="36" stopIfTrue="1">
      <formula>$HG2&lt;$HF$1</formula>
    </cfRule>
  </conditionalFormatting>
  <conditionalFormatting sqref="AM2:AM31">
    <cfRule type="expression" dxfId="226" priority="35" stopIfTrue="1">
      <formula>$FT2&lt;$FS$1</formula>
    </cfRule>
  </conditionalFormatting>
  <conditionalFormatting sqref="AM3:AM31">
    <cfRule type="expression" dxfId="225" priority="34" stopIfTrue="1">
      <formula>$EG3&lt;$EF$1</formula>
    </cfRule>
  </conditionalFormatting>
  <conditionalFormatting sqref="AM3:AM31">
    <cfRule type="expression" dxfId="224" priority="33" stopIfTrue="1">
      <formula>$HG3&lt;$HF$1</formula>
    </cfRule>
  </conditionalFormatting>
  <conditionalFormatting sqref="AM2:AM31">
    <cfRule type="expression" dxfId="223" priority="32" stopIfTrue="1">
      <formula>$HG2&lt;$HF$1</formula>
    </cfRule>
  </conditionalFormatting>
  <conditionalFormatting sqref="AM3:AM31">
    <cfRule type="expression" dxfId="222" priority="31" stopIfTrue="1">
      <formula>$FT3&lt;$FS$1</formula>
    </cfRule>
  </conditionalFormatting>
  <conditionalFormatting sqref="AM3:AM31">
    <cfRule type="expression" dxfId="221" priority="30" stopIfTrue="1">
      <formula>$IT3&lt;$IS$1</formula>
    </cfRule>
  </conditionalFormatting>
  <conditionalFormatting sqref="BZ5:BZ31">
    <cfRule type="cellIs" dxfId="220" priority="29" stopIfTrue="1" operator="equal">
      <formula>0</formula>
    </cfRule>
  </conditionalFormatting>
  <conditionalFormatting sqref="BZ2:BZ31">
    <cfRule type="expression" dxfId="219" priority="28" stopIfTrue="1">
      <formula>$HG2&lt;$HF$1</formula>
    </cfRule>
  </conditionalFormatting>
  <conditionalFormatting sqref="BZ2:BZ31">
    <cfRule type="expression" dxfId="218" priority="27" stopIfTrue="1">
      <formula>$FT2&lt;$FS$1</formula>
    </cfRule>
  </conditionalFormatting>
  <conditionalFormatting sqref="BZ3:BZ31">
    <cfRule type="expression" dxfId="217" priority="26" stopIfTrue="1">
      <formula>$EG3&lt;$EF$1</formula>
    </cfRule>
  </conditionalFormatting>
  <conditionalFormatting sqref="BZ3:BZ31">
    <cfRule type="expression" dxfId="216" priority="25" stopIfTrue="1">
      <formula>$HG3&lt;$HF$1</formula>
    </cfRule>
  </conditionalFormatting>
  <conditionalFormatting sqref="BZ2:BZ31">
    <cfRule type="expression" dxfId="215" priority="24" stopIfTrue="1">
      <formula>$HG2&lt;$HF$1</formula>
    </cfRule>
  </conditionalFormatting>
  <conditionalFormatting sqref="BZ3:BZ31">
    <cfRule type="expression" dxfId="214" priority="23" stopIfTrue="1">
      <formula>$FT3&lt;$FS$1</formula>
    </cfRule>
  </conditionalFormatting>
  <conditionalFormatting sqref="BZ3:BZ31">
    <cfRule type="expression" dxfId="213" priority="22" stopIfTrue="1">
      <formula>$IT3&lt;$IS$1</formula>
    </cfRule>
  </conditionalFormatting>
  <conditionalFormatting sqref="E5:X31">
    <cfRule type="cellIs" dxfId="212" priority="21" stopIfTrue="1" operator="equal">
      <formula>0</formula>
    </cfRule>
  </conditionalFormatting>
  <conditionalFormatting sqref="E5:X31">
    <cfRule type="expression" dxfId="211" priority="20" stopIfTrue="1">
      <formula>$FT5&lt;$FS$1</formula>
    </cfRule>
  </conditionalFormatting>
  <conditionalFormatting sqref="AR5:BK31">
    <cfRule type="cellIs" dxfId="210" priority="19" stopIfTrue="1" operator="equal">
      <formula>0</formula>
    </cfRule>
  </conditionalFormatting>
  <conditionalFormatting sqref="AR5:BK31">
    <cfRule type="expression" dxfId="209" priority="18" stopIfTrue="1">
      <formula>$FT5&lt;$FS$1</formula>
    </cfRule>
  </conditionalFormatting>
  <conditionalFormatting sqref="E5:X31">
    <cfRule type="cellIs" dxfId="208" priority="17" stopIfTrue="1" operator="equal">
      <formula>0</formula>
    </cfRule>
  </conditionalFormatting>
  <conditionalFormatting sqref="E5:X31">
    <cfRule type="expression" dxfId="207" priority="16" stopIfTrue="1">
      <formula>$FT5&lt;$FS$1</formula>
    </cfRule>
  </conditionalFormatting>
  <conditionalFormatting sqref="AR5:BK31">
    <cfRule type="cellIs" dxfId="206" priority="15" stopIfTrue="1" operator="equal">
      <formula>0</formula>
    </cfRule>
  </conditionalFormatting>
  <conditionalFormatting sqref="AR5:BK31">
    <cfRule type="expression" dxfId="205" priority="14" stopIfTrue="1">
      <formula>$FT5&lt;$FS$1</formula>
    </cfRule>
  </conditionalFormatting>
  <conditionalFormatting sqref="AR5:BA31">
    <cfRule type="cellIs" dxfId="204" priority="13" stopIfTrue="1" operator="equal">
      <formula>0</formula>
    </cfRule>
  </conditionalFormatting>
  <conditionalFormatting sqref="AR5:BA31">
    <cfRule type="expression" dxfId="203" priority="12" stopIfTrue="1">
      <formula>$IT5&lt;$IS$1</formula>
    </cfRule>
  </conditionalFormatting>
  <conditionalFormatting sqref="AR5:BA31">
    <cfRule type="cellIs" dxfId="202" priority="11" stopIfTrue="1" operator="equal">
      <formula>0</formula>
    </cfRule>
  </conditionalFormatting>
  <conditionalFormatting sqref="AR5:BA31">
    <cfRule type="expression" dxfId="201" priority="10" stopIfTrue="1">
      <formula>$IT5&lt;$IS$1</formula>
    </cfRule>
  </conditionalFormatting>
  <conditionalFormatting sqref="AR5:BA31">
    <cfRule type="cellIs" dxfId="200" priority="9" stopIfTrue="1" operator="equal">
      <formula>0</formula>
    </cfRule>
  </conditionalFormatting>
  <conditionalFormatting sqref="AR5:BA31">
    <cfRule type="expression" dxfId="199" priority="8" stopIfTrue="1">
      <formula>$IT5&lt;$IS$1</formula>
    </cfRule>
  </conditionalFormatting>
  <conditionalFormatting sqref="AR5:BA31">
    <cfRule type="cellIs" dxfId="198" priority="7" stopIfTrue="1" operator="equal">
      <formula>0</formula>
    </cfRule>
  </conditionalFormatting>
  <conditionalFormatting sqref="AR5:BA31">
    <cfRule type="expression" dxfId="197" priority="6" stopIfTrue="1">
      <formula>$IT5&lt;$IS$1</formula>
    </cfRule>
  </conditionalFormatting>
  <conditionalFormatting sqref="AR5:BA31">
    <cfRule type="cellIs" dxfId="196" priority="5" stopIfTrue="1" operator="equal">
      <formula>0</formula>
    </cfRule>
  </conditionalFormatting>
  <conditionalFormatting sqref="AR5:BA31">
    <cfRule type="expression" dxfId="195" priority="4" stopIfTrue="1">
      <formula>$IT5&lt;$IS$1</formula>
    </cfRule>
  </conditionalFormatting>
  <conditionalFormatting sqref="AR5:BA31">
    <cfRule type="cellIs" dxfId="194" priority="3" stopIfTrue="1" operator="equal">
      <formula>0</formula>
    </cfRule>
  </conditionalFormatting>
  <conditionalFormatting sqref="AR5:BA31">
    <cfRule type="expression" dxfId="193" priority="2" stopIfTrue="1">
      <formula>$IT5&lt;$IS$1</formula>
    </cfRule>
  </conditionalFormatting>
  <conditionalFormatting sqref="AQ5:AQ31">
    <cfRule type="expression" dxfId="192" priority="1" stopIfTrue="1">
      <formula>$IT5&lt;$IS$1</formula>
    </cfRule>
  </conditionalFormatting>
  <pageMargins left="0" right="0" top="0" bottom="0" header="0.31496062992125984" footer="0.31496062992125984"/>
  <pageSetup paperSize="9" scale="115" orientation="landscape" r:id="rId1"/>
  <headerFooter alignWithMargins="0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</sheetPr>
  <dimension ref="A1:HG305"/>
  <sheetViews>
    <sheetView zoomScaleNormal="100" workbookViewId="0">
      <pane xSplit="3" ySplit="4" topLeftCell="D17" activePane="bottomRight" state="frozen"/>
      <selection activeCell="G5" sqref="G5"/>
      <selection pane="topRight" activeCell="G5" sqref="G5"/>
      <selection pane="bottomLeft" activeCell="G5" sqref="G5"/>
      <selection pane="bottomRight" activeCell="BV5" sqref="BT1:BV1048576"/>
    </sheetView>
  </sheetViews>
  <sheetFormatPr defaultColWidth="0" defaultRowHeight="12.75" x14ac:dyDescent="0.2"/>
  <cols>
    <col min="1" max="1" width="3" style="12" hidden="1" customWidth="1"/>
    <col min="2" max="2" width="19.5703125" style="12" hidden="1" customWidth="1"/>
    <col min="3" max="3" width="3.42578125" style="12" hidden="1" customWidth="1"/>
    <col min="4" max="4" width="8" style="12" hidden="1" customWidth="1"/>
    <col min="5" max="35" width="4.5703125" style="12" hidden="1" customWidth="1"/>
    <col min="36" max="36" width="5.5703125" style="12" hidden="1" customWidth="1"/>
    <col min="37" max="37" width="5.42578125" style="12" hidden="1" customWidth="1"/>
    <col min="38" max="38" width="5.7109375" style="12" hidden="1" customWidth="1"/>
    <col min="39" max="39" width="5.85546875" style="12" hidden="1" customWidth="1"/>
    <col min="40" max="40" width="3" style="12" bestFit="1" customWidth="1"/>
    <col min="41" max="41" width="19.5703125" style="12" customWidth="1"/>
    <col min="42" max="42" width="3.42578125" style="12" customWidth="1"/>
    <col min="43" max="43" width="8" style="12" customWidth="1"/>
    <col min="44" max="71" width="4.5703125" style="12" customWidth="1"/>
    <col min="72" max="74" width="4.5703125" style="12" hidden="1" customWidth="1"/>
    <col min="75" max="75" width="5.5703125" style="12" customWidth="1"/>
    <col min="76" max="76" width="5.42578125" style="12" customWidth="1"/>
    <col min="77" max="77" width="5.7109375" style="12" customWidth="1"/>
    <col min="78" max="78" width="5.85546875" style="12" hidden="1" customWidth="1"/>
    <col min="79" max="213" width="9.140625" style="12" customWidth="1"/>
    <col min="214" max="215" width="10.140625" style="12" hidden="1" customWidth="1"/>
    <col min="216" max="217" width="0" style="12" hidden="1"/>
    <col min="218" max="218" width="3" style="12" bestFit="1" customWidth="1"/>
    <col min="219" max="219" width="19.5703125" style="12" customWidth="1"/>
    <col min="220" max="220" width="3.42578125" style="12" customWidth="1"/>
    <col min="221" max="221" width="8" style="12" customWidth="1"/>
    <col min="222" max="252" width="4.5703125" style="12" customWidth="1"/>
    <col min="253" max="253" width="5.5703125" style="12" customWidth="1"/>
    <col min="254" max="254" width="5.42578125" style="12" customWidth="1"/>
    <col min="255" max="255" width="5.7109375" style="12" customWidth="1"/>
    <col min="256" max="256" width="2.5703125" style="12" customWidth="1"/>
    <col min="257" max="257" width="3" style="12" customWidth="1"/>
    <col min="258" max="258" width="19.5703125" style="12" customWidth="1"/>
    <col min="259" max="259" width="3.42578125" style="12" customWidth="1"/>
    <col min="260" max="260" width="8" style="12" customWidth="1"/>
    <col min="261" max="291" width="4.5703125" style="12" customWidth="1"/>
    <col min="292" max="292" width="5.5703125" style="12" customWidth="1"/>
    <col min="293" max="293" width="5.42578125" style="12" customWidth="1"/>
    <col min="294" max="294" width="5.7109375" style="12" customWidth="1"/>
    <col min="295" max="295" width="3.140625" style="12" customWidth="1"/>
    <col min="296" max="333" width="0" style="12" hidden="1" customWidth="1"/>
    <col min="334" max="469" width="9.140625" style="12" customWidth="1"/>
    <col min="470" max="471" width="0" style="12" hidden="1" customWidth="1"/>
    <col min="472" max="473" width="0" style="12" hidden="1"/>
    <col min="474" max="474" width="3" style="12" bestFit="1" customWidth="1"/>
    <col min="475" max="475" width="19.5703125" style="12" customWidth="1"/>
    <col min="476" max="476" width="3.42578125" style="12" customWidth="1"/>
    <col min="477" max="477" width="8" style="12" customWidth="1"/>
    <col min="478" max="508" width="4.5703125" style="12" customWidth="1"/>
    <col min="509" max="509" width="5.5703125" style="12" customWidth="1"/>
    <col min="510" max="510" width="5.42578125" style="12" customWidth="1"/>
    <col min="511" max="511" width="5.7109375" style="12" customWidth="1"/>
    <col min="512" max="512" width="2.5703125" style="12" customWidth="1"/>
    <col min="513" max="513" width="3" style="12" customWidth="1"/>
    <col min="514" max="514" width="19.5703125" style="12" customWidth="1"/>
    <col min="515" max="515" width="3.42578125" style="12" customWidth="1"/>
    <col min="516" max="516" width="8" style="12" customWidth="1"/>
    <col min="517" max="547" width="4.5703125" style="12" customWidth="1"/>
    <col min="548" max="548" width="5.5703125" style="12" customWidth="1"/>
    <col min="549" max="549" width="5.42578125" style="12" customWidth="1"/>
    <col min="550" max="550" width="5.7109375" style="12" customWidth="1"/>
    <col min="551" max="551" width="3.140625" style="12" customWidth="1"/>
    <col min="552" max="589" width="0" style="12" hidden="1" customWidth="1"/>
    <col min="590" max="725" width="9.140625" style="12" customWidth="1"/>
    <col min="726" max="727" width="0" style="12" hidden="1" customWidth="1"/>
    <col min="728" max="729" width="0" style="12" hidden="1"/>
    <col min="730" max="730" width="3" style="12" bestFit="1" customWidth="1"/>
    <col min="731" max="731" width="19.5703125" style="12" customWidth="1"/>
    <col min="732" max="732" width="3.42578125" style="12" customWidth="1"/>
    <col min="733" max="733" width="8" style="12" customWidth="1"/>
    <col min="734" max="764" width="4.5703125" style="12" customWidth="1"/>
    <col min="765" max="765" width="5.5703125" style="12" customWidth="1"/>
    <col min="766" max="766" width="5.42578125" style="12" customWidth="1"/>
    <col min="767" max="767" width="5.7109375" style="12" customWidth="1"/>
    <col min="768" max="768" width="2.5703125" style="12" customWidth="1"/>
    <col min="769" max="769" width="3" style="12" customWidth="1"/>
    <col min="770" max="770" width="19.5703125" style="12" customWidth="1"/>
    <col min="771" max="771" width="3.42578125" style="12" customWidth="1"/>
    <col min="772" max="772" width="8" style="12" customWidth="1"/>
    <col min="773" max="803" width="4.5703125" style="12" customWidth="1"/>
    <col min="804" max="804" width="5.5703125" style="12" customWidth="1"/>
    <col min="805" max="805" width="5.42578125" style="12" customWidth="1"/>
    <col min="806" max="806" width="5.7109375" style="12" customWidth="1"/>
    <col min="807" max="807" width="3.140625" style="12" customWidth="1"/>
    <col min="808" max="845" width="0" style="12" hidden="1" customWidth="1"/>
    <col min="846" max="981" width="9.140625" style="12" customWidth="1"/>
    <col min="982" max="983" width="0" style="12" hidden="1" customWidth="1"/>
    <col min="984" max="985" width="0" style="12" hidden="1"/>
    <col min="986" max="986" width="3" style="12" bestFit="1" customWidth="1"/>
    <col min="987" max="987" width="19.5703125" style="12" customWidth="1"/>
    <col min="988" max="988" width="3.42578125" style="12" customWidth="1"/>
    <col min="989" max="989" width="8" style="12" customWidth="1"/>
    <col min="990" max="1020" width="4.5703125" style="12" customWidth="1"/>
    <col min="1021" max="1021" width="5.5703125" style="12" customWidth="1"/>
    <col min="1022" max="1022" width="5.42578125" style="12" customWidth="1"/>
    <col min="1023" max="1023" width="5.7109375" style="12" customWidth="1"/>
    <col min="1024" max="1024" width="2.5703125" style="12" customWidth="1"/>
    <col min="1025" max="1025" width="3" style="12" customWidth="1"/>
    <col min="1026" max="1026" width="19.5703125" style="12" customWidth="1"/>
    <col min="1027" max="1027" width="3.42578125" style="12" customWidth="1"/>
    <col min="1028" max="1028" width="8" style="12" customWidth="1"/>
    <col min="1029" max="1059" width="4.5703125" style="12" customWidth="1"/>
    <col min="1060" max="1060" width="5.5703125" style="12" customWidth="1"/>
    <col min="1061" max="1061" width="5.42578125" style="12" customWidth="1"/>
    <col min="1062" max="1062" width="5.7109375" style="12" customWidth="1"/>
    <col min="1063" max="1063" width="3.140625" style="12" customWidth="1"/>
    <col min="1064" max="1101" width="0" style="12" hidden="1" customWidth="1"/>
    <col min="1102" max="1237" width="9.140625" style="12" customWidth="1"/>
    <col min="1238" max="1239" width="0" style="12" hidden="1" customWidth="1"/>
    <col min="1240" max="1241" width="0" style="12" hidden="1"/>
    <col min="1242" max="1242" width="3" style="12" bestFit="1" customWidth="1"/>
    <col min="1243" max="1243" width="19.5703125" style="12" customWidth="1"/>
    <col min="1244" max="1244" width="3.42578125" style="12" customWidth="1"/>
    <col min="1245" max="1245" width="8" style="12" customWidth="1"/>
    <col min="1246" max="1276" width="4.5703125" style="12" customWidth="1"/>
    <col min="1277" max="1277" width="5.5703125" style="12" customWidth="1"/>
    <col min="1278" max="1278" width="5.42578125" style="12" customWidth="1"/>
    <col min="1279" max="1279" width="5.7109375" style="12" customWidth="1"/>
    <col min="1280" max="1280" width="2.5703125" style="12" customWidth="1"/>
    <col min="1281" max="1281" width="3" style="12" customWidth="1"/>
    <col min="1282" max="1282" width="19.5703125" style="12" customWidth="1"/>
    <col min="1283" max="1283" width="3.42578125" style="12" customWidth="1"/>
    <col min="1284" max="1284" width="8" style="12" customWidth="1"/>
    <col min="1285" max="1315" width="4.5703125" style="12" customWidth="1"/>
    <col min="1316" max="1316" width="5.5703125" style="12" customWidth="1"/>
    <col min="1317" max="1317" width="5.42578125" style="12" customWidth="1"/>
    <col min="1318" max="1318" width="5.7109375" style="12" customWidth="1"/>
    <col min="1319" max="1319" width="3.140625" style="12" customWidth="1"/>
    <col min="1320" max="1357" width="0" style="12" hidden="1" customWidth="1"/>
    <col min="1358" max="1493" width="9.140625" style="12" customWidth="1"/>
    <col min="1494" max="1495" width="0" style="12" hidden="1" customWidth="1"/>
    <col min="1496" max="1497" width="0" style="12" hidden="1"/>
    <col min="1498" max="1498" width="3" style="12" bestFit="1" customWidth="1"/>
    <col min="1499" max="1499" width="19.5703125" style="12" customWidth="1"/>
    <col min="1500" max="1500" width="3.42578125" style="12" customWidth="1"/>
    <col min="1501" max="1501" width="8" style="12" customWidth="1"/>
    <col min="1502" max="1532" width="4.5703125" style="12" customWidth="1"/>
    <col min="1533" max="1533" width="5.5703125" style="12" customWidth="1"/>
    <col min="1534" max="1534" width="5.42578125" style="12" customWidth="1"/>
    <col min="1535" max="1535" width="5.7109375" style="12" customWidth="1"/>
    <col min="1536" max="1536" width="2.5703125" style="12" customWidth="1"/>
    <col min="1537" max="1537" width="3" style="12" customWidth="1"/>
    <col min="1538" max="1538" width="19.5703125" style="12" customWidth="1"/>
    <col min="1539" max="1539" width="3.42578125" style="12" customWidth="1"/>
    <col min="1540" max="1540" width="8" style="12" customWidth="1"/>
    <col min="1541" max="1571" width="4.5703125" style="12" customWidth="1"/>
    <col min="1572" max="1572" width="5.5703125" style="12" customWidth="1"/>
    <col min="1573" max="1573" width="5.42578125" style="12" customWidth="1"/>
    <col min="1574" max="1574" width="5.7109375" style="12" customWidth="1"/>
    <col min="1575" max="1575" width="3.140625" style="12" customWidth="1"/>
    <col min="1576" max="1613" width="0" style="12" hidden="1" customWidth="1"/>
    <col min="1614" max="1749" width="9.140625" style="12" customWidth="1"/>
    <col min="1750" max="1751" width="0" style="12" hidden="1" customWidth="1"/>
    <col min="1752" max="1753" width="0" style="12" hidden="1"/>
    <col min="1754" max="1754" width="3" style="12" bestFit="1" customWidth="1"/>
    <col min="1755" max="1755" width="19.5703125" style="12" customWidth="1"/>
    <col min="1756" max="1756" width="3.42578125" style="12" customWidth="1"/>
    <col min="1757" max="1757" width="8" style="12" customWidth="1"/>
    <col min="1758" max="1788" width="4.5703125" style="12" customWidth="1"/>
    <col min="1789" max="1789" width="5.5703125" style="12" customWidth="1"/>
    <col min="1790" max="1790" width="5.42578125" style="12" customWidth="1"/>
    <col min="1791" max="1791" width="5.7109375" style="12" customWidth="1"/>
    <col min="1792" max="1792" width="2.5703125" style="12" customWidth="1"/>
    <col min="1793" max="1793" width="3" style="12" customWidth="1"/>
    <col min="1794" max="1794" width="19.5703125" style="12" customWidth="1"/>
    <col min="1795" max="1795" width="3.42578125" style="12" customWidth="1"/>
    <col min="1796" max="1796" width="8" style="12" customWidth="1"/>
    <col min="1797" max="1827" width="4.5703125" style="12" customWidth="1"/>
    <col min="1828" max="1828" width="5.5703125" style="12" customWidth="1"/>
    <col min="1829" max="1829" width="5.42578125" style="12" customWidth="1"/>
    <col min="1830" max="1830" width="5.7109375" style="12" customWidth="1"/>
    <col min="1831" max="1831" width="3.140625" style="12" customWidth="1"/>
    <col min="1832" max="1869" width="0" style="12" hidden="1" customWidth="1"/>
    <col min="1870" max="2005" width="9.140625" style="12" customWidth="1"/>
    <col min="2006" max="2007" width="0" style="12" hidden="1" customWidth="1"/>
    <col min="2008" max="2009" width="0" style="12" hidden="1"/>
    <col min="2010" max="2010" width="3" style="12" bestFit="1" customWidth="1"/>
    <col min="2011" max="2011" width="19.5703125" style="12" customWidth="1"/>
    <col min="2012" max="2012" width="3.42578125" style="12" customWidth="1"/>
    <col min="2013" max="2013" width="8" style="12" customWidth="1"/>
    <col min="2014" max="2044" width="4.5703125" style="12" customWidth="1"/>
    <col min="2045" max="2045" width="5.5703125" style="12" customWidth="1"/>
    <col min="2046" max="2046" width="5.42578125" style="12" customWidth="1"/>
    <col min="2047" max="2047" width="5.7109375" style="12" customWidth="1"/>
    <col min="2048" max="2048" width="2.5703125" style="12" customWidth="1"/>
    <col min="2049" max="2049" width="3" style="12" customWidth="1"/>
    <col min="2050" max="2050" width="19.5703125" style="12" customWidth="1"/>
    <col min="2051" max="2051" width="3.42578125" style="12" customWidth="1"/>
    <col min="2052" max="2052" width="8" style="12" customWidth="1"/>
    <col min="2053" max="2083" width="4.5703125" style="12" customWidth="1"/>
    <col min="2084" max="2084" width="5.5703125" style="12" customWidth="1"/>
    <col min="2085" max="2085" width="5.42578125" style="12" customWidth="1"/>
    <col min="2086" max="2086" width="5.7109375" style="12" customWidth="1"/>
    <col min="2087" max="2087" width="3.140625" style="12" customWidth="1"/>
    <col min="2088" max="2125" width="0" style="12" hidden="1" customWidth="1"/>
    <col min="2126" max="2261" width="9.140625" style="12" customWidth="1"/>
    <col min="2262" max="2263" width="0" style="12" hidden="1" customWidth="1"/>
    <col min="2264" max="2265" width="0" style="12" hidden="1"/>
    <col min="2266" max="2266" width="3" style="12" bestFit="1" customWidth="1"/>
    <col min="2267" max="2267" width="19.5703125" style="12" customWidth="1"/>
    <col min="2268" max="2268" width="3.42578125" style="12" customWidth="1"/>
    <col min="2269" max="2269" width="8" style="12" customWidth="1"/>
    <col min="2270" max="2300" width="4.5703125" style="12" customWidth="1"/>
    <col min="2301" max="2301" width="5.5703125" style="12" customWidth="1"/>
    <col min="2302" max="2302" width="5.42578125" style="12" customWidth="1"/>
    <col min="2303" max="2303" width="5.7109375" style="12" customWidth="1"/>
    <col min="2304" max="2304" width="2.5703125" style="12" customWidth="1"/>
    <col min="2305" max="2305" width="3" style="12" customWidth="1"/>
    <col min="2306" max="2306" width="19.5703125" style="12" customWidth="1"/>
    <col min="2307" max="2307" width="3.42578125" style="12" customWidth="1"/>
    <col min="2308" max="2308" width="8" style="12" customWidth="1"/>
    <col min="2309" max="2339" width="4.5703125" style="12" customWidth="1"/>
    <col min="2340" max="2340" width="5.5703125" style="12" customWidth="1"/>
    <col min="2341" max="2341" width="5.42578125" style="12" customWidth="1"/>
    <col min="2342" max="2342" width="5.7109375" style="12" customWidth="1"/>
    <col min="2343" max="2343" width="3.140625" style="12" customWidth="1"/>
    <col min="2344" max="2381" width="0" style="12" hidden="1" customWidth="1"/>
    <col min="2382" max="2517" width="9.140625" style="12" customWidth="1"/>
    <col min="2518" max="2519" width="0" style="12" hidden="1" customWidth="1"/>
    <col min="2520" max="2521" width="0" style="12" hidden="1"/>
    <col min="2522" max="2522" width="3" style="12" bestFit="1" customWidth="1"/>
    <col min="2523" max="2523" width="19.5703125" style="12" customWidth="1"/>
    <col min="2524" max="2524" width="3.42578125" style="12" customWidth="1"/>
    <col min="2525" max="2525" width="8" style="12" customWidth="1"/>
    <col min="2526" max="2556" width="4.5703125" style="12" customWidth="1"/>
    <col min="2557" max="2557" width="5.5703125" style="12" customWidth="1"/>
    <col min="2558" max="2558" width="5.42578125" style="12" customWidth="1"/>
    <col min="2559" max="2559" width="5.7109375" style="12" customWidth="1"/>
    <col min="2560" max="2560" width="2.5703125" style="12" customWidth="1"/>
    <col min="2561" max="2561" width="3" style="12" customWidth="1"/>
    <col min="2562" max="2562" width="19.5703125" style="12" customWidth="1"/>
    <col min="2563" max="2563" width="3.42578125" style="12" customWidth="1"/>
    <col min="2564" max="2564" width="8" style="12" customWidth="1"/>
    <col min="2565" max="2595" width="4.5703125" style="12" customWidth="1"/>
    <col min="2596" max="2596" width="5.5703125" style="12" customWidth="1"/>
    <col min="2597" max="2597" width="5.42578125" style="12" customWidth="1"/>
    <col min="2598" max="2598" width="5.7109375" style="12" customWidth="1"/>
    <col min="2599" max="2599" width="3.140625" style="12" customWidth="1"/>
    <col min="2600" max="2637" width="0" style="12" hidden="1" customWidth="1"/>
    <col min="2638" max="2773" width="9.140625" style="12" customWidth="1"/>
    <col min="2774" max="2775" width="0" style="12" hidden="1" customWidth="1"/>
    <col min="2776" max="2777" width="0" style="12" hidden="1"/>
    <col min="2778" max="2778" width="3" style="12" bestFit="1" customWidth="1"/>
    <col min="2779" max="2779" width="19.5703125" style="12" customWidth="1"/>
    <col min="2780" max="2780" width="3.42578125" style="12" customWidth="1"/>
    <col min="2781" max="2781" width="8" style="12" customWidth="1"/>
    <col min="2782" max="2812" width="4.5703125" style="12" customWidth="1"/>
    <col min="2813" max="2813" width="5.5703125" style="12" customWidth="1"/>
    <col min="2814" max="2814" width="5.42578125" style="12" customWidth="1"/>
    <col min="2815" max="2815" width="5.7109375" style="12" customWidth="1"/>
    <col min="2816" max="2816" width="2.5703125" style="12" customWidth="1"/>
    <col min="2817" max="2817" width="3" style="12" customWidth="1"/>
    <col min="2818" max="2818" width="19.5703125" style="12" customWidth="1"/>
    <col min="2819" max="2819" width="3.42578125" style="12" customWidth="1"/>
    <col min="2820" max="2820" width="8" style="12" customWidth="1"/>
    <col min="2821" max="2851" width="4.5703125" style="12" customWidth="1"/>
    <col min="2852" max="2852" width="5.5703125" style="12" customWidth="1"/>
    <col min="2853" max="2853" width="5.42578125" style="12" customWidth="1"/>
    <col min="2854" max="2854" width="5.7109375" style="12" customWidth="1"/>
    <col min="2855" max="2855" width="3.140625" style="12" customWidth="1"/>
    <col min="2856" max="2893" width="0" style="12" hidden="1" customWidth="1"/>
    <col min="2894" max="3029" width="9.140625" style="12" customWidth="1"/>
    <col min="3030" max="3031" width="0" style="12" hidden="1" customWidth="1"/>
    <col min="3032" max="3033" width="0" style="12" hidden="1"/>
    <col min="3034" max="3034" width="3" style="12" bestFit="1" customWidth="1"/>
    <col min="3035" max="3035" width="19.5703125" style="12" customWidth="1"/>
    <col min="3036" max="3036" width="3.42578125" style="12" customWidth="1"/>
    <col min="3037" max="3037" width="8" style="12" customWidth="1"/>
    <col min="3038" max="3068" width="4.5703125" style="12" customWidth="1"/>
    <col min="3069" max="3069" width="5.5703125" style="12" customWidth="1"/>
    <col min="3070" max="3070" width="5.42578125" style="12" customWidth="1"/>
    <col min="3071" max="3071" width="5.7109375" style="12" customWidth="1"/>
    <col min="3072" max="3072" width="2.5703125" style="12" customWidth="1"/>
    <col min="3073" max="3073" width="3" style="12" customWidth="1"/>
    <col min="3074" max="3074" width="19.5703125" style="12" customWidth="1"/>
    <col min="3075" max="3075" width="3.42578125" style="12" customWidth="1"/>
    <col min="3076" max="3076" width="8" style="12" customWidth="1"/>
    <col min="3077" max="3107" width="4.5703125" style="12" customWidth="1"/>
    <col min="3108" max="3108" width="5.5703125" style="12" customWidth="1"/>
    <col min="3109" max="3109" width="5.42578125" style="12" customWidth="1"/>
    <col min="3110" max="3110" width="5.7109375" style="12" customWidth="1"/>
    <col min="3111" max="3111" width="3.140625" style="12" customWidth="1"/>
    <col min="3112" max="3149" width="0" style="12" hidden="1" customWidth="1"/>
    <col min="3150" max="3285" width="9.140625" style="12" customWidth="1"/>
    <col min="3286" max="3287" width="0" style="12" hidden="1" customWidth="1"/>
    <col min="3288" max="3289" width="0" style="12" hidden="1"/>
    <col min="3290" max="3290" width="3" style="12" bestFit="1" customWidth="1"/>
    <col min="3291" max="3291" width="19.5703125" style="12" customWidth="1"/>
    <col min="3292" max="3292" width="3.42578125" style="12" customWidth="1"/>
    <col min="3293" max="3293" width="8" style="12" customWidth="1"/>
    <col min="3294" max="3324" width="4.5703125" style="12" customWidth="1"/>
    <col min="3325" max="3325" width="5.5703125" style="12" customWidth="1"/>
    <col min="3326" max="3326" width="5.42578125" style="12" customWidth="1"/>
    <col min="3327" max="3327" width="5.7109375" style="12" customWidth="1"/>
    <col min="3328" max="3328" width="2.5703125" style="12" customWidth="1"/>
    <col min="3329" max="3329" width="3" style="12" customWidth="1"/>
    <col min="3330" max="3330" width="19.5703125" style="12" customWidth="1"/>
    <col min="3331" max="3331" width="3.42578125" style="12" customWidth="1"/>
    <col min="3332" max="3332" width="8" style="12" customWidth="1"/>
    <col min="3333" max="3363" width="4.5703125" style="12" customWidth="1"/>
    <col min="3364" max="3364" width="5.5703125" style="12" customWidth="1"/>
    <col min="3365" max="3365" width="5.42578125" style="12" customWidth="1"/>
    <col min="3366" max="3366" width="5.7109375" style="12" customWidth="1"/>
    <col min="3367" max="3367" width="3.140625" style="12" customWidth="1"/>
    <col min="3368" max="3405" width="0" style="12" hidden="1" customWidth="1"/>
    <col min="3406" max="3541" width="9.140625" style="12" customWidth="1"/>
    <col min="3542" max="3543" width="0" style="12" hidden="1" customWidth="1"/>
    <col min="3544" max="3545" width="0" style="12" hidden="1"/>
    <col min="3546" max="3546" width="3" style="12" bestFit="1" customWidth="1"/>
    <col min="3547" max="3547" width="19.5703125" style="12" customWidth="1"/>
    <col min="3548" max="3548" width="3.42578125" style="12" customWidth="1"/>
    <col min="3549" max="3549" width="8" style="12" customWidth="1"/>
    <col min="3550" max="3580" width="4.5703125" style="12" customWidth="1"/>
    <col min="3581" max="3581" width="5.5703125" style="12" customWidth="1"/>
    <col min="3582" max="3582" width="5.42578125" style="12" customWidth="1"/>
    <col min="3583" max="3583" width="5.7109375" style="12" customWidth="1"/>
    <col min="3584" max="3584" width="2.5703125" style="12" customWidth="1"/>
    <col min="3585" max="3585" width="3" style="12" customWidth="1"/>
    <col min="3586" max="3586" width="19.5703125" style="12" customWidth="1"/>
    <col min="3587" max="3587" width="3.42578125" style="12" customWidth="1"/>
    <col min="3588" max="3588" width="8" style="12" customWidth="1"/>
    <col min="3589" max="3619" width="4.5703125" style="12" customWidth="1"/>
    <col min="3620" max="3620" width="5.5703125" style="12" customWidth="1"/>
    <col min="3621" max="3621" width="5.42578125" style="12" customWidth="1"/>
    <col min="3622" max="3622" width="5.7109375" style="12" customWidth="1"/>
    <col min="3623" max="3623" width="3.140625" style="12" customWidth="1"/>
    <col min="3624" max="3661" width="0" style="12" hidden="1" customWidth="1"/>
    <col min="3662" max="3797" width="9.140625" style="12" customWidth="1"/>
    <col min="3798" max="3799" width="0" style="12" hidden="1" customWidth="1"/>
    <col min="3800" max="3801" width="0" style="12" hidden="1"/>
    <col min="3802" max="3802" width="3" style="12" bestFit="1" customWidth="1"/>
    <col min="3803" max="3803" width="19.5703125" style="12" customWidth="1"/>
    <col min="3804" max="3804" width="3.42578125" style="12" customWidth="1"/>
    <col min="3805" max="3805" width="8" style="12" customWidth="1"/>
    <col min="3806" max="3836" width="4.5703125" style="12" customWidth="1"/>
    <col min="3837" max="3837" width="5.5703125" style="12" customWidth="1"/>
    <col min="3838" max="3838" width="5.42578125" style="12" customWidth="1"/>
    <col min="3839" max="3839" width="5.7109375" style="12" customWidth="1"/>
    <col min="3840" max="3840" width="2.5703125" style="12" customWidth="1"/>
    <col min="3841" max="3841" width="3" style="12" customWidth="1"/>
    <col min="3842" max="3842" width="19.5703125" style="12" customWidth="1"/>
    <col min="3843" max="3843" width="3.42578125" style="12" customWidth="1"/>
    <col min="3844" max="3844" width="8" style="12" customWidth="1"/>
    <col min="3845" max="3875" width="4.5703125" style="12" customWidth="1"/>
    <col min="3876" max="3876" width="5.5703125" style="12" customWidth="1"/>
    <col min="3877" max="3877" width="5.42578125" style="12" customWidth="1"/>
    <col min="3878" max="3878" width="5.7109375" style="12" customWidth="1"/>
    <col min="3879" max="3879" width="3.140625" style="12" customWidth="1"/>
    <col min="3880" max="3917" width="0" style="12" hidden="1" customWidth="1"/>
    <col min="3918" max="4053" width="9.140625" style="12" customWidth="1"/>
    <col min="4054" max="4055" width="0" style="12" hidden="1" customWidth="1"/>
    <col min="4056" max="4057" width="0" style="12" hidden="1"/>
    <col min="4058" max="4058" width="3" style="12" bestFit="1" customWidth="1"/>
    <col min="4059" max="4059" width="19.5703125" style="12" customWidth="1"/>
    <col min="4060" max="4060" width="3.42578125" style="12" customWidth="1"/>
    <col min="4061" max="4061" width="8" style="12" customWidth="1"/>
    <col min="4062" max="4092" width="4.5703125" style="12" customWidth="1"/>
    <col min="4093" max="4093" width="5.5703125" style="12" customWidth="1"/>
    <col min="4094" max="4094" width="5.42578125" style="12" customWidth="1"/>
    <col min="4095" max="4095" width="5.7109375" style="12" customWidth="1"/>
    <col min="4096" max="4096" width="2.5703125" style="12" customWidth="1"/>
    <col min="4097" max="4097" width="3" style="12" customWidth="1"/>
    <col min="4098" max="4098" width="19.5703125" style="12" customWidth="1"/>
    <col min="4099" max="4099" width="3.42578125" style="12" customWidth="1"/>
    <col min="4100" max="4100" width="8" style="12" customWidth="1"/>
    <col min="4101" max="4131" width="4.5703125" style="12" customWidth="1"/>
    <col min="4132" max="4132" width="5.5703125" style="12" customWidth="1"/>
    <col min="4133" max="4133" width="5.42578125" style="12" customWidth="1"/>
    <col min="4134" max="4134" width="5.7109375" style="12" customWidth="1"/>
    <col min="4135" max="4135" width="3.140625" style="12" customWidth="1"/>
    <col min="4136" max="4173" width="0" style="12" hidden="1" customWidth="1"/>
    <col min="4174" max="4309" width="9.140625" style="12" customWidth="1"/>
    <col min="4310" max="4311" width="0" style="12" hidden="1" customWidth="1"/>
    <col min="4312" max="4313" width="0" style="12" hidden="1"/>
    <col min="4314" max="4314" width="3" style="12" bestFit="1" customWidth="1"/>
    <col min="4315" max="4315" width="19.5703125" style="12" customWidth="1"/>
    <col min="4316" max="4316" width="3.42578125" style="12" customWidth="1"/>
    <col min="4317" max="4317" width="8" style="12" customWidth="1"/>
    <col min="4318" max="4348" width="4.5703125" style="12" customWidth="1"/>
    <col min="4349" max="4349" width="5.5703125" style="12" customWidth="1"/>
    <col min="4350" max="4350" width="5.42578125" style="12" customWidth="1"/>
    <col min="4351" max="4351" width="5.7109375" style="12" customWidth="1"/>
    <col min="4352" max="4352" width="2.5703125" style="12" customWidth="1"/>
    <col min="4353" max="4353" width="3" style="12" customWidth="1"/>
    <col min="4354" max="4354" width="19.5703125" style="12" customWidth="1"/>
    <col min="4355" max="4355" width="3.42578125" style="12" customWidth="1"/>
    <col min="4356" max="4356" width="8" style="12" customWidth="1"/>
    <col min="4357" max="4387" width="4.5703125" style="12" customWidth="1"/>
    <col min="4388" max="4388" width="5.5703125" style="12" customWidth="1"/>
    <col min="4389" max="4389" width="5.42578125" style="12" customWidth="1"/>
    <col min="4390" max="4390" width="5.7109375" style="12" customWidth="1"/>
    <col min="4391" max="4391" width="3.140625" style="12" customWidth="1"/>
    <col min="4392" max="4429" width="0" style="12" hidden="1" customWidth="1"/>
    <col min="4430" max="4565" width="9.140625" style="12" customWidth="1"/>
    <col min="4566" max="4567" width="0" style="12" hidden="1" customWidth="1"/>
    <col min="4568" max="4569" width="0" style="12" hidden="1"/>
    <col min="4570" max="4570" width="3" style="12" bestFit="1" customWidth="1"/>
    <col min="4571" max="4571" width="19.5703125" style="12" customWidth="1"/>
    <col min="4572" max="4572" width="3.42578125" style="12" customWidth="1"/>
    <col min="4573" max="4573" width="8" style="12" customWidth="1"/>
    <col min="4574" max="4604" width="4.5703125" style="12" customWidth="1"/>
    <col min="4605" max="4605" width="5.5703125" style="12" customWidth="1"/>
    <col min="4606" max="4606" width="5.42578125" style="12" customWidth="1"/>
    <col min="4607" max="4607" width="5.7109375" style="12" customWidth="1"/>
    <col min="4608" max="4608" width="2.5703125" style="12" customWidth="1"/>
    <col min="4609" max="4609" width="3" style="12" customWidth="1"/>
    <col min="4610" max="4610" width="19.5703125" style="12" customWidth="1"/>
    <col min="4611" max="4611" width="3.42578125" style="12" customWidth="1"/>
    <col min="4612" max="4612" width="8" style="12" customWidth="1"/>
    <col min="4613" max="4643" width="4.5703125" style="12" customWidth="1"/>
    <col min="4644" max="4644" width="5.5703125" style="12" customWidth="1"/>
    <col min="4645" max="4645" width="5.42578125" style="12" customWidth="1"/>
    <col min="4646" max="4646" width="5.7109375" style="12" customWidth="1"/>
    <col min="4647" max="4647" width="3.140625" style="12" customWidth="1"/>
    <col min="4648" max="4685" width="0" style="12" hidden="1" customWidth="1"/>
    <col min="4686" max="4821" width="9.140625" style="12" customWidth="1"/>
    <col min="4822" max="4823" width="0" style="12" hidden="1" customWidth="1"/>
    <col min="4824" max="4825" width="0" style="12" hidden="1"/>
    <col min="4826" max="4826" width="3" style="12" bestFit="1" customWidth="1"/>
    <col min="4827" max="4827" width="19.5703125" style="12" customWidth="1"/>
    <col min="4828" max="4828" width="3.42578125" style="12" customWidth="1"/>
    <col min="4829" max="4829" width="8" style="12" customWidth="1"/>
    <col min="4830" max="4860" width="4.5703125" style="12" customWidth="1"/>
    <col min="4861" max="4861" width="5.5703125" style="12" customWidth="1"/>
    <col min="4862" max="4862" width="5.42578125" style="12" customWidth="1"/>
    <col min="4863" max="4863" width="5.7109375" style="12" customWidth="1"/>
    <col min="4864" max="4864" width="2.5703125" style="12" customWidth="1"/>
    <col min="4865" max="4865" width="3" style="12" customWidth="1"/>
    <col min="4866" max="4866" width="19.5703125" style="12" customWidth="1"/>
    <col min="4867" max="4867" width="3.42578125" style="12" customWidth="1"/>
    <col min="4868" max="4868" width="8" style="12" customWidth="1"/>
    <col min="4869" max="4899" width="4.5703125" style="12" customWidth="1"/>
    <col min="4900" max="4900" width="5.5703125" style="12" customWidth="1"/>
    <col min="4901" max="4901" width="5.42578125" style="12" customWidth="1"/>
    <col min="4902" max="4902" width="5.7109375" style="12" customWidth="1"/>
    <col min="4903" max="4903" width="3.140625" style="12" customWidth="1"/>
    <col min="4904" max="4941" width="0" style="12" hidden="1" customWidth="1"/>
    <col min="4942" max="5077" width="9.140625" style="12" customWidth="1"/>
    <col min="5078" max="5079" width="0" style="12" hidden="1" customWidth="1"/>
    <col min="5080" max="5081" width="0" style="12" hidden="1"/>
    <col min="5082" max="5082" width="3" style="12" bestFit="1" customWidth="1"/>
    <col min="5083" max="5083" width="19.5703125" style="12" customWidth="1"/>
    <col min="5084" max="5084" width="3.42578125" style="12" customWidth="1"/>
    <col min="5085" max="5085" width="8" style="12" customWidth="1"/>
    <col min="5086" max="5116" width="4.5703125" style="12" customWidth="1"/>
    <col min="5117" max="5117" width="5.5703125" style="12" customWidth="1"/>
    <col min="5118" max="5118" width="5.42578125" style="12" customWidth="1"/>
    <col min="5119" max="5119" width="5.7109375" style="12" customWidth="1"/>
    <col min="5120" max="5120" width="2.5703125" style="12" customWidth="1"/>
    <col min="5121" max="5121" width="3" style="12" customWidth="1"/>
    <col min="5122" max="5122" width="19.5703125" style="12" customWidth="1"/>
    <col min="5123" max="5123" width="3.42578125" style="12" customWidth="1"/>
    <col min="5124" max="5124" width="8" style="12" customWidth="1"/>
    <col min="5125" max="5155" width="4.5703125" style="12" customWidth="1"/>
    <col min="5156" max="5156" width="5.5703125" style="12" customWidth="1"/>
    <col min="5157" max="5157" width="5.42578125" style="12" customWidth="1"/>
    <col min="5158" max="5158" width="5.7109375" style="12" customWidth="1"/>
    <col min="5159" max="5159" width="3.140625" style="12" customWidth="1"/>
    <col min="5160" max="5197" width="0" style="12" hidden="1" customWidth="1"/>
    <col min="5198" max="5333" width="9.140625" style="12" customWidth="1"/>
    <col min="5334" max="5335" width="0" style="12" hidden="1" customWidth="1"/>
    <col min="5336" max="5337" width="0" style="12" hidden="1"/>
    <col min="5338" max="5338" width="3" style="12" bestFit="1" customWidth="1"/>
    <col min="5339" max="5339" width="19.5703125" style="12" customWidth="1"/>
    <col min="5340" max="5340" width="3.42578125" style="12" customWidth="1"/>
    <col min="5341" max="5341" width="8" style="12" customWidth="1"/>
    <col min="5342" max="5372" width="4.5703125" style="12" customWidth="1"/>
    <col min="5373" max="5373" width="5.5703125" style="12" customWidth="1"/>
    <col min="5374" max="5374" width="5.42578125" style="12" customWidth="1"/>
    <col min="5375" max="5375" width="5.7109375" style="12" customWidth="1"/>
    <col min="5376" max="5376" width="2.5703125" style="12" customWidth="1"/>
    <col min="5377" max="5377" width="3" style="12" customWidth="1"/>
    <col min="5378" max="5378" width="19.5703125" style="12" customWidth="1"/>
    <col min="5379" max="5379" width="3.42578125" style="12" customWidth="1"/>
    <col min="5380" max="5380" width="8" style="12" customWidth="1"/>
    <col min="5381" max="5411" width="4.5703125" style="12" customWidth="1"/>
    <col min="5412" max="5412" width="5.5703125" style="12" customWidth="1"/>
    <col min="5413" max="5413" width="5.42578125" style="12" customWidth="1"/>
    <col min="5414" max="5414" width="5.7109375" style="12" customWidth="1"/>
    <col min="5415" max="5415" width="3.140625" style="12" customWidth="1"/>
    <col min="5416" max="5453" width="0" style="12" hidden="1" customWidth="1"/>
    <col min="5454" max="5589" width="9.140625" style="12" customWidth="1"/>
    <col min="5590" max="5591" width="0" style="12" hidden="1" customWidth="1"/>
    <col min="5592" max="5593" width="0" style="12" hidden="1"/>
    <col min="5594" max="5594" width="3" style="12" bestFit="1" customWidth="1"/>
    <col min="5595" max="5595" width="19.5703125" style="12" customWidth="1"/>
    <col min="5596" max="5596" width="3.42578125" style="12" customWidth="1"/>
    <col min="5597" max="5597" width="8" style="12" customWidth="1"/>
    <col min="5598" max="5628" width="4.5703125" style="12" customWidth="1"/>
    <col min="5629" max="5629" width="5.5703125" style="12" customWidth="1"/>
    <col min="5630" max="5630" width="5.42578125" style="12" customWidth="1"/>
    <col min="5631" max="5631" width="5.7109375" style="12" customWidth="1"/>
    <col min="5632" max="5632" width="2.5703125" style="12" customWidth="1"/>
    <col min="5633" max="5633" width="3" style="12" customWidth="1"/>
    <col min="5634" max="5634" width="19.5703125" style="12" customWidth="1"/>
    <col min="5635" max="5635" width="3.42578125" style="12" customWidth="1"/>
    <col min="5636" max="5636" width="8" style="12" customWidth="1"/>
    <col min="5637" max="5667" width="4.5703125" style="12" customWidth="1"/>
    <col min="5668" max="5668" width="5.5703125" style="12" customWidth="1"/>
    <col min="5669" max="5669" width="5.42578125" style="12" customWidth="1"/>
    <col min="5670" max="5670" width="5.7109375" style="12" customWidth="1"/>
    <col min="5671" max="5671" width="3.140625" style="12" customWidth="1"/>
    <col min="5672" max="5709" width="0" style="12" hidden="1" customWidth="1"/>
    <col min="5710" max="5845" width="9.140625" style="12" customWidth="1"/>
    <col min="5846" max="5847" width="0" style="12" hidden="1" customWidth="1"/>
    <col min="5848" max="5849" width="0" style="12" hidden="1"/>
    <col min="5850" max="5850" width="3" style="12" bestFit="1" customWidth="1"/>
    <col min="5851" max="5851" width="19.5703125" style="12" customWidth="1"/>
    <col min="5852" max="5852" width="3.42578125" style="12" customWidth="1"/>
    <col min="5853" max="5853" width="8" style="12" customWidth="1"/>
    <col min="5854" max="5884" width="4.5703125" style="12" customWidth="1"/>
    <col min="5885" max="5885" width="5.5703125" style="12" customWidth="1"/>
    <col min="5886" max="5886" width="5.42578125" style="12" customWidth="1"/>
    <col min="5887" max="5887" width="5.7109375" style="12" customWidth="1"/>
    <col min="5888" max="5888" width="2.5703125" style="12" customWidth="1"/>
    <col min="5889" max="5889" width="3" style="12" customWidth="1"/>
    <col min="5890" max="5890" width="19.5703125" style="12" customWidth="1"/>
    <col min="5891" max="5891" width="3.42578125" style="12" customWidth="1"/>
    <col min="5892" max="5892" width="8" style="12" customWidth="1"/>
    <col min="5893" max="5923" width="4.5703125" style="12" customWidth="1"/>
    <col min="5924" max="5924" width="5.5703125" style="12" customWidth="1"/>
    <col min="5925" max="5925" width="5.42578125" style="12" customWidth="1"/>
    <col min="5926" max="5926" width="5.7109375" style="12" customWidth="1"/>
    <col min="5927" max="5927" width="3.140625" style="12" customWidth="1"/>
    <col min="5928" max="5965" width="0" style="12" hidden="1" customWidth="1"/>
    <col min="5966" max="6101" width="9.140625" style="12" customWidth="1"/>
    <col min="6102" max="6103" width="0" style="12" hidden="1" customWidth="1"/>
    <col min="6104" max="6105" width="0" style="12" hidden="1"/>
    <col min="6106" max="6106" width="3" style="12" bestFit="1" customWidth="1"/>
    <col min="6107" max="6107" width="19.5703125" style="12" customWidth="1"/>
    <col min="6108" max="6108" width="3.42578125" style="12" customWidth="1"/>
    <col min="6109" max="6109" width="8" style="12" customWidth="1"/>
    <col min="6110" max="6140" width="4.5703125" style="12" customWidth="1"/>
    <col min="6141" max="6141" width="5.5703125" style="12" customWidth="1"/>
    <col min="6142" max="6142" width="5.42578125" style="12" customWidth="1"/>
    <col min="6143" max="6143" width="5.7109375" style="12" customWidth="1"/>
    <col min="6144" max="6144" width="2.5703125" style="12" customWidth="1"/>
    <col min="6145" max="6145" width="3" style="12" customWidth="1"/>
    <col min="6146" max="6146" width="19.5703125" style="12" customWidth="1"/>
    <col min="6147" max="6147" width="3.42578125" style="12" customWidth="1"/>
    <col min="6148" max="6148" width="8" style="12" customWidth="1"/>
    <col min="6149" max="6179" width="4.5703125" style="12" customWidth="1"/>
    <col min="6180" max="6180" width="5.5703125" style="12" customWidth="1"/>
    <col min="6181" max="6181" width="5.42578125" style="12" customWidth="1"/>
    <col min="6182" max="6182" width="5.7109375" style="12" customWidth="1"/>
    <col min="6183" max="6183" width="3.140625" style="12" customWidth="1"/>
    <col min="6184" max="6221" width="0" style="12" hidden="1" customWidth="1"/>
    <col min="6222" max="6357" width="9.140625" style="12" customWidth="1"/>
    <col min="6358" max="6359" width="0" style="12" hidden="1" customWidth="1"/>
    <col min="6360" max="6361" width="0" style="12" hidden="1"/>
    <col min="6362" max="6362" width="3" style="12" bestFit="1" customWidth="1"/>
    <col min="6363" max="6363" width="19.5703125" style="12" customWidth="1"/>
    <col min="6364" max="6364" width="3.42578125" style="12" customWidth="1"/>
    <col min="6365" max="6365" width="8" style="12" customWidth="1"/>
    <col min="6366" max="6396" width="4.5703125" style="12" customWidth="1"/>
    <col min="6397" max="6397" width="5.5703125" style="12" customWidth="1"/>
    <col min="6398" max="6398" width="5.42578125" style="12" customWidth="1"/>
    <col min="6399" max="6399" width="5.7109375" style="12" customWidth="1"/>
    <col min="6400" max="6400" width="2.5703125" style="12" customWidth="1"/>
    <col min="6401" max="6401" width="3" style="12" customWidth="1"/>
    <col min="6402" max="6402" width="19.5703125" style="12" customWidth="1"/>
    <col min="6403" max="6403" width="3.42578125" style="12" customWidth="1"/>
    <col min="6404" max="6404" width="8" style="12" customWidth="1"/>
    <col min="6405" max="6435" width="4.5703125" style="12" customWidth="1"/>
    <col min="6436" max="6436" width="5.5703125" style="12" customWidth="1"/>
    <col min="6437" max="6437" width="5.42578125" style="12" customWidth="1"/>
    <col min="6438" max="6438" width="5.7109375" style="12" customWidth="1"/>
    <col min="6439" max="6439" width="3.140625" style="12" customWidth="1"/>
    <col min="6440" max="6477" width="0" style="12" hidden="1" customWidth="1"/>
    <col min="6478" max="6613" width="9.140625" style="12" customWidth="1"/>
    <col min="6614" max="6615" width="0" style="12" hidden="1" customWidth="1"/>
    <col min="6616" max="6617" width="0" style="12" hidden="1"/>
    <col min="6618" max="6618" width="3" style="12" bestFit="1" customWidth="1"/>
    <col min="6619" max="6619" width="19.5703125" style="12" customWidth="1"/>
    <col min="6620" max="6620" width="3.42578125" style="12" customWidth="1"/>
    <col min="6621" max="6621" width="8" style="12" customWidth="1"/>
    <col min="6622" max="6652" width="4.5703125" style="12" customWidth="1"/>
    <col min="6653" max="6653" width="5.5703125" style="12" customWidth="1"/>
    <col min="6654" max="6654" width="5.42578125" style="12" customWidth="1"/>
    <col min="6655" max="6655" width="5.7109375" style="12" customWidth="1"/>
    <col min="6656" max="6656" width="2.5703125" style="12" customWidth="1"/>
    <col min="6657" max="6657" width="3" style="12" customWidth="1"/>
    <col min="6658" max="6658" width="19.5703125" style="12" customWidth="1"/>
    <col min="6659" max="6659" width="3.42578125" style="12" customWidth="1"/>
    <col min="6660" max="6660" width="8" style="12" customWidth="1"/>
    <col min="6661" max="6691" width="4.5703125" style="12" customWidth="1"/>
    <col min="6692" max="6692" width="5.5703125" style="12" customWidth="1"/>
    <col min="6693" max="6693" width="5.42578125" style="12" customWidth="1"/>
    <col min="6694" max="6694" width="5.7109375" style="12" customWidth="1"/>
    <col min="6695" max="6695" width="3.140625" style="12" customWidth="1"/>
    <col min="6696" max="6733" width="0" style="12" hidden="1" customWidth="1"/>
    <col min="6734" max="6869" width="9.140625" style="12" customWidth="1"/>
    <col min="6870" max="6871" width="0" style="12" hidden="1" customWidth="1"/>
    <col min="6872" max="6873" width="0" style="12" hidden="1"/>
    <col min="6874" max="6874" width="3" style="12" bestFit="1" customWidth="1"/>
    <col min="6875" max="6875" width="19.5703125" style="12" customWidth="1"/>
    <col min="6876" max="6876" width="3.42578125" style="12" customWidth="1"/>
    <col min="6877" max="6877" width="8" style="12" customWidth="1"/>
    <col min="6878" max="6908" width="4.5703125" style="12" customWidth="1"/>
    <col min="6909" max="6909" width="5.5703125" style="12" customWidth="1"/>
    <col min="6910" max="6910" width="5.42578125" style="12" customWidth="1"/>
    <col min="6911" max="6911" width="5.7109375" style="12" customWidth="1"/>
    <col min="6912" max="6912" width="2.5703125" style="12" customWidth="1"/>
    <col min="6913" max="6913" width="3" style="12" customWidth="1"/>
    <col min="6914" max="6914" width="19.5703125" style="12" customWidth="1"/>
    <col min="6915" max="6915" width="3.42578125" style="12" customWidth="1"/>
    <col min="6916" max="6916" width="8" style="12" customWidth="1"/>
    <col min="6917" max="6947" width="4.5703125" style="12" customWidth="1"/>
    <col min="6948" max="6948" width="5.5703125" style="12" customWidth="1"/>
    <col min="6949" max="6949" width="5.42578125" style="12" customWidth="1"/>
    <col min="6950" max="6950" width="5.7109375" style="12" customWidth="1"/>
    <col min="6951" max="6951" width="3.140625" style="12" customWidth="1"/>
    <col min="6952" max="6989" width="0" style="12" hidden="1" customWidth="1"/>
    <col min="6990" max="7125" width="9.140625" style="12" customWidth="1"/>
    <col min="7126" max="7127" width="0" style="12" hidden="1" customWidth="1"/>
    <col min="7128" max="7129" width="0" style="12" hidden="1"/>
    <col min="7130" max="7130" width="3" style="12" bestFit="1" customWidth="1"/>
    <col min="7131" max="7131" width="19.5703125" style="12" customWidth="1"/>
    <col min="7132" max="7132" width="3.42578125" style="12" customWidth="1"/>
    <col min="7133" max="7133" width="8" style="12" customWidth="1"/>
    <col min="7134" max="7164" width="4.5703125" style="12" customWidth="1"/>
    <col min="7165" max="7165" width="5.5703125" style="12" customWidth="1"/>
    <col min="7166" max="7166" width="5.42578125" style="12" customWidth="1"/>
    <col min="7167" max="7167" width="5.7109375" style="12" customWidth="1"/>
    <col min="7168" max="7168" width="2.5703125" style="12" customWidth="1"/>
    <col min="7169" max="7169" width="3" style="12" customWidth="1"/>
    <col min="7170" max="7170" width="19.5703125" style="12" customWidth="1"/>
    <col min="7171" max="7171" width="3.42578125" style="12" customWidth="1"/>
    <col min="7172" max="7172" width="8" style="12" customWidth="1"/>
    <col min="7173" max="7203" width="4.5703125" style="12" customWidth="1"/>
    <col min="7204" max="7204" width="5.5703125" style="12" customWidth="1"/>
    <col min="7205" max="7205" width="5.42578125" style="12" customWidth="1"/>
    <col min="7206" max="7206" width="5.7109375" style="12" customWidth="1"/>
    <col min="7207" max="7207" width="3.140625" style="12" customWidth="1"/>
    <col min="7208" max="7245" width="0" style="12" hidden="1" customWidth="1"/>
    <col min="7246" max="7381" width="9.140625" style="12" customWidth="1"/>
    <col min="7382" max="7383" width="0" style="12" hidden="1" customWidth="1"/>
    <col min="7384" max="7385" width="0" style="12" hidden="1"/>
    <col min="7386" max="7386" width="3" style="12" bestFit="1" customWidth="1"/>
    <col min="7387" max="7387" width="19.5703125" style="12" customWidth="1"/>
    <col min="7388" max="7388" width="3.42578125" style="12" customWidth="1"/>
    <col min="7389" max="7389" width="8" style="12" customWidth="1"/>
    <col min="7390" max="7420" width="4.5703125" style="12" customWidth="1"/>
    <col min="7421" max="7421" width="5.5703125" style="12" customWidth="1"/>
    <col min="7422" max="7422" width="5.42578125" style="12" customWidth="1"/>
    <col min="7423" max="7423" width="5.7109375" style="12" customWidth="1"/>
    <col min="7424" max="7424" width="2.5703125" style="12" customWidth="1"/>
    <col min="7425" max="7425" width="3" style="12" customWidth="1"/>
    <col min="7426" max="7426" width="19.5703125" style="12" customWidth="1"/>
    <col min="7427" max="7427" width="3.42578125" style="12" customWidth="1"/>
    <col min="7428" max="7428" width="8" style="12" customWidth="1"/>
    <col min="7429" max="7459" width="4.5703125" style="12" customWidth="1"/>
    <col min="7460" max="7460" width="5.5703125" style="12" customWidth="1"/>
    <col min="7461" max="7461" width="5.42578125" style="12" customWidth="1"/>
    <col min="7462" max="7462" width="5.7109375" style="12" customWidth="1"/>
    <col min="7463" max="7463" width="3.140625" style="12" customWidth="1"/>
    <col min="7464" max="7501" width="0" style="12" hidden="1" customWidth="1"/>
    <col min="7502" max="7637" width="9.140625" style="12" customWidth="1"/>
    <col min="7638" max="7639" width="0" style="12" hidden="1" customWidth="1"/>
    <col min="7640" max="7641" width="0" style="12" hidden="1"/>
    <col min="7642" max="7642" width="3" style="12" bestFit="1" customWidth="1"/>
    <col min="7643" max="7643" width="19.5703125" style="12" customWidth="1"/>
    <col min="7644" max="7644" width="3.42578125" style="12" customWidth="1"/>
    <col min="7645" max="7645" width="8" style="12" customWidth="1"/>
    <col min="7646" max="7676" width="4.5703125" style="12" customWidth="1"/>
    <col min="7677" max="7677" width="5.5703125" style="12" customWidth="1"/>
    <col min="7678" max="7678" width="5.42578125" style="12" customWidth="1"/>
    <col min="7679" max="7679" width="5.7109375" style="12" customWidth="1"/>
    <col min="7680" max="7680" width="2.5703125" style="12" customWidth="1"/>
    <col min="7681" max="7681" width="3" style="12" customWidth="1"/>
    <col min="7682" max="7682" width="19.5703125" style="12" customWidth="1"/>
    <col min="7683" max="7683" width="3.42578125" style="12" customWidth="1"/>
    <col min="7684" max="7684" width="8" style="12" customWidth="1"/>
    <col min="7685" max="7715" width="4.5703125" style="12" customWidth="1"/>
    <col min="7716" max="7716" width="5.5703125" style="12" customWidth="1"/>
    <col min="7717" max="7717" width="5.42578125" style="12" customWidth="1"/>
    <col min="7718" max="7718" width="5.7109375" style="12" customWidth="1"/>
    <col min="7719" max="7719" width="3.140625" style="12" customWidth="1"/>
    <col min="7720" max="7757" width="0" style="12" hidden="1" customWidth="1"/>
    <col min="7758" max="7893" width="9.140625" style="12" customWidth="1"/>
    <col min="7894" max="7895" width="0" style="12" hidden="1" customWidth="1"/>
    <col min="7896" max="7897" width="0" style="12" hidden="1"/>
    <col min="7898" max="7898" width="3" style="12" bestFit="1" customWidth="1"/>
    <col min="7899" max="7899" width="19.5703125" style="12" customWidth="1"/>
    <col min="7900" max="7900" width="3.42578125" style="12" customWidth="1"/>
    <col min="7901" max="7901" width="8" style="12" customWidth="1"/>
    <col min="7902" max="7932" width="4.5703125" style="12" customWidth="1"/>
    <col min="7933" max="7933" width="5.5703125" style="12" customWidth="1"/>
    <col min="7934" max="7934" width="5.42578125" style="12" customWidth="1"/>
    <col min="7935" max="7935" width="5.7109375" style="12" customWidth="1"/>
    <col min="7936" max="7936" width="2.5703125" style="12" customWidth="1"/>
    <col min="7937" max="7937" width="3" style="12" customWidth="1"/>
    <col min="7938" max="7938" width="19.5703125" style="12" customWidth="1"/>
    <col min="7939" max="7939" width="3.42578125" style="12" customWidth="1"/>
    <col min="7940" max="7940" width="8" style="12" customWidth="1"/>
    <col min="7941" max="7971" width="4.5703125" style="12" customWidth="1"/>
    <col min="7972" max="7972" width="5.5703125" style="12" customWidth="1"/>
    <col min="7973" max="7973" width="5.42578125" style="12" customWidth="1"/>
    <col min="7974" max="7974" width="5.7109375" style="12" customWidth="1"/>
    <col min="7975" max="7975" width="3.140625" style="12" customWidth="1"/>
    <col min="7976" max="8013" width="0" style="12" hidden="1" customWidth="1"/>
    <col min="8014" max="8149" width="9.140625" style="12" customWidth="1"/>
    <col min="8150" max="8151" width="0" style="12" hidden="1" customWidth="1"/>
    <col min="8152" max="8153" width="0" style="12" hidden="1"/>
    <col min="8154" max="8154" width="3" style="12" bestFit="1" customWidth="1"/>
    <col min="8155" max="8155" width="19.5703125" style="12" customWidth="1"/>
    <col min="8156" max="8156" width="3.42578125" style="12" customWidth="1"/>
    <col min="8157" max="8157" width="8" style="12" customWidth="1"/>
    <col min="8158" max="8188" width="4.5703125" style="12" customWidth="1"/>
    <col min="8189" max="8189" width="5.5703125" style="12" customWidth="1"/>
    <col min="8190" max="8190" width="5.42578125" style="12" customWidth="1"/>
    <col min="8191" max="8191" width="5.7109375" style="12" customWidth="1"/>
    <col min="8192" max="8192" width="2.5703125" style="12" customWidth="1"/>
    <col min="8193" max="8193" width="3" style="12" customWidth="1"/>
    <col min="8194" max="8194" width="19.5703125" style="12" customWidth="1"/>
    <col min="8195" max="8195" width="3.42578125" style="12" customWidth="1"/>
    <col min="8196" max="8196" width="8" style="12" customWidth="1"/>
    <col min="8197" max="8227" width="4.5703125" style="12" customWidth="1"/>
    <col min="8228" max="8228" width="5.5703125" style="12" customWidth="1"/>
    <col min="8229" max="8229" width="5.42578125" style="12" customWidth="1"/>
    <col min="8230" max="8230" width="5.7109375" style="12" customWidth="1"/>
    <col min="8231" max="8231" width="3.140625" style="12" customWidth="1"/>
    <col min="8232" max="8269" width="0" style="12" hidden="1" customWidth="1"/>
    <col min="8270" max="8405" width="9.140625" style="12" customWidth="1"/>
    <col min="8406" max="8407" width="0" style="12" hidden="1" customWidth="1"/>
    <col min="8408" max="8409" width="0" style="12" hidden="1"/>
    <col min="8410" max="8410" width="3" style="12" bestFit="1" customWidth="1"/>
    <col min="8411" max="8411" width="19.5703125" style="12" customWidth="1"/>
    <col min="8412" max="8412" width="3.42578125" style="12" customWidth="1"/>
    <col min="8413" max="8413" width="8" style="12" customWidth="1"/>
    <col min="8414" max="8444" width="4.5703125" style="12" customWidth="1"/>
    <col min="8445" max="8445" width="5.5703125" style="12" customWidth="1"/>
    <col min="8446" max="8446" width="5.42578125" style="12" customWidth="1"/>
    <col min="8447" max="8447" width="5.7109375" style="12" customWidth="1"/>
    <col min="8448" max="8448" width="2.5703125" style="12" customWidth="1"/>
    <col min="8449" max="8449" width="3" style="12" customWidth="1"/>
    <col min="8450" max="8450" width="19.5703125" style="12" customWidth="1"/>
    <col min="8451" max="8451" width="3.42578125" style="12" customWidth="1"/>
    <col min="8452" max="8452" width="8" style="12" customWidth="1"/>
    <col min="8453" max="8483" width="4.5703125" style="12" customWidth="1"/>
    <col min="8484" max="8484" width="5.5703125" style="12" customWidth="1"/>
    <col min="8485" max="8485" width="5.42578125" style="12" customWidth="1"/>
    <col min="8486" max="8486" width="5.7109375" style="12" customWidth="1"/>
    <col min="8487" max="8487" width="3.140625" style="12" customWidth="1"/>
    <col min="8488" max="8525" width="0" style="12" hidden="1" customWidth="1"/>
    <col min="8526" max="8661" width="9.140625" style="12" customWidth="1"/>
    <col min="8662" max="8663" width="0" style="12" hidden="1" customWidth="1"/>
    <col min="8664" max="8665" width="0" style="12" hidden="1"/>
    <col min="8666" max="8666" width="3" style="12" bestFit="1" customWidth="1"/>
    <col min="8667" max="8667" width="19.5703125" style="12" customWidth="1"/>
    <col min="8668" max="8668" width="3.42578125" style="12" customWidth="1"/>
    <col min="8669" max="8669" width="8" style="12" customWidth="1"/>
    <col min="8670" max="8700" width="4.5703125" style="12" customWidth="1"/>
    <col min="8701" max="8701" width="5.5703125" style="12" customWidth="1"/>
    <col min="8702" max="8702" width="5.42578125" style="12" customWidth="1"/>
    <col min="8703" max="8703" width="5.7109375" style="12" customWidth="1"/>
    <col min="8704" max="8704" width="2.5703125" style="12" customWidth="1"/>
    <col min="8705" max="8705" width="3" style="12" customWidth="1"/>
    <col min="8706" max="8706" width="19.5703125" style="12" customWidth="1"/>
    <col min="8707" max="8707" width="3.42578125" style="12" customWidth="1"/>
    <col min="8708" max="8708" width="8" style="12" customWidth="1"/>
    <col min="8709" max="8739" width="4.5703125" style="12" customWidth="1"/>
    <col min="8740" max="8740" width="5.5703125" style="12" customWidth="1"/>
    <col min="8741" max="8741" width="5.42578125" style="12" customWidth="1"/>
    <col min="8742" max="8742" width="5.7109375" style="12" customWidth="1"/>
    <col min="8743" max="8743" width="3.140625" style="12" customWidth="1"/>
    <col min="8744" max="8781" width="0" style="12" hidden="1" customWidth="1"/>
    <col min="8782" max="8917" width="9.140625" style="12" customWidth="1"/>
    <col min="8918" max="8919" width="0" style="12" hidden="1" customWidth="1"/>
    <col min="8920" max="8921" width="0" style="12" hidden="1"/>
    <col min="8922" max="8922" width="3" style="12" bestFit="1" customWidth="1"/>
    <col min="8923" max="8923" width="19.5703125" style="12" customWidth="1"/>
    <col min="8924" max="8924" width="3.42578125" style="12" customWidth="1"/>
    <col min="8925" max="8925" width="8" style="12" customWidth="1"/>
    <col min="8926" max="8956" width="4.5703125" style="12" customWidth="1"/>
    <col min="8957" max="8957" width="5.5703125" style="12" customWidth="1"/>
    <col min="8958" max="8958" width="5.42578125" style="12" customWidth="1"/>
    <col min="8959" max="8959" width="5.7109375" style="12" customWidth="1"/>
    <col min="8960" max="8960" width="2.5703125" style="12" customWidth="1"/>
    <col min="8961" max="8961" width="3" style="12" customWidth="1"/>
    <col min="8962" max="8962" width="19.5703125" style="12" customWidth="1"/>
    <col min="8963" max="8963" width="3.42578125" style="12" customWidth="1"/>
    <col min="8964" max="8964" width="8" style="12" customWidth="1"/>
    <col min="8965" max="8995" width="4.5703125" style="12" customWidth="1"/>
    <col min="8996" max="8996" width="5.5703125" style="12" customWidth="1"/>
    <col min="8997" max="8997" width="5.42578125" style="12" customWidth="1"/>
    <col min="8998" max="8998" width="5.7109375" style="12" customWidth="1"/>
    <col min="8999" max="8999" width="3.140625" style="12" customWidth="1"/>
    <col min="9000" max="9037" width="0" style="12" hidden="1" customWidth="1"/>
    <col min="9038" max="9173" width="9.140625" style="12" customWidth="1"/>
    <col min="9174" max="9175" width="0" style="12" hidden="1" customWidth="1"/>
    <col min="9176" max="9177" width="0" style="12" hidden="1"/>
    <col min="9178" max="9178" width="3" style="12" bestFit="1" customWidth="1"/>
    <col min="9179" max="9179" width="19.5703125" style="12" customWidth="1"/>
    <col min="9180" max="9180" width="3.42578125" style="12" customWidth="1"/>
    <col min="9181" max="9181" width="8" style="12" customWidth="1"/>
    <col min="9182" max="9212" width="4.5703125" style="12" customWidth="1"/>
    <col min="9213" max="9213" width="5.5703125" style="12" customWidth="1"/>
    <col min="9214" max="9214" width="5.42578125" style="12" customWidth="1"/>
    <col min="9215" max="9215" width="5.7109375" style="12" customWidth="1"/>
    <col min="9216" max="9216" width="2.5703125" style="12" customWidth="1"/>
    <col min="9217" max="9217" width="3" style="12" customWidth="1"/>
    <col min="9218" max="9218" width="19.5703125" style="12" customWidth="1"/>
    <col min="9219" max="9219" width="3.42578125" style="12" customWidth="1"/>
    <col min="9220" max="9220" width="8" style="12" customWidth="1"/>
    <col min="9221" max="9251" width="4.5703125" style="12" customWidth="1"/>
    <col min="9252" max="9252" width="5.5703125" style="12" customWidth="1"/>
    <col min="9253" max="9253" width="5.42578125" style="12" customWidth="1"/>
    <col min="9254" max="9254" width="5.7109375" style="12" customWidth="1"/>
    <col min="9255" max="9255" width="3.140625" style="12" customWidth="1"/>
    <col min="9256" max="9293" width="0" style="12" hidden="1" customWidth="1"/>
    <col min="9294" max="9429" width="9.140625" style="12" customWidth="1"/>
    <col min="9430" max="9431" width="0" style="12" hidden="1" customWidth="1"/>
    <col min="9432" max="9433" width="0" style="12" hidden="1"/>
    <col min="9434" max="9434" width="3" style="12" bestFit="1" customWidth="1"/>
    <col min="9435" max="9435" width="19.5703125" style="12" customWidth="1"/>
    <col min="9436" max="9436" width="3.42578125" style="12" customWidth="1"/>
    <col min="9437" max="9437" width="8" style="12" customWidth="1"/>
    <col min="9438" max="9468" width="4.5703125" style="12" customWidth="1"/>
    <col min="9469" max="9469" width="5.5703125" style="12" customWidth="1"/>
    <col min="9470" max="9470" width="5.42578125" style="12" customWidth="1"/>
    <col min="9471" max="9471" width="5.7109375" style="12" customWidth="1"/>
    <col min="9472" max="9472" width="2.5703125" style="12" customWidth="1"/>
    <col min="9473" max="9473" width="3" style="12" customWidth="1"/>
    <col min="9474" max="9474" width="19.5703125" style="12" customWidth="1"/>
    <col min="9475" max="9475" width="3.42578125" style="12" customWidth="1"/>
    <col min="9476" max="9476" width="8" style="12" customWidth="1"/>
    <col min="9477" max="9507" width="4.5703125" style="12" customWidth="1"/>
    <col min="9508" max="9508" width="5.5703125" style="12" customWidth="1"/>
    <col min="9509" max="9509" width="5.42578125" style="12" customWidth="1"/>
    <col min="9510" max="9510" width="5.7109375" style="12" customWidth="1"/>
    <col min="9511" max="9511" width="3.140625" style="12" customWidth="1"/>
    <col min="9512" max="9549" width="0" style="12" hidden="1" customWidth="1"/>
    <col min="9550" max="9685" width="9.140625" style="12" customWidth="1"/>
    <col min="9686" max="9687" width="0" style="12" hidden="1" customWidth="1"/>
    <col min="9688" max="9689" width="0" style="12" hidden="1"/>
    <col min="9690" max="9690" width="3" style="12" bestFit="1" customWidth="1"/>
    <col min="9691" max="9691" width="19.5703125" style="12" customWidth="1"/>
    <col min="9692" max="9692" width="3.42578125" style="12" customWidth="1"/>
    <col min="9693" max="9693" width="8" style="12" customWidth="1"/>
    <col min="9694" max="9724" width="4.5703125" style="12" customWidth="1"/>
    <col min="9725" max="9725" width="5.5703125" style="12" customWidth="1"/>
    <col min="9726" max="9726" width="5.42578125" style="12" customWidth="1"/>
    <col min="9727" max="9727" width="5.7109375" style="12" customWidth="1"/>
    <col min="9728" max="9728" width="2.5703125" style="12" customWidth="1"/>
    <col min="9729" max="9729" width="3" style="12" customWidth="1"/>
    <col min="9730" max="9730" width="19.5703125" style="12" customWidth="1"/>
    <col min="9731" max="9731" width="3.42578125" style="12" customWidth="1"/>
    <col min="9732" max="9732" width="8" style="12" customWidth="1"/>
    <col min="9733" max="9763" width="4.5703125" style="12" customWidth="1"/>
    <col min="9764" max="9764" width="5.5703125" style="12" customWidth="1"/>
    <col min="9765" max="9765" width="5.42578125" style="12" customWidth="1"/>
    <col min="9766" max="9766" width="5.7109375" style="12" customWidth="1"/>
    <col min="9767" max="9767" width="3.140625" style="12" customWidth="1"/>
    <col min="9768" max="9805" width="0" style="12" hidden="1" customWidth="1"/>
    <col min="9806" max="9941" width="9.140625" style="12" customWidth="1"/>
    <col min="9942" max="9943" width="0" style="12" hidden="1" customWidth="1"/>
    <col min="9944" max="9945" width="0" style="12" hidden="1"/>
    <col min="9946" max="9946" width="3" style="12" bestFit="1" customWidth="1"/>
    <col min="9947" max="9947" width="19.5703125" style="12" customWidth="1"/>
    <col min="9948" max="9948" width="3.42578125" style="12" customWidth="1"/>
    <col min="9949" max="9949" width="8" style="12" customWidth="1"/>
    <col min="9950" max="9980" width="4.5703125" style="12" customWidth="1"/>
    <col min="9981" max="9981" width="5.5703125" style="12" customWidth="1"/>
    <col min="9982" max="9982" width="5.42578125" style="12" customWidth="1"/>
    <col min="9983" max="9983" width="5.7109375" style="12" customWidth="1"/>
    <col min="9984" max="9984" width="2.5703125" style="12" customWidth="1"/>
    <col min="9985" max="9985" width="3" style="12" customWidth="1"/>
    <col min="9986" max="9986" width="19.5703125" style="12" customWidth="1"/>
    <col min="9987" max="9987" width="3.42578125" style="12" customWidth="1"/>
    <col min="9988" max="9988" width="8" style="12" customWidth="1"/>
    <col min="9989" max="10019" width="4.5703125" style="12" customWidth="1"/>
    <col min="10020" max="10020" width="5.5703125" style="12" customWidth="1"/>
    <col min="10021" max="10021" width="5.42578125" style="12" customWidth="1"/>
    <col min="10022" max="10022" width="5.7109375" style="12" customWidth="1"/>
    <col min="10023" max="10023" width="3.140625" style="12" customWidth="1"/>
    <col min="10024" max="10061" width="0" style="12" hidden="1" customWidth="1"/>
    <col min="10062" max="10197" width="9.140625" style="12" customWidth="1"/>
    <col min="10198" max="10199" width="0" style="12" hidden="1" customWidth="1"/>
    <col min="10200" max="10201" width="0" style="12" hidden="1"/>
    <col min="10202" max="10202" width="3" style="12" bestFit="1" customWidth="1"/>
    <col min="10203" max="10203" width="19.5703125" style="12" customWidth="1"/>
    <col min="10204" max="10204" width="3.42578125" style="12" customWidth="1"/>
    <col min="10205" max="10205" width="8" style="12" customWidth="1"/>
    <col min="10206" max="10236" width="4.5703125" style="12" customWidth="1"/>
    <col min="10237" max="10237" width="5.5703125" style="12" customWidth="1"/>
    <col min="10238" max="10238" width="5.42578125" style="12" customWidth="1"/>
    <col min="10239" max="10239" width="5.7109375" style="12" customWidth="1"/>
    <col min="10240" max="10240" width="2.5703125" style="12" customWidth="1"/>
    <col min="10241" max="10241" width="3" style="12" customWidth="1"/>
    <col min="10242" max="10242" width="19.5703125" style="12" customWidth="1"/>
    <col min="10243" max="10243" width="3.42578125" style="12" customWidth="1"/>
    <col min="10244" max="10244" width="8" style="12" customWidth="1"/>
    <col min="10245" max="10275" width="4.5703125" style="12" customWidth="1"/>
    <col min="10276" max="10276" width="5.5703125" style="12" customWidth="1"/>
    <col min="10277" max="10277" width="5.42578125" style="12" customWidth="1"/>
    <col min="10278" max="10278" width="5.7109375" style="12" customWidth="1"/>
    <col min="10279" max="10279" width="3.140625" style="12" customWidth="1"/>
    <col min="10280" max="10317" width="0" style="12" hidden="1" customWidth="1"/>
    <col min="10318" max="10453" width="9.140625" style="12" customWidth="1"/>
    <col min="10454" max="10455" width="0" style="12" hidden="1" customWidth="1"/>
    <col min="10456" max="10457" width="0" style="12" hidden="1"/>
    <col min="10458" max="10458" width="3" style="12" bestFit="1" customWidth="1"/>
    <col min="10459" max="10459" width="19.5703125" style="12" customWidth="1"/>
    <col min="10460" max="10460" width="3.42578125" style="12" customWidth="1"/>
    <col min="10461" max="10461" width="8" style="12" customWidth="1"/>
    <col min="10462" max="10492" width="4.5703125" style="12" customWidth="1"/>
    <col min="10493" max="10493" width="5.5703125" style="12" customWidth="1"/>
    <col min="10494" max="10494" width="5.42578125" style="12" customWidth="1"/>
    <col min="10495" max="10495" width="5.7109375" style="12" customWidth="1"/>
    <col min="10496" max="10496" width="2.5703125" style="12" customWidth="1"/>
    <col min="10497" max="10497" width="3" style="12" customWidth="1"/>
    <col min="10498" max="10498" width="19.5703125" style="12" customWidth="1"/>
    <col min="10499" max="10499" width="3.42578125" style="12" customWidth="1"/>
    <col min="10500" max="10500" width="8" style="12" customWidth="1"/>
    <col min="10501" max="10531" width="4.5703125" style="12" customWidth="1"/>
    <col min="10532" max="10532" width="5.5703125" style="12" customWidth="1"/>
    <col min="10533" max="10533" width="5.42578125" style="12" customWidth="1"/>
    <col min="10534" max="10534" width="5.7109375" style="12" customWidth="1"/>
    <col min="10535" max="10535" width="3.140625" style="12" customWidth="1"/>
    <col min="10536" max="10573" width="0" style="12" hidden="1" customWidth="1"/>
    <col min="10574" max="10709" width="9.140625" style="12" customWidth="1"/>
    <col min="10710" max="10711" width="0" style="12" hidden="1" customWidth="1"/>
    <col min="10712" max="10713" width="0" style="12" hidden="1"/>
    <col min="10714" max="10714" width="3" style="12" bestFit="1" customWidth="1"/>
    <col min="10715" max="10715" width="19.5703125" style="12" customWidth="1"/>
    <col min="10716" max="10716" width="3.42578125" style="12" customWidth="1"/>
    <col min="10717" max="10717" width="8" style="12" customWidth="1"/>
    <col min="10718" max="10748" width="4.5703125" style="12" customWidth="1"/>
    <col min="10749" max="10749" width="5.5703125" style="12" customWidth="1"/>
    <col min="10750" max="10750" width="5.42578125" style="12" customWidth="1"/>
    <col min="10751" max="10751" width="5.7109375" style="12" customWidth="1"/>
    <col min="10752" max="10752" width="2.5703125" style="12" customWidth="1"/>
    <col min="10753" max="10753" width="3" style="12" customWidth="1"/>
    <col min="10754" max="10754" width="19.5703125" style="12" customWidth="1"/>
    <col min="10755" max="10755" width="3.42578125" style="12" customWidth="1"/>
    <col min="10756" max="10756" width="8" style="12" customWidth="1"/>
    <col min="10757" max="10787" width="4.5703125" style="12" customWidth="1"/>
    <col min="10788" max="10788" width="5.5703125" style="12" customWidth="1"/>
    <col min="10789" max="10789" width="5.42578125" style="12" customWidth="1"/>
    <col min="10790" max="10790" width="5.7109375" style="12" customWidth="1"/>
    <col min="10791" max="10791" width="3.140625" style="12" customWidth="1"/>
    <col min="10792" max="10829" width="0" style="12" hidden="1" customWidth="1"/>
    <col min="10830" max="10965" width="9.140625" style="12" customWidth="1"/>
    <col min="10966" max="10967" width="0" style="12" hidden="1" customWidth="1"/>
    <col min="10968" max="10969" width="0" style="12" hidden="1"/>
    <col min="10970" max="10970" width="3" style="12" bestFit="1" customWidth="1"/>
    <col min="10971" max="10971" width="19.5703125" style="12" customWidth="1"/>
    <col min="10972" max="10972" width="3.42578125" style="12" customWidth="1"/>
    <col min="10973" max="10973" width="8" style="12" customWidth="1"/>
    <col min="10974" max="11004" width="4.5703125" style="12" customWidth="1"/>
    <col min="11005" max="11005" width="5.5703125" style="12" customWidth="1"/>
    <col min="11006" max="11006" width="5.42578125" style="12" customWidth="1"/>
    <col min="11007" max="11007" width="5.7109375" style="12" customWidth="1"/>
    <col min="11008" max="11008" width="2.5703125" style="12" customWidth="1"/>
    <col min="11009" max="11009" width="3" style="12" customWidth="1"/>
    <col min="11010" max="11010" width="19.5703125" style="12" customWidth="1"/>
    <col min="11011" max="11011" width="3.42578125" style="12" customWidth="1"/>
    <col min="11012" max="11012" width="8" style="12" customWidth="1"/>
    <col min="11013" max="11043" width="4.5703125" style="12" customWidth="1"/>
    <col min="11044" max="11044" width="5.5703125" style="12" customWidth="1"/>
    <col min="11045" max="11045" width="5.42578125" style="12" customWidth="1"/>
    <col min="11046" max="11046" width="5.7109375" style="12" customWidth="1"/>
    <col min="11047" max="11047" width="3.140625" style="12" customWidth="1"/>
    <col min="11048" max="11085" width="0" style="12" hidden="1" customWidth="1"/>
    <col min="11086" max="11221" width="9.140625" style="12" customWidth="1"/>
    <col min="11222" max="11223" width="0" style="12" hidden="1" customWidth="1"/>
    <col min="11224" max="11225" width="0" style="12" hidden="1"/>
    <col min="11226" max="11226" width="3" style="12" bestFit="1" customWidth="1"/>
    <col min="11227" max="11227" width="19.5703125" style="12" customWidth="1"/>
    <col min="11228" max="11228" width="3.42578125" style="12" customWidth="1"/>
    <col min="11229" max="11229" width="8" style="12" customWidth="1"/>
    <col min="11230" max="11260" width="4.5703125" style="12" customWidth="1"/>
    <col min="11261" max="11261" width="5.5703125" style="12" customWidth="1"/>
    <col min="11262" max="11262" width="5.42578125" style="12" customWidth="1"/>
    <col min="11263" max="11263" width="5.7109375" style="12" customWidth="1"/>
    <col min="11264" max="11264" width="2.5703125" style="12" customWidth="1"/>
    <col min="11265" max="11265" width="3" style="12" customWidth="1"/>
    <col min="11266" max="11266" width="19.5703125" style="12" customWidth="1"/>
    <col min="11267" max="11267" width="3.42578125" style="12" customWidth="1"/>
    <col min="11268" max="11268" width="8" style="12" customWidth="1"/>
    <col min="11269" max="11299" width="4.5703125" style="12" customWidth="1"/>
    <col min="11300" max="11300" width="5.5703125" style="12" customWidth="1"/>
    <col min="11301" max="11301" width="5.42578125" style="12" customWidth="1"/>
    <col min="11302" max="11302" width="5.7109375" style="12" customWidth="1"/>
    <col min="11303" max="11303" width="3.140625" style="12" customWidth="1"/>
    <col min="11304" max="11341" width="0" style="12" hidden="1" customWidth="1"/>
    <col min="11342" max="11477" width="9.140625" style="12" customWidth="1"/>
    <col min="11478" max="11479" width="0" style="12" hidden="1" customWidth="1"/>
    <col min="11480" max="11481" width="0" style="12" hidden="1"/>
    <col min="11482" max="11482" width="3" style="12" bestFit="1" customWidth="1"/>
    <col min="11483" max="11483" width="19.5703125" style="12" customWidth="1"/>
    <col min="11484" max="11484" width="3.42578125" style="12" customWidth="1"/>
    <col min="11485" max="11485" width="8" style="12" customWidth="1"/>
    <col min="11486" max="11516" width="4.5703125" style="12" customWidth="1"/>
    <col min="11517" max="11517" width="5.5703125" style="12" customWidth="1"/>
    <col min="11518" max="11518" width="5.42578125" style="12" customWidth="1"/>
    <col min="11519" max="11519" width="5.7109375" style="12" customWidth="1"/>
    <col min="11520" max="11520" width="2.5703125" style="12" customWidth="1"/>
    <col min="11521" max="11521" width="3" style="12" customWidth="1"/>
    <col min="11522" max="11522" width="19.5703125" style="12" customWidth="1"/>
    <col min="11523" max="11523" width="3.42578125" style="12" customWidth="1"/>
    <col min="11524" max="11524" width="8" style="12" customWidth="1"/>
    <col min="11525" max="11555" width="4.5703125" style="12" customWidth="1"/>
    <col min="11556" max="11556" width="5.5703125" style="12" customWidth="1"/>
    <col min="11557" max="11557" width="5.42578125" style="12" customWidth="1"/>
    <col min="11558" max="11558" width="5.7109375" style="12" customWidth="1"/>
    <col min="11559" max="11559" width="3.140625" style="12" customWidth="1"/>
    <col min="11560" max="11597" width="0" style="12" hidden="1" customWidth="1"/>
    <col min="11598" max="11733" width="9.140625" style="12" customWidth="1"/>
    <col min="11734" max="11735" width="0" style="12" hidden="1" customWidth="1"/>
    <col min="11736" max="11737" width="0" style="12" hidden="1"/>
    <col min="11738" max="11738" width="3" style="12" bestFit="1" customWidth="1"/>
    <col min="11739" max="11739" width="19.5703125" style="12" customWidth="1"/>
    <col min="11740" max="11740" width="3.42578125" style="12" customWidth="1"/>
    <col min="11741" max="11741" width="8" style="12" customWidth="1"/>
    <col min="11742" max="11772" width="4.5703125" style="12" customWidth="1"/>
    <col min="11773" max="11773" width="5.5703125" style="12" customWidth="1"/>
    <col min="11774" max="11774" width="5.42578125" style="12" customWidth="1"/>
    <col min="11775" max="11775" width="5.7109375" style="12" customWidth="1"/>
    <col min="11776" max="11776" width="2.5703125" style="12" customWidth="1"/>
    <col min="11777" max="11777" width="3" style="12" customWidth="1"/>
    <col min="11778" max="11778" width="19.5703125" style="12" customWidth="1"/>
    <col min="11779" max="11779" width="3.42578125" style="12" customWidth="1"/>
    <col min="11780" max="11780" width="8" style="12" customWidth="1"/>
    <col min="11781" max="11811" width="4.5703125" style="12" customWidth="1"/>
    <col min="11812" max="11812" width="5.5703125" style="12" customWidth="1"/>
    <col min="11813" max="11813" width="5.42578125" style="12" customWidth="1"/>
    <col min="11814" max="11814" width="5.7109375" style="12" customWidth="1"/>
    <col min="11815" max="11815" width="3.140625" style="12" customWidth="1"/>
    <col min="11816" max="11853" width="0" style="12" hidden="1" customWidth="1"/>
    <col min="11854" max="11989" width="9.140625" style="12" customWidth="1"/>
    <col min="11990" max="11991" width="0" style="12" hidden="1" customWidth="1"/>
    <col min="11992" max="11993" width="0" style="12" hidden="1"/>
    <col min="11994" max="11994" width="3" style="12" bestFit="1" customWidth="1"/>
    <col min="11995" max="11995" width="19.5703125" style="12" customWidth="1"/>
    <col min="11996" max="11996" width="3.42578125" style="12" customWidth="1"/>
    <col min="11997" max="11997" width="8" style="12" customWidth="1"/>
    <col min="11998" max="12028" width="4.5703125" style="12" customWidth="1"/>
    <col min="12029" max="12029" width="5.5703125" style="12" customWidth="1"/>
    <col min="12030" max="12030" width="5.42578125" style="12" customWidth="1"/>
    <col min="12031" max="12031" width="5.7109375" style="12" customWidth="1"/>
    <col min="12032" max="12032" width="2.5703125" style="12" customWidth="1"/>
    <col min="12033" max="12033" width="3" style="12" customWidth="1"/>
    <col min="12034" max="12034" width="19.5703125" style="12" customWidth="1"/>
    <col min="12035" max="12035" width="3.42578125" style="12" customWidth="1"/>
    <col min="12036" max="12036" width="8" style="12" customWidth="1"/>
    <col min="12037" max="12067" width="4.5703125" style="12" customWidth="1"/>
    <col min="12068" max="12068" width="5.5703125" style="12" customWidth="1"/>
    <col min="12069" max="12069" width="5.42578125" style="12" customWidth="1"/>
    <col min="12070" max="12070" width="5.7109375" style="12" customWidth="1"/>
    <col min="12071" max="12071" width="3.140625" style="12" customWidth="1"/>
    <col min="12072" max="12109" width="0" style="12" hidden="1" customWidth="1"/>
    <col min="12110" max="12245" width="9.140625" style="12" customWidth="1"/>
    <col min="12246" max="12247" width="0" style="12" hidden="1" customWidth="1"/>
    <col min="12248" max="12249" width="0" style="12" hidden="1"/>
    <col min="12250" max="12250" width="3" style="12" bestFit="1" customWidth="1"/>
    <col min="12251" max="12251" width="19.5703125" style="12" customWidth="1"/>
    <col min="12252" max="12252" width="3.42578125" style="12" customWidth="1"/>
    <col min="12253" max="12253" width="8" style="12" customWidth="1"/>
    <col min="12254" max="12284" width="4.5703125" style="12" customWidth="1"/>
    <col min="12285" max="12285" width="5.5703125" style="12" customWidth="1"/>
    <col min="12286" max="12286" width="5.42578125" style="12" customWidth="1"/>
    <col min="12287" max="12287" width="5.7109375" style="12" customWidth="1"/>
    <col min="12288" max="12288" width="2.5703125" style="12" customWidth="1"/>
    <col min="12289" max="12289" width="3" style="12" customWidth="1"/>
    <col min="12290" max="12290" width="19.5703125" style="12" customWidth="1"/>
    <col min="12291" max="12291" width="3.42578125" style="12" customWidth="1"/>
    <col min="12292" max="12292" width="8" style="12" customWidth="1"/>
    <col min="12293" max="12323" width="4.5703125" style="12" customWidth="1"/>
    <col min="12324" max="12324" width="5.5703125" style="12" customWidth="1"/>
    <col min="12325" max="12325" width="5.42578125" style="12" customWidth="1"/>
    <col min="12326" max="12326" width="5.7109375" style="12" customWidth="1"/>
    <col min="12327" max="12327" width="3.140625" style="12" customWidth="1"/>
    <col min="12328" max="12365" width="0" style="12" hidden="1" customWidth="1"/>
    <col min="12366" max="12501" width="9.140625" style="12" customWidth="1"/>
    <col min="12502" max="12503" width="0" style="12" hidden="1" customWidth="1"/>
    <col min="12504" max="12505" width="0" style="12" hidden="1"/>
    <col min="12506" max="12506" width="3" style="12" bestFit="1" customWidth="1"/>
    <col min="12507" max="12507" width="19.5703125" style="12" customWidth="1"/>
    <col min="12508" max="12508" width="3.42578125" style="12" customWidth="1"/>
    <col min="12509" max="12509" width="8" style="12" customWidth="1"/>
    <col min="12510" max="12540" width="4.5703125" style="12" customWidth="1"/>
    <col min="12541" max="12541" width="5.5703125" style="12" customWidth="1"/>
    <col min="12542" max="12542" width="5.42578125" style="12" customWidth="1"/>
    <col min="12543" max="12543" width="5.7109375" style="12" customWidth="1"/>
    <col min="12544" max="12544" width="2.5703125" style="12" customWidth="1"/>
    <col min="12545" max="12545" width="3" style="12" customWidth="1"/>
    <col min="12546" max="12546" width="19.5703125" style="12" customWidth="1"/>
    <col min="12547" max="12547" width="3.42578125" style="12" customWidth="1"/>
    <col min="12548" max="12548" width="8" style="12" customWidth="1"/>
    <col min="12549" max="12579" width="4.5703125" style="12" customWidth="1"/>
    <col min="12580" max="12580" width="5.5703125" style="12" customWidth="1"/>
    <col min="12581" max="12581" width="5.42578125" style="12" customWidth="1"/>
    <col min="12582" max="12582" width="5.7109375" style="12" customWidth="1"/>
    <col min="12583" max="12583" width="3.140625" style="12" customWidth="1"/>
    <col min="12584" max="12621" width="0" style="12" hidden="1" customWidth="1"/>
    <col min="12622" max="12757" width="9.140625" style="12" customWidth="1"/>
    <col min="12758" max="12759" width="0" style="12" hidden="1" customWidth="1"/>
    <col min="12760" max="12761" width="0" style="12" hidden="1"/>
    <col min="12762" max="12762" width="3" style="12" bestFit="1" customWidth="1"/>
    <col min="12763" max="12763" width="19.5703125" style="12" customWidth="1"/>
    <col min="12764" max="12764" width="3.42578125" style="12" customWidth="1"/>
    <col min="12765" max="12765" width="8" style="12" customWidth="1"/>
    <col min="12766" max="12796" width="4.5703125" style="12" customWidth="1"/>
    <col min="12797" max="12797" width="5.5703125" style="12" customWidth="1"/>
    <col min="12798" max="12798" width="5.42578125" style="12" customWidth="1"/>
    <col min="12799" max="12799" width="5.7109375" style="12" customWidth="1"/>
    <col min="12800" max="12800" width="2.5703125" style="12" customWidth="1"/>
    <col min="12801" max="12801" width="3" style="12" customWidth="1"/>
    <col min="12802" max="12802" width="19.5703125" style="12" customWidth="1"/>
    <col min="12803" max="12803" width="3.42578125" style="12" customWidth="1"/>
    <col min="12804" max="12804" width="8" style="12" customWidth="1"/>
    <col min="12805" max="12835" width="4.5703125" style="12" customWidth="1"/>
    <col min="12836" max="12836" width="5.5703125" style="12" customWidth="1"/>
    <col min="12837" max="12837" width="5.42578125" style="12" customWidth="1"/>
    <col min="12838" max="12838" width="5.7109375" style="12" customWidth="1"/>
    <col min="12839" max="12839" width="3.140625" style="12" customWidth="1"/>
    <col min="12840" max="12877" width="0" style="12" hidden="1" customWidth="1"/>
    <col min="12878" max="13013" width="9.140625" style="12" customWidth="1"/>
    <col min="13014" max="13015" width="0" style="12" hidden="1" customWidth="1"/>
    <col min="13016" max="13017" width="0" style="12" hidden="1"/>
    <col min="13018" max="13018" width="3" style="12" bestFit="1" customWidth="1"/>
    <col min="13019" max="13019" width="19.5703125" style="12" customWidth="1"/>
    <col min="13020" max="13020" width="3.42578125" style="12" customWidth="1"/>
    <col min="13021" max="13021" width="8" style="12" customWidth="1"/>
    <col min="13022" max="13052" width="4.5703125" style="12" customWidth="1"/>
    <col min="13053" max="13053" width="5.5703125" style="12" customWidth="1"/>
    <col min="13054" max="13054" width="5.42578125" style="12" customWidth="1"/>
    <col min="13055" max="13055" width="5.7109375" style="12" customWidth="1"/>
    <col min="13056" max="13056" width="2.5703125" style="12" customWidth="1"/>
    <col min="13057" max="13057" width="3" style="12" customWidth="1"/>
    <col min="13058" max="13058" width="19.5703125" style="12" customWidth="1"/>
    <col min="13059" max="13059" width="3.42578125" style="12" customWidth="1"/>
    <col min="13060" max="13060" width="8" style="12" customWidth="1"/>
    <col min="13061" max="13091" width="4.5703125" style="12" customWidth="1"/>
    <col min="13092" max="13092" width="5.5703125" style="12" customWidth="1"/>
    <col min="13093" max="13093" width="5.42578125" style="12" customWidth="1"/>
    <col min="13094" max="13094" width="5.7109375" style="12" customWidth="1"/>
    <col min="13095" max="13095" width="3.140625" style="12" customWidth="1"/>
    <col min="13096" max="13133" width="0" style="12" hidden="1" customWidth="1"/>
    <col min="13134" max="13269" width="9.140625" style="12" customWidth="1"/>
    <col min="13270" max="13271" width="0" style="12" hidden="1" customWidth="1"/>
    <col min="13272" max="13273" width="0" style="12" hidden="1"/>
    <col min="13274" max="13274" width="3" style="12" bestFit="1" customWidth="1"/>
    <col min="13275" max="13275" width="19.5703125" style="12" customWidth="1"/>
    <col min="13276" max="13276" width="3.42578125" style="12" customWidth="1"/>
    <col min="13277" max="13277" width="8" style="12" customWidth="1"/>
    <col min="13278" max="13308" width="4.5703125" style="12" customWidth="1"/>
    <col min="13309" max="13309" width="5.5703125" style="12" customWidth="1"/>
    <col min="13310" max="13310" width="5.42578125" style="12" customWidth="1"/>
    <col min="13311" max="13311" width="5.7109375" style="12" customWidth="1"/>
    <col min="13312" max="13312" width="2.5703125" style="12" customWidth="1"/>
    <col min="13313" max="13313" width="3" style="12" customWidth="1"/>
    <col min="13314" max="13314" width="19.5703125" style="12" customWidth="1"/>
    <col min="13315" max="13315" width="3.42578125" style="12" customWidth="1"/>
    <col min="13316" max="13316" width="8" style="12" customWidth="1"/>
    <col min="13317" max="13347" width="4.5703125" style="12" customWidth="1"/>
    <col min="13348" max="13348" width="5.5703125" style="12" customWidth="1"/>
    <col min="13349" max="13349" width="5.42578125" style="12" customWidth="1"/>
    <col min="13350" max="13350" width="5.7109375" style="12" customWidth="1"/>
    <col min="13351" max="13351" width="3.140625" style="12" customWidth="1"/>
    <col min="13352" max="13389" width="0" style="12" hidden="1" customWidth="1"/>
    <col min="13390" max="13525" width="9.140625" style="12" customWidth="1"/>
    <col min="13526" max="13527" width="0" style="12" hidden="1" customWidth="1"/>
    <col min="13528" max="13529" width="0" style="12" hidden="1"/>
    <col min="13530" max="13530" width="3" style="12" bestFit="1" customWidth="1"/>
    <col min="13531" max="13531" width="19.5703125" style="12" customWidth="1"/>
    <col min="13532" max="13532" width="3.42578125" style="12" customWidth="1"/>
    <col min="13533" max="13533" width="8" style="12" customWidth="1"/>
    <col min="13534" max="13564" width="4.5703125" style="12" customWidth="1"/>
    <col min="13565" max="13565" width="5.5703125" style="12" customWidth="1"/>
    <col min="13566" max="13566" width="5.42578125" style="12" customWidth="1"/>
    <col min="13567" max="13567" width="5.7109375" style="12" customWidth="1"/>
    <col min="13568" max="13568" width="2.5703125" style="12" customWidth="1"/>
    <col min="13569" max="13569" width="3" style="12" customWidth="1"/>
    <col min="13570" max="13570" width="19.5703125" style="12" customWidth="1"/>
    <col min="13571" max="13571" width="3.42578125" style="12" customWidth="1"/>
    <col min="13572" max="13572" width="8" style="12" customWidth="1"/>
    <col min="13573" max="13603" width="4.5703125" style="12" customWidth="1"/>
    <col min="13604" max="13604" width="5.5703125" style="12" customWidth="1"/>
    <col min="13605" max="13605" width="5.42578125" style="12" customWidth="1"/>
    <col min="13606" max="13606" width="5.7109375" style="12" customWidth="1"/>
    <col min="13607" max="13607" width="3.140625" style="12" customWidth="1"/>
    <col min="13608" max="13645" width="0" style="12" hidden="1" customWidth="1"/>
    <col min="13646" max="13781" width="9.140625" style="12" customWidth="1"/>
    <col min="13782" max="13783" width="0" style="12" hidden="1" customWidth="1"/>
    <col min="13784" max="13785" width="0" style="12" hidden="1"/>
    <col min="13786" max="13786" width="3" style="12" bestFit="1" customWidth="1"/>
    <col min="13787" max="13787" width="19.5703125" style="12" customWidth="1"/>
    <col min="13788" max="13788" width="3.42578125" style="12" customWidth="1"/>
    <col min="13789" max="13789" width="8" style="12" customWidth="1"/>
    <col min="13790" max="13820" width="4.5703125" style="12" customWidth="1"/>
    <col min="13821" max="13821" width="5.5703125" style="12" customWidth="1"/>
    <col min="13822" max="13822" width="5.42578125" style="12" customWidth="1"/>
    <col min="13823" max="13823" width="5.7109375" style="12" customWidth="1"/>
    <col min="13824" max="13824" width="2.5703125" style="12" customWidth="1"/>
    <col min="13825" max="13825" width="3" style="12" customWidth="1"/>
    <col min="13826" max="13826" width="19.5703125" style="12" customWidth="1"/>
    <col min="13827" max="13827" width="3.42578125" style="12" customWidth="1"/>
    <col min="13828" max="13828" width="8" style="12" customWidth="1"/>
    <col min="13829" max="13859" width="4.5703125" style="12" customWidth="1"/>
    <col min="13860" max="13860" width="5.5703125" style="12" customWidth="1"/>
    <col min="13861" max="13861" width="5.42578125" style="12" customWidth="1"/>
    <col min="13862" max="13862" width="5.7109375" style="12" customWidth="1"/>
    <col min="13863" max="13863" width="3.140625" style="12" customWidth="1"/>
    <col min="13864" max="13901" width="0" style="12" hidden="1" customWidth="1"/>
    <col min="13902" max="14037" width="9.140625" style="12" customWidth="1"/>
    <col min="14038" max="14039" width="0" style="12" hidden="1" customWidth="1"/>
    <col min="14040" max="14041" width="0" style="12" hidden="1"/>
    <col min="14042" max="14042" width="3" style="12" bestFit="1" customWidth="1"/>
    <col min="14043" max="14043" width="19.5703125" style="12" customWidth="1"/>
    <col min="14044" max="14044" width="3.42578125" style="12" customWidth="1"/>
    <col min="14045" max="14045" width="8" style="12" customWidth="1"/>
    <col min="14046" max="14076" width="4.5703125" style="12" customWidth="1"/>
    <col min="14077" max="14077" width="5.5703125" style="12" customWidth="1"/>
    <col min="14078" max="14078" width="5.42578125" style="12" customWidth="1"/>
    <col min="14079" max="14079" width="5.7109375" style="12" customWidth="1"/>
    <col min="14080" max="14080" width="2.5703125" style="12" customWidth="1"/>
    <col min="14081" max="14081" width="3" style="12" customWidth="1"/>
    <col min="14082" max="14082" width="19.5703125" style="12" customWidth="1"/>
    <col min="14083" max="14083" width="3.42578125" style="12" customWidth="1"/>
    <col min="14084" max="14084" width="8" style="12" customWidth="1"/>
    <col min="14085" max="14115" width="4.5703125" style="12" customWidth="1"/>
    <col min="14116" max="14116" width="5.5703125" style="12" customWidth="1"/>
    <col min="14117" max="14117" width="5.42578125" style="12" customWidth="1"/>
    <col min="14118" max="14118" width="5.7109375" style="12" customWidth="1"/>
    <col min="14119" max="14119" width="3.140625" style="12" customWidth="1"/>
    <col min="14120" max="14157" width="0" style="12" hidden="1" customWidth="1"/>
    <col min="14158" max="14293" width="9.140625" style="12" customWidth="1"/>
    <col min="14294" max="14295" width="0" style="12" hidden="1" customWidth="1"/>
    <col min="14296" max="14297" width="0" style="12" hidden="1"/>
    <col min="14298" max="14298" width="3" style="12" bestFit="1" customWidth="1"/>
    <col min="14299" max="14299" width="19.5703125" style="12" customWidth="1"/>
    <col min="14300" max="14300" width="3.42578125" style="12" customWidth="1"/>
    <col min="14301" max="14301" width="8" style="12" customWidth="1"/>
    <col min="14302" max="14332" width="4.5703125" style="12" customWidth="1"/>
    <col min="14333" max="14333" width="5.5703125" style="12" customWidth="1"/>
    <col min="14334" max="14334" width="5.42578125" style="12" customWidth="1"/>
    <col min="14335" max="14335" width="5.7109375" style="12" customWidth="1"/>
    <col min="14336" max="14336" width="2.5703125" style="12" customWidth="1"/>
    <col min="14337" max="14337" width="3" style="12" customWidth="1"/>
    <col min="14338" max="14338" width="19.5703125" style="12" customWidth="1"/>
    <col min="14339" max="14339" width="3.42578125" style="12" customWidth="1"/>
    <col min="14340" max="14340" width="8" style="12" customWidth="1"/>
    <col min="14341" max="14371" width="4.5703125" style="12" customWidth="1"/>
    <col min="14372" max="14372" width="5.5703125" style="12" customWidth="1"/>
    <col min="14373" max="14373" width="5.42578125" style="12" customWidth="1"/>
    <col min="14374" max="14374" width="5.7109375" style="12" customWidth="1"/>
    <col min="14375" max="14375" width="3.140625" style="12" customWidth="1"/>
    <col min="14376" max="14413" width="0" style="12" hidden="1" customWidth="1"/>
    <col min="14414" max="14549" width="9.140625" style="12" customWidth="1"/>
    <col min="14550" max="14551" width="0" style="12" hidden="1" customWidth="1"/>
    <col min="14552" max="14553" width="0" style="12" hidden="1"/>
    <col min="14554" max="14554" width="3" style="12" bestFit="1" customWidth="1"/>
    <col min="14555" max="14555" width="19.5703125" style="12" customWidth="1"/>
    <col min="14556" max="14556" width="3.42578125" style="12" customWidth="1"/>
    <col min="14557" max="14557" width="8" style="12" customWidth="1"/>
    <col min="14558" max="14588" width="4.5703125" style="12" customWidth="1"/>
    <col min="14589" max="14589" width="5.5703125" style="12" customWidth="1"/>
    <col min="14590" max="14590" width="5.42578125" style="12" customWidth="1"/>
    <col min="14591" max="14591" width="5.7109375" style="12" customWidth="1"/>
    <col min="14592" max="14592" width="2.5703125" style="12" customWidth="1"/>
    <col min="14593" max="14593" width="3" style="12" customWidth="1"/>
    <col min="14594" max="14594" width="19.5703125" style="12" customWidth="1"/>
    <col min="14595" max="14595" width="3.42578125" style="12" customWidth="1"/>
    <col min="14596" max="14596" width="8" style="12" customWidth="1"/>
    <col min="14597" max="14627" width="4.5703125" style="12" customWidth="1"/>
    <col min="14628" max="14628" width="5.5703125" style="12" customWidth="1"/>
    <col min="14629" max="14629" width="5.42578125" style="12" customWidth="1"/>
    <col min="14630" max="14630" width="5.7109375" style="12" customWidth="1"/>
    <col min="14631" max="14631" width="3.140625" style="12" customWidth="1"/>
    <col min="14632" max="14669" width="0" style="12" hidden="1" customWidth="1"/>
    <col min="14670" max="14805" width="9.140625" style="12" customWidth="1"/>
    <col min="14806" max="14807" width="0" style="12" hidden="1" customWidth="1"/>
    <col min="14808" max="14809" width="0" style="12" hidden="1"/>
    <col min="14810" max="14810" width="3" style="12" bestFit="1" customWidth="1"/>
    <col min="14811" max="14811" width="19.5703125" style="12" customWidth="1"/>
    <col min="14812" max="14812" width="3.42578125" style="12" customWidth="1"/>
    <col min="14813" max="14813" width="8" style="12" customWidth="1"/>
    <col min="14814" max="14844" width="4.5703125" style="12" customWidth="1"/>
    <col min="14845" max="14845" width="5.5703125" style="12" customWidth="1"/>
    <col min="14846" max="14846" width="5.42578125" style="12" customWidth="1"/>
    <col min="14847" max="14847" width="5.7109375" style="12" customWidth="1"/>
    <col min="14848" max="14848" width="2.5703125" style="12" customWidth="1"/>
    <col min="14849" max="14849" width="3" style="12" customWidth="1"/>
    <col min="14850" max="14850" width="19.5703125" style="12" customWidth="1"/>
    <col min="14851" max="14851" width="3.42578125" style="12" customWidth="1"/>
    <col min="14852" max="14852" width="8" style="12" customWidth="1"/>
    <col min="14853" max="14883" width="4.5703125" style="12" customWidth="1"/>
    <col min="14884" max="14884" width="5.5703125" style="12" customWidth="1"/>
    <col min="14885" max="14885" width="5.42578125" style="12" customWidth="1"/>
    <col min="14886" max="14886" width="5.7109375" style="12" customWidth="1"/>
    <col min="14887" max="14887" width="3.140625" style="12" customWidth="1"/>
    <col min="14888" max="14925" width="0" style="12" hidden="1" customWidth="1"/>
    <col min="14926" max="15061" width="9.140625" style="12" customWidth="1"/>
    <col min="15062" max="15063" width="0" style="12" hidden="1" customWidth="1"/>
    <col min="15064" max="15065" width="0" style="12" hidden="1"/>
    <col min="15066" max="15066" width="3" style="12" bestFit="1" customWidth="1"/>
    <col min="15067" max="15067" width="19.5703125" style="12" customWidth="1"/>
    <col min="15068" max="15068" width="3.42578125" style="12" customWidth="1"/>
    <col min="15069" max="15069" width="8" style="12" customWidth="1"/>
    <col min="15070" max="15100" width="4.5703125" style="12" customWidth="1"/>
    <col min="15101" max="15101" width="5.5703125" style="12" customWidth="1"/>
    <col min="15102" max="15102" width="5.42578125" style="12" customWidth="1"/>
    <col min="15103" max="15103" width="5.7109375" style="12" customWidth="1"/>
    <col min="15104" max="15104" width="2.5703125" style="12" customWidth="1"/>
    <col min="15105" max="15105" width="3" style="12" customWidth="1"/>
    <col min="15106" max="15106" width="19.5703125" style="12" customWidth="1"/>
    <col min="15107" max="15107" width="3.42578125" style="12" customWidth="1"/>
    <col min="15108" max="15108" width="8" style="12" customWidth="1"/>
    <col min="15109" max="15139" width="4.5703125" style="12" customWidth="1"/>
    <col min="15140" max="15140" width="5.5703125" style="12" customWidth="1"/>
    <col min="15141" max="15141" width="5.42578125" style="12" customWidth="1"/>
    <col min="15142" max="15142" width="5.7109375" style="12" customWidth="1"/>
    <col min="15143" max="15143" width="3.140625" style="12" customWidth="1"/>
    <col min="15144" max="15181" width="0" style="12" hidden="1" customWidth="1"/>
    <col min="15182" max="15317" width="9.140625" style="12" customWidth="1"/>
    <col min="15318" max="15319" width="0" style="12" hidden="1" customWidth="1"/>
    <col min="15320" max="15321" width="0" style="12" hidden="1"/>
    <col min="15322" max="15322" width="3" style="12" bestFit="1" customWidth="1"/>
    <col min="15323" max="15323" width="19.5703125" style="12" customWidth="1"/>
    <col min="15324" max="15324" width="3.42578125" style="12" customWidth="1"/>
    <col min="15325" max="15325" width="8" style="12" customWidth="1"/>
    <col min="15326" max="15356" width="4.5703125" style="12" customWidth="1"/>
    <col min="15357" max="15357" width="5.5703125" style="12" customWidth="1"/>
    <col min="15358" max="15358" width="5.42578125" style="12" customWidth="1"/>
    <col min="15359" max="15359" width="5.7109375" style="12" customWidth="1"/>
    <col min="15360" max="15360" width="2.5703125" style="12" customWidth="1"/>
    <col min="15361" max="15361" width="3" style="12" customWidth="1"/>
    <col min="15362" max="15362" width="19.5703125" style="12" customWidth="1"/>
    <col min="15363" max="15363" width="3.42578125" style="12" customWidth="1"/>
    <col min="15364" max="15364" width="8" style="12" customWidth="1"/>
    <col min="15365" max="15395" width="4.5703125" style="12" customWidth="1"/>
    <col min="15396" max="15396" width="5.5703125" style="12" customWidth="1"/>
    <col min="15397" max="15397" width="5.42578125" style="12" customWidth="1"/>
    <col min="15398" max="15398" width="5.7109375" style="12" customWidth="1"/>
    <col min="15399" max="15399" width="3.140625" style="12" customWidth="1"/>
    <col min="15400" max="15437" width="0" style="12" hidden="1" customWidth="1"/>
    <col min="15438" max="15573" width="9.140625" style="12" customWidth="1"/>
    <col min="15574" max="15575" width="0" style="12" hidden="1" customWidth="1"/>
    <col min="15576" max="15577" width="0" style="12" hidden="1"/>
    <col min="15578" max="15578" width="3" style="12" bestFit="1" customWidth="1"/>
    <col min="15579" max="15579" width="19.5703125" style="12" customWidth="1"/>
    <col min="15580" max="15580" width="3.42578125" style="12" customWidth="1"/>
    <col min="15581" max="15581" width="8" style="12" customWidth="1"/>
    <col min="15582" max="15612" width="4.5703125" style="12" customWidth="1"/>
    <col min="15613" max="15613" width="5.5703125" style="12" customWidth="1"/>
    <col min="15614" max="15614" width="5.42578125" style="12" customWidth="1"/>
    <col min="15615" max="15615" width="5.7109375" style="12" customWidth="1"/>
    <col min="15616" max="15616" width="2.5703125" style="12" customWidth="1"/>
    <col min="15617" max="15617" width="3" style="12" customWidth="1"/>
    <col min="15618" max="15618" width="19.5703125" style="12" customWidth="1"/>
    <col min="15619" max="15619" width="3.42578125" style="12" customWidth="1"/>
    <col min="15620" max="15620" width="8" style="12" customWidth="1"/>
    <col min="15621" max="15651" width="4.5703125" style="12" customWidth="1"/>
    <col min="15652" max="15652" width="5.5703125" style="12" customWidth="1"/>
    <col min="15653" max="15653" width="5.42578125" style="12" customWidth="1"/>
    <col min="15654" max="15654" width="5.7109375" style="12" customWidth="1"/>
    <col min="15655" max="15655" width="3.140625" style="12" customWidth="1"/>
    <col min="15656" max="15693" width="0" style="12" hidden="1" customWidth="1"/>
    <col min="15694" max="15829" width="9.140625" style="12" customWidth="1"/>
    <col min="15830" max="15831" width="0" style="12" hidden="1" customWidth="1"/>
    <col min="15832" max="15833" width="0" style="12" hidden="1"/>
    <col min="15834" max="15834" width="3" style="12" bestFit="1" customWidth="1"/>
    <col min="15835" max="15835" width="19.5703125" style="12" customWidth="1"/>
    <col min="15836" max="15836" width="3.42578125" style="12" customWidth="1"/>
    <col min="15837" max="15837" width="8" style="12" customWidth="1"/>
    <col min="15838" max="15868" width="4.5703125" style="12" customWidth="1"/>
    <col min="15869" max="15869" width="5.5703125" style="12" customWidth="1"/>
    <col min="15870" max="15870" width="5.42578125" style="12" customWidth="1"/>
    <col min="15871" max="15871" width="5.7109375" style="12" customWidth="1"/>
    <col min="15872" max="15872" width="2.5703125" style="12" customWidth="1"/>
    <col min="15873" max="15873" width="3" style="12" customWidth="1"/>
    <col min="15874" max="15874" width="19.5703125" style="12" customWidth="1"/>
    <col min="15875" max="15875" width="3.42578125" style="12" customWidth="1"/>
    <col min="15876" max="15876" width="8" style="12" customWidth="1"/>
    <col min="15877" max="15907" width="4.5703125" style="12" customWidth="1"/>
    <col min="15908" max="15908" width="5.5703125" style="12" customWidth="1"/>
    <col min="15909" max="15909" width="5.42578125" style="12" customWidth="1"/>
    <col min="15910" max="15910" width="5.7109375" style="12" customWidth="1"/>
    <col min="15911" max="15911" width="3.140625" style="12" customWidth="1"/>
    <col min="15912" max="15949" width="0" style="12" hidden="1" customWidth="1"/>
    <col min="15950" max="16085" width="9.140625" style="12" customWidth="1"/>
    <col min="16086" max="16087" width="0" style="12" hidden="1" customWidth="1"/>
    <col min="16088" max="16089" width="0" style="12" hidden="1"/>
    <col min="16090" max="16090" width="3" style="12" bestFit="1" customWidth="1"/>
    <col min="16091" max="16091" width="19.5703125" style="12" customWidth="1"/>
    <col min="16092" max="16092" width="3.42578125" style="12" customWidth="1"/>
    <col min="16093" max="16093" width="8" style="12" customWidth="1"/>
    <col min="16094" max="16124" width="4.5703125" style="12" customWidth="1"/>
    <col min="16125" max="16125" width="5.5703125" style="12" customWidth="1"/>
    <col min="16126" max="16126" width="5.42578125" style="12" customWidth="1"/>
    <col min="16127" max="16127" width="5.7109375" style="12" customWidth="1"/>
    <col min="16128" max="16128" width="2.5703125" style="12" customWidth="1"/>
    <col min="16129" max="16129" width="3" style="12" customWidth="1"/>
    <col min="16130" max="16130" width="19.5703125" style="12" customWidth="1"/>
    <col min="16131" max="16131" width="3.42578125" style="12" customWidth="1"/>
    <col min="16132" max="16132" width="8" style="12" customWidth="1"/>
    <col min="16133" max="16163" width="4.5703125" style="12" customWidth="1"/>
    <col min="16164" max="16164" width="5.5703125" style="12" customWidth="1"/>
    <col min="16165" max="16165" width="5.42578125" style="12" customWidth="1"/>
    <col min="16166" max="16166" width="5.7109375" style="12" customWidth="1"/>
    <col min="16167" max="16167" width="3.140625" style="12" customWidth="1"/>
    <col min="16168" max="16205" width="0" style="12" hidden="1" customWidth="1"/>
    <col min="16206" max="16341" width="9.140625" style="12" customWidth="1"/>
    <col min="16342" max="16343" width="0" style="12" hidden="1" customWidth="1"/>
    <col min="16344" max="16384" width="0" style="12" hidden="1"/>
  </cols>
  <sheetData>
    <row r="1" spans="1:215" ht="15" customHeight="1" x14ac:dyDescent="0.25">
      <c r="B1" s="191" t="s">
        <v>77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92"/>
      <c r="AJ1" s="193" t="s">
        <v>78</v>
      </c>
      <c r="AK1" s="194"/>
      <c r="AL1" s="195"/>
      <c r="AO1" s="191" t="s">
        <v>142</v>
      </c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92"/>
      <c r="BW1" s="193" t="s">
        <v>78</v>
      </c>
      <c r="BX1" s="194"/>
      <c r="BY1" s="195"/>
      <c r="HF1" s="6">
        <f>[2]основа!AL1</f>
        <v>42149</v>
      </c>
      <c r="HG1" s="6">
        <f>[2]основа!AM1</f>
        <v>42368</v>
      </c>
    </row>
    <row r="2" spans="1:215" ht="15" x14ac:dyDescent="0.25">
      <c r="B2" s="45" t="s">
        <v>141</v>
      </c>
      <c r="C2" s="46"/>
      <c r="D2" s="4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47">
        <v>20</v>
      </c>
      <c r="AK2" s="48"/>
      <c r="AL2" s="197" t="s">
        <v>79</v>
      </c>
      <c r="AM2" s="49"/>
      <c r="AO2" s="85"/>
      <c r="AP2" s="46"/>
      <c r="AQ2" s="4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47">
        <v>10</v>
      </c>
      <c r="BX2" s="48"/>
      <c r="BY2" s="197" t="s">
        <v>79</v>
      </c>
      <c r="BZ2" s="49"/>
      <c r="HF2" s="8"/>
      <c r="HG2" s="6">
        <f>[2]основа!AM2</f>
        <v>42368</v>
      </c>
    </row>
    <row r="3" spans="1:215" ht="24" customHeight="1" x14ac:dyDescent="0.2">
      <c r="B3" s="186" t="s">
        <v>80</v>
      </c>
      <c r="C3" s="182" t="s">
        <v>81</v>
      </c>
      <c r="D3" s="182" t="s">
        <v>82</v>
      </c>
      <c r="E3" s="182">
        <v>1</v>
      </c>
      <c r="F3" s="188">
        <v>2</v>
      </c>
      <c r="G3" s="188">
        <v>3</v>
      </c>
      <c r="H3" s="188">
        <v>4</v>
      </c>
      <c r="I3" s="188">
        <v>5</v>
      </c>
      <c r="J3" s="188">
        <v>6</v>
      </c>
      <c r="K3" s="188">
        <v>7</v>
      </c>
      <c r="L3" s="182">
        <v>8</v>
      </c>
      <c r="M3" s="182">
        <v>9</v>
      </c>
      <c r="N3" s="182">
        <v>10</v>
      </c>
      <c r="O3" s="182">
        <v>11</v>
      </c>
      <c r="P3" s="182">
        <v>12</v>
      </c>
      <c r="Q3" s="182">
        <v>13</v>
      </c>
      <c r="R3" s="182">
        <v>14</v>
      </c>
      <c r="S3" s="182">
        <v>15</v>
      </c>
      <c r="T3" s="182">
        <v>16</v>
      </c>
      <c r="U3" s="182">
        <v>17</v>
      </c>
      <c r="V3" s="182">
        <v>18</v>
      </c>
      <c r="W3" s="182">
        <v>19</v>
      </c>
      <c r="X3" s="182">
        <v>20</v>
      </c>
      <c r="Y3" s="182">
        <v>21</v>
      </c>
      <c r="Z3" s="182">
        <v>16</v>
      </c>
      <c r="AA3" s="182">
        <v>17</v>
      </c>
      <c r="AB3" s="182">
        <v>18</v>
      </c>
      <c r="AC3" s="182">
        <v>19</v>
      </c>
      <c r="AD3" s="182">
        <v>20</v>
      </c>
      <c r="AE3" s="182">
        <v>27</v>
      </c>
      <c r="AF3" s="182">
        <v>28</v>
      </c>
      <c r="AG3" s="182">
        <v>29</v>
      </c>
      <c r="AH3" s="182">
        <v>30</v>
      </c>
      <c r="AI3" s="182">
        <v>31</v>
      </c>
      <c r="AJ3" s="182" t="s">
        <v>83</v>
      </c>
      <c r="AK3" s="182" t="s">
        <v>84</v>
      </c>
      <c r="AL3" s="198"/>
      <c r="AM3" s="50">
        <f>100*100/AM4</f>
        <v>285.71428571428572</v>
      </c>
      <c r="AO3" s="186" t="s">
        <v>80</v>
      </c>
      <c r="AP3" s="182" t="s">
        <v>81</v>
      </c>
      <c r="AQ3" s="182" t="s">
        <v>82</v>
      </c>
      <c r="AR3" s="182">
        <v>1</v>
      </c>
      <c r="AS3" s="182">
        <v>2</v>
      </c>
      <c r="AT3" s="182">
        <v>3</v>
      </c>
      <c r="AU3" s="182">
        <v>4</v>
      </c>
      <c r="AV3" s="182">
        <v>5</v>
      </c>
      <c r="AW3" s="182">
        <v>6</v>
      </c>
      <c r="AX3" s="182">
        <v>7</v>
      </c>
      <c r="AY3" s="182">
        <v>8</v>
      </c>
      <c r="AZ3" s="182">
        <v>9</v>
      </c>
      <c r="BA3" s="182">
        <v>10</v>
      </c>
      <c r="BB3" s="182">
        <v>11</v>
      </c>
      <c r="BC3" s="182">
        <v>12</v>
      </c>
      <c r="BD3" s="182">
        <v>13</v>
      </c>
      <c r="BE3" s="182">
        <v>14</v>
      </c>
      <c r="BF3" s="182">
        <v>15</v>
      </c>
      <c r="BG3" s="182">
        <v>16</v>
      </c>
      <c r="BH3" s="182">
        <v>17</v>
      </c>
      <c r="BI3" s="182">
        <v>18</v>
      </c>
      <c r="BJ3" s="182">
        <v>19</v>
      </c>
      <c r="BK3" s="182">
        <v>20</v>
      </c>
      <c r="BL3" s="182">
        <v>21</v>
      </c>
      <c r="BM3" s="182">
        <v>22</v>
      </c>
      <c r="BN3" s="182">
        <v>23</v>
      </c>
      <c r="BO3" s="182">
        <v>24</v>
      </c>
      <c r="BP3" s="182">
        <v>25</v>
      </c>
      <c r="BQ3" s="182">
        <v>26</v>
      </c>
      <c r="BR3" s="182">
        <v>27</v>
      </c>
      <c r="BS3" s="182">
        <v>28</v>
      </c>
      <c r="BT3" s="182">
        <v>29</v>
      </c>
      <c r="BU3" s="182">
        <v>30</v>
      </c>
      <c r="BV3" s="182">
        <v>31</v>
      </c>
      <c r="BW3" s="182" t="s">
        <v>85</v>
      </c>
      <c r="BX3" s="182" t="s">
        <v>84</v>
      </c>
      <c r="BY3" s="198"/>
      <c r="BZ3" s="50">
        <f>100*100/BZ4</f>
        <v>285.71428571428572</v>
      </c>
      <c r="HG3" s="6">
        <f>[2]основа!AM3</f>
        <v>42368</v>
      </c>
    </row>
    <row r="4" spans="1:215" ht="20.25" customHeight="1" x14ac:dyDescent="0.2">
      <c r="B4" s="187"/>
      <c r="C4" s="184"/>
      <c r="D4" s="184"/>
      <c r="E4" s="184"/>
      <c r="F4" s="190"/>
      <c r="G4" s="189"/>
      <c r="H4" s="189"/>
      <c r="I4" s="189"/>
      <c r="J4" s="190"/>
      <c r="K4" s="190"/>
      <c r="L4" s="185"/>
      <c r="M4" s="185"/>
      <c r="N4" s="185"/>
      <c r="O4" s="185"/>
      <c r="P4" s="184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4"/>
      <c r="AK4" s="184"/>
      <c r="AL4" s="199"/>
      <c r="AM4" s="51">
        <v>35</v>
      </c>
      <c r="AO4" s="187"/>
      <c r="AP4" s="184"/>
      <c r="AQ4" s="184"/>
      <c r="AR4" s="184"/>
      <c r="AS4" s="184"/>
      <c r="AT4" s="183"/>
      <c r="AU4" s="183"/>
      <c r="AV4" s="183"/>
      <c r="AW4" s="184"/>
      <c r="AX4" s="184"/>
      <c r="AY4" s="185"/>
      <c r="AZ4" s="185"/>
      <c r="BA4" s="185"/>
      <c r="BB4" s="185"/>
      <c r="BC4" s="184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4"/>
      <c r="BX4" s="184"/>
      <c r="BY4" s="199"/>
      <c r="BZ4" s="51">
        <v>35</v>
      </c>
      <c r="HG4" s="6">
        <f>[2]основа!AM4</f>
        <v>42368</v>
      </c>
    </row>
    <row r="5" spans="1:215" x14ac:dyDescent="0.2">
      <c r="A5" s="12">
        <v>1</v>
      </c>
      <c r="B5" s="52" t="s">
        <v>86</v>
      </c>
      <c r="C5" s="53" t="s">
        <v>87</v>
      </c>
      <c r="D5" s="54">
        <v>86</v>
      </c>
      <c r="E5" s="55">
        <v>0</v>
      </c>
      <c r="F5" s="55">
        <v>34</v>
      </c>
      <c r="G5" s="55">
        <v>0</v>
      </c>
      <c r="H5" s="55">
        <v>94</v>
      </c>
      <c r="I5" s="55">
        <v>0</v>
      </c>
      <c r="J5" s="55">
        <v>57</v>
      </c>
      <c r="K5" s="55">
        <v>34</v>
      </c>
      <c r="L5" s="55">
        <v>0</v>
      </c>
      <c r="M5" s="55">
        <v>151</v>
      </c>
      <c r="N5" s="55">
        <v>0</v>
      </c>
      <c r="O5" s="55">
        <v>0</v>
      </c>
      <c r="P5" s="55">
        <v>34</v>
      </c>
      <c r="Q5" s="55">
        <v>0</v>
      </c>
      <c r="R5" s="55">
        <v>18</v>
      </c>
      <c r="S5" s="55">
        <v>0</v>
      </c>
      <c r="T5" s="55">
        <v>37</v>
      </c>
      <c r="U5" s="55">
        <v>34</v>
      </c>
      <c r="V5" s="55">
        <v>0</v>
      </c>
      <c r="W5" s="55">
        <v>133</v>
      </c>
      <c r="X5" s="55">
        <v>0</v>
      </c>
      <c r="Y5" s="56">
        <v>0</v>
      </c>
      <c r="Z5" s="56">
        <v>0</v>
      </c>
      <c r="AA5" s="56">
        <v>0</v>
      </c>
      <c r="AB5" s="56">
        <v>0</v>
      </c>
      <c r="AC5" s="56">
        <v>0</v>
      </c>
      <c r="AD5" s="56">
        <v>0</v>
      </c>
      <c r="AE5" s="55"/>
      <c r="AF5" s="55"/>
      <c r="AG5" s="55"/>
      <c r="AH5" s="55"/>
      <c r="AI5" s="55"/>
      <c r="AJ5" s="57">
        <f t="shared" ref="AJ5:AJ14" si="0">D5*AJ$2</f>
        <v>1720</v>
      </c>
      <c r="AK5" s="57">
        <f>SUM(E5:AI5)</f>
        <v>626</v>
      </c>
      <c r="AL5" s="58">
        <f>AK5*100/AJ5</f>
        <v>36.395348837209305</v>
      </c>
      <c r="AM5" s="59">
        <f>AK5*AM$3/AJ5</f>
        <v>103.98671096345515</v>
      </c>
      <c r="AN5" s="12">
        <v>1</v>
      </c>
      <c r="AO5" s="52" t="s">
        <v>86</v>
      </c>
      <c r="AP5" s="53" t="s">
        <v>87</v>
      </c>
      <c r="AQ5" s="54">
        <v>77</v>
      </c>
      <c r="AR5" s="55"/>
      <c r="AS5" s="86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57">
        <f t="shared" ref="BW5:BW14" si="1">AQ5*BW$2</f>
        <v>770</v>
      </c>
      <c r="BX5" s="57">
        <f>SUM(AR5:BV5)</f>
        <v>0</v>
      </c>
      <c r="BY5" s="58">
        <f>BX5*100/BW5</f>
        <v>0</v>
      </c>
      <c r="BZ5" s="59">
        <f>BX5*BZ$3/BW5</f>
        <v>0</v>
      </c>
      <c r="HG5" s="6">
        <f>[2]основа!AM5</f>
        <v>42368</v>
      </c>
    </row>
    <row r="6" spans="1:215" ht="25.5" x14ac:dyDescent="0.2">
      <c r="A6" s="12">
        <v>2</v>
      </c>
      <c r="B6" s="52" t="s">
        <v>88</v>
      </c>
      <c r="C6" s="53" t="s">
        <v>87</v>
      </c>
      <c r="D6" s="54">
        <v>1.2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6"/>
      <c r="AF6" s="56"/>
      <c r="AG6" s="56"/>
      <c r="AH6" s="56"/>
      <c r="AI6" s="56"/>
      <c r="AJ6" s="57">
        <f t="shared" si="0"/>
        <v>24</v>
      </c>
      <c r="AK6" s="57">
        <f t="shared" ref="AK6:AK34" si="2">SUM(E6:AI6)</f>
        <v>0</v>
      </c>
      <c r="AL6" s="58">
        <f>AK6*100/AJ6</f>
        <v>0</v>
      </c>
      <c r="AM6" s="59">
        <f t="shared" ref="AM6:AM31" si="3">AK6*AM$3/AJ6</f>
        <v>0</v>
      </c>
      <c r="AN6" s="12">
        <v>2</v>
      </c>
      <c r="AO6" s="61" t="s">
        <v>89</v>
      </c>
      <c r="AP6" s="53" t="s">
        <v>87</v>
      </c>
      <c r="AQ6" s="54">
        <v>1.2</v>
      </c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57">
        <f t="shared" si="1"/>
        <v>12</v>
      </c>
      <c r="BX6" s="57">
        <f t="shared" ref="BX6:BX34" si="4">SUM(AR6:BV6)</f>
        <v>0</v>
      </c>
      <c r="BY6" s="58">
        <f>BX6*100/BW6</f>
        <v>0</v>
      </c>
      <c r="BZ6" s="59">
        <f t="shared" ref="BZ6:BZ31" si="5">BX6*BZ$3/BW6</f>
        <v>0</v>
      </c>
      <c r="HG6" s="6">
        <f>[2]основа!AM6</f>
        <v>42368</v>
      </c>
    </row>
    <row r="7" spans="1:215" ht="15.75" customHeight="1" x14ac:dyDescent="0.2">
      <c r="A7" s="12">
        <v>3</v>
      </c>
      <c r="B7" s="52" t="s">
        <v>90</v>
      </c>
      <c r="C7" s="53" t="s">
        <v>87</v>
      </c>
      <c r="D7" s="54">
        <v>400</v>
      </c>
      <c r="E7" s="56">
        <v>19.600000000000001</v>
      </c>
      <c r="F7" s="56">
        <v>101.47999999999999</v>
      </c>
      <c r="G7" s="56">
        <v>0</v>
      </c>
      <c r="H7" s="56">
        <v>168.13499999999999</v>
      </c>
      <c r="I7" s="56">
        <v>19.600000000000001</v>
      </c>
      <c r="J7" s="56">
        <v>61.304000000000002</v>
      </c>
      <c r="K7" s="56">
        <v>131.45166666666665</v>
      </c>
      <c r="L7" s="56">
        <v>0</v>
      </c>
      <c r="M7" s="56">
        <v>30.6</v>
      </c>
      <c r="N7" s="56">
        <v>100.111</v>
      </c>
      <c r="O7" s="56">
        <v>73.679999999999993</v>
      </c>
      <c r="P7" s="56">
        <v>37.6</v>
      </c>
      <c r="Q7" s="56">
        <v>0</v>
      </c>
      <c r="R7" s="56">
        <v>79.44</v>
      </c>
      <c r="S7" s="56">
        <v>97.545000000000002</v>
      </c>
      <c r="T7" s="56">
        <v>115.114</v>
      </c>
      <c r="U7" s="56">
        <v>102.98499999999999</v>
      </c>
      <c r="V7" s="56">
        <v>0</v>
      </c>
      <c r="W7" s="56">
        <v>26.6</v>
      </c>
      <c r="X7" s="56">
        <v>83.775333333333336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6"/>
      <c r="AF7" s="56"/>
      <c r="AG7" s="56"/>
      <c r="AH7" s="56"/>
      <c r="AI7" s="56"/>
      <c r="AJ7" s="57">
        <f t="shared" si="0"/>
        <v>8000</v>
      </c>
      <c r="AK7" s="57">
        <f t="shared" si="2"/>
        <v>1249.0209999999995</v>
      </c>
      <c r="AL7" s="58">
        <f t="shared" ref="AL7:AL34" si="6">AK7*100/AJ7</f>
        <v>15.612762499999993</v>
      </c>
      <c r="AM7" s="59">
        <f t="shared" si="3"/>
        <v>44.607892857142843</v>
      </c>
      <c r="AN7" s="12">
        <v>3</v>
      </c>
      <c r="AO7" s="52" t="s">
        <v>91</v>
      </c>
      <c r="AP7" s="53" t="s">
        <v>87</v>
      </c>
      <c r="AQ7" s="54">
        <v>350</v>
      </c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57">
        <f t="shared" si="1"/>
        <v>3500</v>
      </c>
      <c r="BX7" s="57">
        <f t="shared" si="4"/>
        <v>0</v>
      </c>
      <c r="BY7" s="58">
        <f t="shared" ref="BY7:BY34" si="7">BX7*100/BW7</f>
        <v>0</v>
      </c>
      <c r="BZ7" s="59">
        <f t="shared" si="5"/>
        <v>0</v>
      </c>
      <c r="HG7" s="6">
        <f>[2]основа!AM7</f>
        <v>42368</v>
      </c>
    </row>
    <row r="8" spans="1:215" x14ac:dyDescent="0.2">
      <c r="A8" s="12">
        <v>4</v>
      </c>
      <c r="B8" s="52" t="s">
        <v>92</v>
      </c>
      <c r="C8" s="53" t="s">
        <v>87</v>
      </c>
      <c r="D8" s="54">
        <v>250</v>
      </c>
      <c r="E8" s="56">
        <v>53.6</v>
      </c>
      <c r="F8" s="56">
        <v>32</v>
      </c>
      <c r="G8" s="56">
        <v>0</v>
      </c>
      <c r="H8" s="56">
        <v>159.5</v>
      </c>
      <c r="I8" s="56">
        <v>315</v>
      </c>
      <c r="J8" s="56">
        <v>100</v>
      </c>
      <c r="K8" s="56">
        <v>166.88</v>
      </c>
      <c r="L8" s="56">
        <v>0</v>
      </c>
      <c r="M8" s="56">
        <v>171</v>
      </c>
      <c r="N8" s="56">
        <v>53.6</v>
      </c>
      <c r="O8" s="56">
        <v>32</v>
      </c>
      <c r="P8" s="56">
        <v>144</v>
      </c>
      <c r="Q8" s="56">
        <v>0</v>
      </c>
      <c r="R8" s="56">
        <v>270.875</v>
      </c>
      <c r="S8" s="56">
        <v>216.84</v>
      </c>
      <c r="T8" s="56">
        <v>100</v>
      </c>
      <c r="U8" s="56">
        <v>200.94666666666637</v>
      </c>
      <c r="V8" s="56">
        <v>0</v>
      </c>
      <c r="W8" s="56">
        <v>171</v>
      </c>
      <c r="X8" s="56">
        <v>53.6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/>
      <c r="AF8" s="56"/>
      <c r="AG8" s="56"/>
      <c r="AH8" s="56"/>
      <c r="AI8" s="56"/>
      <c r="AJ8" s="57">
        <f t="shared" si="0"/>
        <v>5000</v>
      </c>
      <c r="AK8" s="57">
        <f t="shared" si="2"/>
        <v>2240.8416666666662</v>
      </c>
      <c r="AL8" s="58">
        <f t="shared" si="6"/>
        <v>44.816833333333328</v>
      </c>
      <c r="AM8" s="59">
        <f t="shared" si="3"/>
        <v>128.04809523809521</v>
      </c>
      <c r="AN8" s="12">
        <v>4</v>
      </c>
      <c r="AO8" s="52" t="s">
        <v>92</v>
      </c>
      <c r="AP8" s="53" t="s">
        <v>87</v>
      </c>
      <c r="AQ8" s="54">
        <v>250</v>
      </c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57">
        <f t="shared" si="1"/>
        <v>2500</v>
      </c>
      <c r="BX8" s="57">
        <f t="shared" si="4"/>
        <v>0</v>
      </c>
      <c r="BY8" s="58">
        <f t="shared" si="7"/>
        <v>0</v>
      </c>
      <c r="BZ8" s="59">
        <f t="shared" si="5"/>
        <v>0</v>
      </c>
      <c r="HG8" s="6">
        <f>[2]основа!AM8</f>
        <v>42368</v>
      </c>
    </row>
    <row r="9" spans="1:215" ht="15" customHeight="1" x14ac:dyDescent="0.2">
      <c r="A9" s="12">
        <v>5</v>
      </c>
      <c r="B9" s="52" t="s">
        <v>93</v>
      </c>
      <c r="C9" s="53" t="s">
        <v>87</v>
      </c>
      <c r="D9" s="54">
        <v>20</v>
      </c>
      <c r="E9" s="56">
        <v>50.833333333333336</v>
      </c>
      <c r="F9" s="56">
        <v>0</v>
      </c>
      <c r="G9" s="56">
        <v>0</v>
      </c>
      <c r="H9" s="56">
        <v>11</v>
      </c>
      <c r="I9" s="56">
        <v>0</v>
      </c>
      <c r="J9" s="56">
        <v>0</v>
      </c>
      <c r="K9" s="56">
        <v>28</v>
      </c>
      <c r="L9" s="56">
        <v>0</v>
      </c>
      <c r="M9" s="56">
        <v>0</v>
      </c>
      <c r="N9" s="56">
        <v>0</v>
      </c>
      <c r="O9" s="56">
        <v>50.833333333333336</v>
      </c>
      <c r="P9" s="56">
        <v>0</v>
      </c>
      <c r="Q9" s="56">
        <v>0</v>
      </c>
      <c r="R9" s="56">
        <v>11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28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/>
      <c r="AF9" s="56"/>
      <c r="AG9" s="56"/>
      <c r="AH9" s="56"/>
      <c r="AI9" s="56"/>
      <c r="AJ9" s="57">
        <f t="shared" si="0"/>
        <v>400</v>
      </c>
      <c r="AK9" s="57">
        <f t="shared" si="2"/>
        <v>179.66666666666669</v>
      </c>
      <c r="AL9" s="58">
        <f t="shared" si="6"/>
        <v>44.916666666666671</v>
      </c>
      <c r="AM9" s="59">
        <f t="shared" si="3"/>
        <v>128.33333333333337</v>
      </c>
      <c r="AN9" s="12">
        <v>5</v>
      </c>
      <c r="AO9" s="52" t="s">
        <v>93</v>
      </c>
      <c r="AP9" s="53" t="s">
        <v>87</v>
      </c>
      <c r="AQ9" s="54">
        <v>15</v>
      </c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57">
        <f t="shared" si="1"/>
        <v>150</v>
      </c>
      <c r="BX9" s="57">
        <f t="shared" si="4"/>
        <v>0</v>
      </c>
      <c r="BY9" s="58">
        <f t="shared" si="7"/>
        <v>0</v>
      </c>
      <c r="BZ9" s="59">
        <f t="shared" si="5"/>
        <v>0</v>
      </c>
      <c r="HG9" s="6">
        <f>[2]основа!AM9</f>
        <v>42368</v>
      </c>
    </row>
    <row r="10" spans="1:215" x14ac:dyDescent="0.2">
      <c r="A10" s="12">
        <v>6</v>
      </c>
      <c r="B10" s="52" t="s">
        <v>94</v>
      </c>
      <c r="C10" s="53" t="s">
        <v>87</v>
      </c>
      <c r="D10" s="54">
        <v>50</v>
      </c>
      <c r="E10" s="56">
        <v>16</v>
      </c>
      <c r="F10" s="56">
        <v>48.6</v>
      </c>
      <c r="G10" s="56">
        <v>28.1</v>
      </c>
      <c r="H10" s="56">
        <v>0</v>
      </c>
      <c r="I10" s="56">
        <v>5</v>
      </c>
      <c r="J10" s="56">
        <v>63</v>
      </c>
      <c r="K10" s="56">
        <v>0</v>
      </c>
      <c r="L10" s="56">
        <v>23.099999999999998</v>
      </c>
      <c r="M10" s="56">
        <v>0</v>
      </c>
      <c r="N10" s="56">
        <v>54</v>
      </c>
      <c r="O10" s="56">
        <v>0</v>
      </c>
      <c r="P10" s="56">
        <v>79</v>
      </c>
      <c r="Q10" s="56">
        <v>28.1</v>
      </c>
      <c r="R10" s="56">
        <v>0</v>
      </c>
      <c r="S10" s="56">
        <v>0</v>
      </c>
      <c r="T10" s="56">
        <v>39.25</v>
      </c>
      <c r="U10" s="56">
        <v>0</v>
      </c>
      <c r="V10" s="56">
        <v>23.099999999999998</v>
      </c>
      <c r="W10" s="56">
        <v>0</v>
      </c>
      <c r="X10" s="56">
        <v>54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/>
      <c r="AF10" s="56"/>
      <c r="AG10" s="56"/>
      <c r="AH10" s="56"/>
      <c r="AI10" s="56"/>
      <c r="AJ10" s="57">
        <f t="shared" si="0"/>
        <v>1000</v>
      </c>
      <c r="AK10" s="57">
        <f t="shared" si="2"/>
        <v>461.25</v>
      </c>
      <c r="AL10" s="58">
        <f t="shared" si="6"/>
        <v>46.125</v>
      </c>
      <c r="AM10" s="59">
        <f t="shared" si="3"/>
        <v>131.78571428571428</v>
      </c>
      <c r="AN10" s="12">
        <v>6</v>
      </c>
      <c r="AO10" s="52" t="s">
        <v>94</v>
      </c>
      <c r="AP10" s="53" t="s">
        <v>87</v>
      </c>
      <c r="AQ10" s="54">
        <v>45</v>
      </c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57">
        <f t="shared" si="1"/>
        <v>450</v>
      </c>
      <c r="BX10" s="57">
        <f t="shared" si="4"/>
        <v>0</v>
      </c>
      <c r="BY10" s="58">
        <f t="shared" si="7"/>
        <v>0</v>
      </c>
      <c r="BZ10" s="59">
        <f t="shared" si="5"/>
        <v>0</v>
      </c>
      <c r="HG10" s="6">
        <f>[2]основа!AM10</f>
        <v>42368</v>
      </c>
    </row>
    <row r="11" spans="1:215" ht="25.5" x14ac:dyDescent="0.2">
      <c r="A11" s="12">
        <v>7</v>
      </c>
      <c r="B11" s="62" t="s">
        <v>95</v>
      </c>
      <c r="C11" s="53" t="s">
        <v>87</v>
      </c>
      <c r="D11" s="54">
        <v>20</v>
      </c>
      <c r="E11" s="56">
        <v>51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51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/>
      <c r="AF11" s="56"/>
      <c r="AG11" s="56"/>
      <c r="AH11" s="56"/>
      <c r="AI11" s="56"/>
      <c r="AJ11" s="57">
        <f t="shared" si="0"/>
        <v>400</v>
      </c>
      <c r="AK11" s="57">
        <f t="shared" si="2"/>
        <v>102</v>
      </c>
      <c r="AL11" s="58">
        <f t="shared" si="6"/>
        <v>25.5</v>
      </c>
      <c r="AM11" s="59">
        <f t="shared" si="3"/>
        <v>72.857142857142861</v>
      </c>
      <c r="AN11" s="12">
        <v>7</v>
      </c>
      <c r="AO11" s="61" t="s">
        <v>95</v>
      </c>
      <c r="AP11" s="53" t="s">
        <v>87</v>
      </c>
      <c r="AQ11" s="54">
        <v>15</v>
      </c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57">
        <f t="shared" si="1"/>
        <v>150</v>
      </c>
      <c r="BX11" s="57">
        <f t="shared" si="4"/>
        <v>0</v>
      </c>
      <c r="BY11" s="58">
        <f t="shared" si="7"/>
        <v>0</v>
      </c>
      <c r="BZ11" s="59">
        <f t="shared" si="5"/>
        <v>0</v>
      </c>
      <c r="HG11" s="6">
        <f>[2]основа!AM11</f>
        <v>42368</v>
      </c>
    </row>
    <row r="12" spans="1:215" x14ac:dyDescent="0.2">
      <c r="A12" s="12">
        <v>8</v>
      </c>
      <c r="B12" s="52" t="s">
        <v>96</v>
      </c>
      <c r="C12" s="53" t="s">
        <v>97</v>
      </c>
      <c r="D12" s="54">
        <v>18</v>
      </c>
      <c r="E12" s="56">
        <v>0</v>
      </c>
      <c r="F12" s="56">
        <v>8</v>
      </c>
      <c r="G12" s="56">
        <v>0</v>
      </c>
      <c r="H12" s="56">
        <v>7.5</v>
      </c>
      <c r="I12" s="56">
        <v>4</v>
      </c>
      <c r="J12" s="56">
        <v>4</v>
      </c>
      <c r="K12" s="56">
        <v>6.3333333333333339</v>
      </c>
      <c r="L12" s="56">
        <v>0</v>
      </c>
      <c r="M12" s="56">
        <v>0</v>
      </c>
      <c r="N12" s="56">
        <v>11.6</v>
      </c>
      <c r="O12" s="56">
        <v>0</v>
      </c>
      <c r="P12" s="56">
        <v>7.6</v>
      </c>
      <c r="Q12" s="56">
        <v>0</v>
      </c>
      <c r="R12" s="56">
        <v>13</v>
      </c>
      <c r="S12" s="56">
        <v>5</v>
      </c>
      <c r="T12" s="56">
        <v>12.5</v>
      </c>
      <c r="U12" s="56">
        <v>9.6666666666666679</v>
      </c>
      <c r="V12" s="56">
        <v>0</v>
      </c>
      <c r="W12" s="56">
        <v>0</v>
      </c>
      <c r="X12" s="56">
        <v>6.6666666666666661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/>
      <c r="AF12" s="56"/>
      <c r="AG12" s="56"/>
      <c r="AH12" s="56"/>
      <c r="AI12" s="56"/>
      <c r="AJ12" s="57">
        <f t="shared" si="0"/>
        <v>360</v>
      </c>
      <c r="AK12" s="57">
        <f t="shared" si="2"/>
        <v>95.866666666666674</v>
      </c>
      <c r="AL12" s="58">
        <f t="shared" si="6"/>
        <v>26.629629629629633</v>
      </c>
      <c r="AM12" s="59">
        <f t="shared" si="3"/>
        <v>76.084656084656089</v>
      </c>
      <c r="AN12" s="12">
        <v>8</v>
      </c>
      <c r="AO12" s="52" t="s">
        <v>96</v>
      </c>
      <c r="AP12" s="53" t="s">
        <v>97</v>
      </c>
      <c r="AQ12" s="54">
        <v>15</v>
      </c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57">
        <f t="shared" si="1"/>
        <v>150</v>
      </c>
      <c r="BX12" s="57">
        <f t="shared" si="4"/>
        <v>0</v>
      </c>
      <c r="BY12" s="58">
        <f t="shared" si="7"/>
        <v>0</v>
      </c>
      <c r="BZ12" s="59">
        <f t="shared" si="5"/>
        <v>0</v>
      </c>
      <c r="HG12" s="6">
        <f>[2]основа!AM12</f>
        <v>42368</v>
      </c>
    </row>
    <row r="13" spans="1:215" x14ac:dyDescent="0.2">
      <c r="A13" s="12">
        <v>9</v>
      </c>
      <c r="B13" s="52" t="s">
        <v>76</v>
      </c>
      <c r="C13" s="53" t="s">
        <v>87</v>
      </c>
      <c r="D13" s="54">
        <v>35</v>
      </c>
      <c r="E13" s="56">
        <v>14.5</v>
      </c>
      <c r="F13" s="56">
        <v>5</v>
      </c>
      <c r="G13" s="56">
        <v>12.5</v>
      </c>
      <c r="H13" s="56">
        <v>8</v>
      </c>
      <c r="I13" s="56">
        <v>12.5</v>
      </c>
      <c r="J13" s="56">
        <v>12</v>
      </c>
      <c r="K13" s="56">
        <v>5</v>
      </c>
      <c r="L13" s="56">
        <v>35</v>
      </c>
      <c r="M13" s="56">
        <v>15.5</v>
      </c>
      <c r="N13" s="56">
        <v>13.212</v>
      </c>
      <c r="O13" s="56">
        <v>14.5</v>
      </c>
      <c r="P13" s="56">
        <v>17.600000000000001</v>
      </c>
      <c r="Q13" s="56">
        <v>12.5</v>
      </c>
      <c r="R13" s="56">
        <v>5</v>
      </c>
      <c r="S13" s="56">
        <v>12.5</v>
      </c>
      <c r="T13" s="56">
        <v>5</v>
      </c>
      <c r="U13" s="56">
        <v>7</v>
      </c>
      <c r="V13" s="56">
        <v>35</v>
      </c>
      <c r="W13" s="56">
        <v>17.5</v>
      </c>
      <c r="X13" s="56">
        <v>12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/>
      <c r="AF13" s="56"/>
      <c r="AG13" s="56"/>
      <c r="AH13" s="56"/>
      <c r="AI13" s="56"/>
      <c r="AJ13" s="57">
        <f t="shared" si="0"/>
        <v>700</v>
      </c>
      <c r="AK13" s="57">
        <f t="shared" si="2"/>
        <v>271.81200000000001</v>
      </c>
      <c r="AL13" s="58">
        <f t="shared" si="6"/>
        <v>38.830285714285715</v>
      </c>
      <c r="AM13" s="59">
        <f t="shared" si="3"/>
        <v>110.94367346938776</v>
      </c>
      <c r="AN13" s="12">
        <v>9</v>
      </c>
      <c r="AO13" s="52" t="s">
        <v>76</v>
      </c>
      <c r="AP13" s="53" t="s">
        <v>87</v>
      </c>
      <c r="AQ13" s="54">
        <v>30</v>
      </c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57">
        <f t="shared" si="1"/>
        <v>300</v>
      </c>
      <c r="BX13" s="57">
        <f t="shared" si="4"/>
        <v>0</v>
      </c>
      <c r="BY13" s="58">
        <f t="shared" si="7"/>
        <v>0</v>
      </c>
      <c r="BZ13" s="59">
        <f t="shared" si="5"/>
        <v>0</v>
      </c>
      <c r="HG13" s="6">
        <f>[2]основа!AM13</f>
        <v>42368</v>
      </c>
    </row>
    <row r="14" spans="1:215" x14ac:dyDescent="0.2">
      <c r="A14" s="12">
        <v>10</v>
      </c>
      <c r="B14" s="52" t="s">
        <v>98</v>
      </c>
      <c r="C14" s="53" t="s">
        <v>87</v>
      </c>
      <c r="D14" s="54">
        <v>80</v>
      </c>
      <c r="E14" s="56">
        <v>0</v>
      </c>
      <c r="F14" s="56">
        <v>0</v>
      </c>
      <c r="G14" s="56">
        <v>0</v>
      </c>
      <c r="H14" s="56">
        <v>0</v>
      </c>
      <c r="I14" s="56">
        <v>86.4</v>
      </c>
      <c r="J14" s="56">
        <v>0</v>
      </c>
      <c r="K14" s="56">
        <v>0</v>
      </c>
      <c r="L14" s="56">
        <v>0</v>
      </c>
      <c r="M14" s="56">
        <v>0</v>
      </c>
      <c r="N14" s="56">
        <v>108</v>
      </c>
      <c r="O14" s="56">
        <v>0</v>
      </c>
      <c r="P14" s="56">
        <v>0</v>
      </c>
      <c r="Q14" s="56">
        <v>0</v>
      </c>
      <c r="R14" s="56">
        <v>0</v>
      </c>
      <c r="S14" s="56">
        <v>68</v>
      </c>
      <c r="T14" s="56">
        <v>0</v>
      </c>
      <c r="U14" s="56">
        <v>0</v>
      </c>
      <c r="V14" s="56">
        <v>0</v>
      </c>
      <c r="W14" s="56">
        <v>0</v>
      </c>
      <c r="X14" s="56">
        <v>72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/>
      <c r="AF14" s="56"/>
      <c r="AG14" s="56"/>
      <c r="AH14" s="56"/>
      <c r="AI14" s="56"/>
      <c r="AJ14" s="57">
        <f t="shared" si="0"/>
        <v>1600</v>
      </c>
      <c r="AK14" s="57">
        <f t="shared" si="2"/>
        <v>334.4</v>
      </c>
      <c r="AL14" s="58">
        <f t="shared" si="6"/>
        <v>20.9</v>
      </c>
      <c r="AM14" s="59">
        <f t="shared" si="3"/>
        <v>59.714285714285715</v>
      </c>
      <c r="AN14" s="12">
        <v>10</v>
      </c>
      <c r="AO14" s="52" t="s">
        <v>98</v>
      </c>
      <c r="AP14" s="53" t="s">
        <v>87</v>
      </c>
      <c r="AQ14" s="54">
        <v>60</v>
      </c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57">
        <f t="shared" si="1"/>
        <v>600</v>
      </c>
      <c r="BX14" s="57">
        <f t="shared" si="4"/>
        <v>0</v>
      </c>
      <c r="BY14" s="58">
        <f t="shared" si="7"/>
        <v>0</v>
      </c>
      <c r="BZ14" s="59">
        <f t="shared" si="5"/>
        <v>0</v>
      </c>
      <c r="HG14" s="6">
        <f>[2]основа!AM14</f>
        <v>42368</v>
      </c>
    </row>
    <row r="15" spans="1:215" ht="38.25" x14ac:dyDescent="0.2">
      <c r="A15" s="12">
        <v>11</v>
      </c>
      <c r="B15" s="52" t="s">
        <v>99</v>
      </c>
      <c r="C15" s="53" t="s">
        <v>97</v>
      </c>
      <c r="D15" s="54">
        <v>480</v>
      </c>
      <c r="E15" s="56">
        <v>0</v>
      </c>
      <c r="F15" s="56">
        <v>0</v>
      </c>
      <c r="G15" s="56">
        <v>79.5</v>
      </c>
      <c r="H15" s="56">
        <v>0</v>
      </c>
      <c r="I15" s="56">
        <v>23.7</v>
      </c>
      <c r="J15" s="56">
        <v>0</v>
      </c>
      <c r="K15" s="56">
        <v>0</v>
      </c>
      <c r="L15" s="56">
        <v>155</v>
      </c>
      <c r="M15" s="56">
        <v>23.7</v>
      </c>
      <c r="N15" s="56">
        <v>0</v>
      </c>
      <c r="O15" s="56">
        <v>0</v>
      </c>
      <c r="P15" s="56">
        <v>0</v>
      </c>
      <c r="Q15" s="56">
        <v>79.5</v>
      </c>
      <c r="R15" s="56">
        <v>0</v>
      </c>
      <c r="S15" s="56">
        <v>27.7</v>
      </c>
      <c r="T15" s="56">
        <v>0</v>
      </c>
      <c r="U15" s="56">
        <v>0</v>
      </c>
      <c r="V15" s="56">
        <v>155</v>
      </c>
      <c r="W15" s="56">
        <v>35.700000000000003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/>
      <c r="AF15" s="56"/>
      <c r="AG15" s="56"/>
      <c r="AH15" s="56"/>
      <c r="AI15" s="56"/>
      <c r="AJ15" s="57">
        <f>D15*AJ$2</f>
        <v>9600</v>
      </c>
      <c r="AK15" s="57">
        <f t="shared" si="2"/>
        <v>579.79999999999995</v>
      </c>
      <c r="AL15" s="58">
        <f t="shared" si="6"/>
        <v>6.0395833333333329</v>
      </c>
      <c r="AM15" s="59">
        <f t="shared" si="3"/>
        <v>17.25595238095238</v>
      </c>
      <c r="AN15" s="12">
        <v>11</v>
      </c>
      <c r="AO15" s="61" t="s">
        <v>99</v>
      </c>
      <c r="AP15" s="53" t="s">
        <v>97</v>
      </c>
      <c r="AQ15" s="54">
        <v>450</v>
      </c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57">
        <f>AQ15*BW$2</f>
        <v>4500</v>
      </c>
      <c r="BX15" s="57">
        <f t="shared" si="4"/>
        <v>0</v>
      </c>
      <c r="BY15" s="58">
        <f t="shared" si="7"/>
        <v>0</v>
      </c>
      <c r="BZ15" s="59">
        <f t="shared" si="5"/>
        <v>0</v>
      </c>
      <c r="HG15" s="6">
        <f>[2]основа!AM15</f>
        <v>42368</v>
      </c>
    </row>
    <row r="16" spans="1:215" x14ac:dyDescent="0.2">
      <c r="A16" s="12">
        <v>12</v>
      </c>
      <c r="B16" s="52" t="s">
        <v>100</v>
      </c>
      <c r="C16" s="53" t="s">
        <v>87</v>
      </c>
      <c r="D16" s="54">
        <v>20</v>
      </c>
      <c r="E16" s="56">
        <v>0</v>
      </c>
      <c r="F16" s="56">
        <v>0</v>
      </c>
      <c r="G16" s="56">
        <v>0</v>
      </c>
      <c r="H16" s="56">
        <v>10.3</v>
      </c>
      <c r="I16" s="56">
        <v>5.6</v>
      </c>
      <c r="J16" s="56">
        <v>7</v>
      </c>
      <c r="K16" s="56">
        <v>30.333333333333332</v>
      </c>
      <c r="L16" s="56">
        <v>0</v>
      </c>
      <c r="M16" s="56">
        <v>21</v>
      </c>
      <c r="N16" s="56">
        <v>39.012</v>
      </c>
      <c r="O16" s="56">
        <v>0</v>
      </c>
      <c r="P16" s="56">
        <v>47.53</v>
      </c>
      <c r="Q16" s="56">
        <v>0</v>
      </c>
      <c r="R16" s="56">
        <v>5</v>
      </c>
      <c r="S16" s="56">
        <v>0</v>
      </c>
      <c r="T16" s="56">
        <v>2</v>
      </c>
      <c r="U16" s="56">
        <v>54.400000000000006</v>
      </c>
      <c r="V16" s="56">
        <v>0</v>
      </c>
      <c r="W16" s="56">
        <v>20.7</v>
      </c>
      <c r="X16" s="56">
        <v>25.333333333333332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/>
      <c r="AF16" s="56"/>
      <c r="AG16" s="56"/>
      <c r="AH16" s="56"/>
      <c r="AI16" s="56"/>
      <c r="AJ16" s="57">
        <f t="shared" ref="AJ16:AJ34" si="8">D16*AJ$2</f>
        <v>400</v>
      </c>
      <c r="AK16" s="57">
        <f t="shared" si="2"/>
        <v>268.20866666666666</v>
      </c>
      <c r="AL16" s="58">
        <f t="shared" si="6"/>
        <v>67.052166666666665</v>
      </c>
      <c r="AM16" s="59">
        <f t="shared" si="3"/>
        <v>191.57761904761904</v>
      </c>
      <c r="AN16" s="12">
        <v>12</v>
      </c>
      <c r="AO16" s="52" t="s">
        <v>100</v>
      </c>
      <c r="AP16" s="53" t="s">
        <v>87</v>
      </c>
      <c r="AQ16" s="54">
        <v>15</v>
      </c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57">
        <f t="shared" ref="BW16:BW34" si="9">AQ16*BW$2</f>
        <v>150</v>
      </c>
      <c r="BX16" s="57">
        <f t="shared" si="4"/>
        <v>0</v>
      </c>
      <c r="BY16" s="58">
        <f t="shared" si="7"/>
        <v>0</v>
      </c>
      <c r="BZ16" s="59">
        <f t="shared" si="5"/>
        <v>0</v>
      </c>
      <c r="HG16" s="6">
        <f>[2]основа!AM16</f>
        <v>42368</v>
      </c>
    </row>
    <row r="17" spans="1:215" x14ac:dyDescent="0.2">
      <c r="A17" s="12">
        <v>13</v>
      </c>
      <c r="B17" s="63" t="s">
        <v>101</v>
      </c>
      <c r="C17" s="53" t="s">
        <v>87</v>
      </c>
      <c r="D17" s="54">
        <v>12</v>
      </c>
      <c r="E17" s="56">
        <v>0</v>
      </c>
      <c r="F17" s="56">
        <v>0</v>
      </c>
      <c r="G17" s="56">
        <v>17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17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/>
      <c r="AF17" s="56"/>
      <c r="AG17" s="56"/>
      <c r="AH17" s="56"/>
      <c r="AI17" s="56"/>
      <c r="AJ17" s="57">
        <f t="shared" si="8"/>
        <v>240</v>
      </c>
      <c r="AK17" s="57">
        <f t="shared" si="2"/>
        <v>34</v>
      </c>
      <c r="AL17" s="58">
        <f t="shared" si="6"/>
        <v>14.166666666666666</v>
      </c>
      <c r="AM17" s="59">
        <f t="shared" si="3"/>
        <v>40.476190476190474</v>
      </c>
      <c r="AN17" s="12">
        <v>13</v>
      </c>
      <c r="AO17" s="63" t="s">
        <v>101</v>
      </c>
      <c r="AP17" s="53" t="s">
        <v>87</v>
      </c>
      <c r="AQ17" s="54">
        <v>10</v>
      </c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57">
        <f t="shared" si="9"/>
        <v>100</v>
      </c>
      <c r="BX17" s="57">
        <f t="shared" si="4"/>
        <v>0</v>
      </c>
      <c r="BY17" s="58">
        <f t="shared" si="7"/>
        <v>0</v>
      </c>
      <c r="BZ17" s="59">
        <f t="shared" si="5"/>
        <v>0</v>
      </c>
      <c r="HG17" s="6">
        <f>[2]основа!AM17</f>
        <v>42368</v>
      </c>
    </row>
    <row r="18" spans="1:215" x14ac:dyDescent="0.2">
      <c r="A18" s="12">
        <v>14</v>
      </c>
      <c r="B18" s="52" t="s">
        <v>102</v>
      </c>
      <c r="C18" s="53" t="s">
        <v>87</v>
      </c>
      <c r="D18" s="54">
        <v>45</v>
      </c>
      <c r="E18" s="56">
        <v>18</v>
      </c>
      <c r="F18" s="56">
        <v>15</v>
      </c>
      <c r="G18" s="56">
        <v>30</v>
      </c>
      <c r="H18" s="56">
        <v>16.2</v>
      </c>
      <c r="I18" s="56">
        <v>15</v>
      </c>
      <c r="J18" s="56">
        <v>15.5</v>
      </c>
      <c r="K18" s="56">
        <v>18.733333333333331</v>
      </c>
      <c r="L18" s="56">
        <v>25</v>
      </c>
      <c r="M18" s="56">
        <v>24.5</v>
      </c>
      <c r="N18" s="56">
        <v>18</v>
      </c>
      <c r="O18" s="56">
        <v>0</v>
      </c>
      <c r="P18" s="56">
        <v>23.520000000000003</v>
      </c>
      <c r="Q18" s="56">
        <v>30</v>
      </c>
      <c r="R18" s="56">
        <v>15</v>
      </c>
      <c r="S18" s="56">
        <v>16.28</v>
      </c>
      <c r="T18" s="56">
        <v>33.5</v>
      </c>
      <c r="U18" s="56">
        <v>20.399999999999999</v>
      </c>
      <c r="V18" s="56">
        <v>25</v>
      </c>
      <c r="W18" s="56">
        <v>24.5</v>
      </c>
      <c r="X18" s="56">
        <v>16.333333333333332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/>
      <c r="AF18" s="56"/>
      <c r="AG18" s="56"/>
      <c r="AH18" s="56"/>
      <c r="AI18" s="56"/>
      <c r="AJ18" s="57">
        <f t="shared" si="8"/>
        <v>900</v>
      </c>
      <c r="AK18" s="57">
        <f t="shared" si="2"/>
        <v>400.46666666666664</v>
      </c>
      <c r="AL18" s="58">
        <f t="shared" si="6"/>
        <v>44.496296296296293</v>
      </c>
      <c r="AM18" s="59">
        <f t="shared" si="3"/>
        <v>127.13227513227513</v>
      </c>
      <c r="AN18" s="12">
        <v>14</v>
      </c>
      <c r="AO18" s="52" t="s">
        <v>102</v>
      </c>
      <c r="AP18" s="53" t="s">
        <v>87</v>
      </c>
      <c r="AQ18" s="54">
        <v>40</v>
      </c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57">
        <f t="shared" si="9"/>
        <v>400</v>
      </c>
      <c r="BX18" s="57">
        <f t="shared" si="4"/>
        <v>0</v>
      </c>
      <c r="BY18" s="58">
        <f t="shared" si="7"/>
        <v>0</v>
      </c>
      <c r="BZ18" s="59">
        <f t="shared" si="5"/>
        <v>0</v>
      </c>
      <c r="HG18" s="6">
        <f>[2]основа!AM18</f>
        <v>42368</v>
      </c>
    </row>
    <row r="19" spans="1:215" ht="12.75" customHeight="1" x14ac:dyDescent="0.2">
      <c r="A19" s="12">
        <v>15</v>
      </c>
      <c r="B19" s="52" t="s">
        <v>103</v>
      </c>
      <c r="C19" s="53" t="s">
        <v>87</v>
      </c>
      <c r="D19" s="54">
        <v>20</v>
      </c>
      <c r="E19" s="56">
        <v>0</v>
      </c>
      <c r="F19" s="56">
        <v>15</v>
      </c>
      <c r="G19" s="56">
        <v>0</v>
      </c>
      <c r="H19" s="56">
        <v>0</v>
      </c>
      <c r="I19" s="56">
        <v>15</v>
      </c>
      <c r="J19" s="56">
        <v>0</v>
      </c>
      <c r="K19" s="56">
        <v>0</v>
      </c>
      <c r="L19" s="56">
        <v>0</v>
      </c>
      <c r="M19" s="56">
        <v>0</v>
      </c>
      <c r="N19" s="56">
        <v>15</v>
      </c>
      <c r="O19" s="56">
        <v>0</v>
      </c>
      <c r="P19" s="56">
        <v>0</v>
      </c>
      <c r="Q19" s="56">
        <v>0</v>
      </c>
      <c r="R19" s="56">
        <v>0</v>
      </c>
      <c r="S19" s="56">
        <v>15</v>
      </c>
      <c r="T19" s="56">
        <v>0</v>
      </c>
      <c r="U19" s="56">
        <v>15</v>
      </c>
      <c r="V19" s="56">
        <v>0</v>
      </c>
      <c r="W19" s="56">
        <v>0</v>
      </c>
      <c r="X19" s="56">
        <v>15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/>
      <c r="AF19" s="56"/>
      <c r="AG19" s="56"/>
      <c r="AH19" s="56"/>
      <c r="AI19" s="56"/>
      <c r="AJ19" s="57">
        <f t="shared" si="8"/>
        <v>400</v>
      </c>
      <c r="AK19" s="57">
        <f t="shared" si="2"/>
        <v>90</v>
      </c>
      <c r="AL19" s="58">
        <f t="shared" si="6"/>
        <v>22.5</v>
      </c>
      <c r="AM19" s="59">
        <f t="shared" si="3"/>
        <v>64.285714285714278</v>
      </c>
      <c r="AN19" s="12">
        <v>15</v>
      </c>
      <c r="AO19" s="52" t="s">
        <v>103</v>
      </c>
      <c r="AP19" s="53" t="s">
        <v>87</v>
      </c>
      <c r="AQ19" s="54">
        <v>15</v>
      </c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57">
        <f t="shared" si="9"/>
        <v>150</v>
      </c>
      <c r="BX19" s="57">
        <f t="shared" si="4"/>
        <v>0</v>
      </c>
      <c r="BY19" s="58">
        <f t="shared" si="7"/>
        <v>0</v>
      </c>
      <c r="BZ19" s="59">
        <f t="shared" si="5"/>
        <v>0</v>
      </c>
      <c r="HG19" s="6">
        <f>[2]основа!AM19</f>
        <v>42368</v>
      </c>
    </row>
    <row r="20" spans="1:215" x14ac:dyDescent="0.2">
      <c r="A20" s="12">
        <v>16</v>
      </c>
      <c r="B20" s="52" t="s">
        <v>104</v>
      </c>
      <c r="C20" s="53" t="s">
        <v>87</v>
      </c>
      <c r="D20" s="54">
        <v>10</v>
      </c>
      <c r="E20" s="56">
        <v>0</v>
      </c>
      <c r="F20" s="56">
        <v>10</v>
      </c>
      <c r="G20" s="56">
        <v>2.625</v>
      </c>
      <c r="H20" s="56">
        <v>10</v>
      </c>
      <c r="I20" s="56">
        <v>0</v>
      </c>
      <c r="J20" s="56">
        <v>10</v>
      </c>
      <c r="K20" s="56">
        <v>10</v>
      </c>
      <c r="L20" s="56">
        <v>0</v>
      </c>
      <c r="M20" s="56">
        <v>0</v>
      </c>
      <c r="N20" s="56">
        <v>10</v>
      </c>
      <c r="O20" s="56">
        <v>10</v>
      </c>
      <c r="P20" s="56">
        <v>10</v>
      </c>
      <c r="Q20" s="56">
        <v>2.625</v>
      </c>
      <c r="R20" s="56">
        <v>10</v>
      </c>
      <c r="S20" s="56">
        <v>10</v>
      </c>
      <c r="T20" s="56">
        <v>10</v>
      </c>
      <c r="U20" s="56">
        <v>10</v>
      </c>
      <c r="V20" s="56">
        <v>0</v>
      </c>
      <c r="W20" s="56">
        <v>0</v>
      </c>
      <c r="X20" s="56">
        <v>10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/>
      <c r="AF20" s="56"/>
      <c r="AG20" s="56"/>
      <c r="AH20" s="56"/>
      <c r="AI20" s="56"/>
      <c r="AJ20" s="57">
        <f>D20*AJ$2</f>
        <v>200</v>
      </c>
      <c r="AK20" s="57">
        <f t="shared" si="2"/>
        <v>125.25</v>
      </c>
      <c r="AL20" s="58">
        <f t="shared" si="6"/>
        <v>62.625</v>
      </c>
      <c r="AM20" s="59">
        <f t="shared" si="3"/>
        <v>178.92857142857144</v>
      </c>
      <c r="AN20" s="12">
        <v>16</v>
      </c>
      <c r="AO20" s="52" t="s">
        <v>104</v>
      </c>
      <c r="AP20" s="53" t="s">
        <v>87</v>
      </c>
      <c r="AQ20" s="54">
        <v>10</v>
      </c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57">
        <f t="shared" si="9"/>
        <v>100</v>
      </c>
      <c r="BX20" s="57">
        <f t="shared" si="4"/>
        <v>0</v>
      </c>
      <c r="BY20" s="58">
        <f t="shared" si="7"/>
        <v>0</v>
      </c>
      <c r="BZ20" s="59">
        <f t="shared" si="5"/>
        <v>0</v>
      </c>
      <c r="HG20" s="6">
        <f>[2]основа!AM20</f>
        <v>42368</v>
      </c>
    </row>
    <row r="21" spans="1:215" x14ac:dyDescent="0.2">
      <c r="A21" s="12">
        <v>17</v>
      </c>
      <c r="B21" s="52" t="s">
        <v>105</v>
      </c>
      <c r="C21" s="53" t="s">
        <v>87</v>
      </c>
      <c r="D21" s="54">
        <v>60</v>
      </c>
      <c r="E21" s="56">
        <v>0</v>
      </c>
      <c r="F21" s="56">
        <v>0</v>
      </c>
      <c r="G21" s="56">
        <v>70.5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70.5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/>
      <c r="AF21" s="56"/>
      <c r="AG21" s="56"/>
      <c r="AH21" s="56"/>
      <c r="AI21" s="56"/>
      <c r="AJ21" s="57">
        <f t="shared" si="8"/>
        <v>1200</v>
      </c>
      <c r="AK21" s="57">
        <f t="shared" si="2"/>
        <v>141</v>
      </c>
      <c r="AL21" s="58">
        <f t="shared" si="6"/>
        <v>11.75</v>
      </c>
      <c r="AM21" s="59">
        <f t="shared" si="3"/>
        <v>33.571428571428577</v>
      </c>
      <c r="AN21" s="12">
        <v>17</v>
      </c>
      <c r="AO21" s="52" t="s">
        <v>105</v>
      </c>
      <c r="AP21" s="53" t="s">
        <v>87</v>
      </c>
      <c r="AQ21" s="54">
        <v>50</v>
      </c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57">
        <f t="shared" si="9"/>
        <v>500</v>
      </c>
      <c r="BX21" s="57">
        <f t="shared" si="4"/>
        <v>0</v>
      </c>
      <c r="BY21" s="58">
        <f t="shared" si="7"/>
        <v>0</v>
      </c>
      <c r="BZ21" s="59">
        <f t="shared" si="5"/>
        <v>0</v>
      </c>
      <c r="HG21" s="6">
        <f>[2]основа!AM21</f>
        <v>42368</v>
      </c>
    </row>
    <row r="22" spans="1:215" x14ac:dyDescent="0.2">
      <c r="A22" s="12">
        <v>18</v>
      </c>
      <c r="B22" s="52" t="s">
        <v>74</v>
      </c>
      <c r="C22" s="53" t="s">
        <v>87</v>
      </c>
      <c r="D22" s="54">
        <v>200</v>
      </c>
      <c r="E22" s="56">
        <v>40</v>
      </c>
      <c r="F22" s="56">
        <v>40</v>
      </c>
      <c r="G22" s="56">
        <v>40</v>
      </c>
      <c r="H22" s="56">
        <v>46</v>
      </c>
      <c r="I22" s="56">
        <v>40</v>
      </c>
      <c r="J22" s="56">
        <v>40</v>
      </c>
      <c r="K22" s="56">
        <v>40</v>
      </c>
      <c r="L22" s="56">
        <v>40</v>
      </c>
      <c r="M22" s="56">
        <v>40</v>
      </c>
      <c r="N22" s="56">
        <v>40</v>
      </c>
      <c r="O22" s="56">
        <v>40</v>
      </c>
      <c r="P22" s="56">
        <v>40</v>
      </c>
      <c r="Q22" s="56">
        <v>40</v>
      </c>
      <c r="R22" s="56">
        <v>44</v>
      </c>
      <c r="S22" s="56">
        <v>40</v>
      </c>
      <c r="T22" s="56">
        <v>58</v>
      </c>
      <c r="U22" s="56">
        <v>40</v>
      </c>
      <c r="V22" s="56">
        <v>40</v>
      </c>
      <c r="W22" s="56">
        <v>49</v>
      </c>
      <c r="X22" s="56">
        <v>40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/>
      <c r="AF22" s="56"/>
      <c r="AG22" s="56"/>
      <c r="AH22" s="56"/>
      <c r="AI22" s="56"/>
      <c r="AJ22" s="57">
        <f t="shared" si="8"/>
        <v>4000</v>
      </c>
      <c r="AK22" s="57">
        <f t="shared" si="2"/>
        <v>837</v>
      </c>
      <c r="AL22" s="58">
        <f t="shared" si="6"/>
        <v>20.925000000000001</v>
      </c>
      <c r="AM22" s="59">
        <f t="shared" si="3"/>
        <v>59.785714285714292</v>
      </c>
      <c r="AN22" s="12">
        <v>18</v>
      </c>
      <c r="AO22" s="52" t="s">
        <v>74</v>
      </c>
      <c r="AP22" s="53" t="s">
        <v>87</v>
      </c>
      <c r="AQ22" s="54">
        <v>150</v>
      </c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57">
        <f t="shared" si="9"/>
        <v>1500</v>
      </c>
      <c r="BX22" s="57">
        <f t="shared" si="4"/>
        <v>0</v>
      </c>
      <c r="BY22" s="58">
        <f t="shared" si="7"/>
        <v>0</v>
      </c>
      <c r="BZ22" s="59">
        <f t="shared" si="5"/>
        <v>0</v>
      </c>
      <c r="HG22" s="6">
        <f>[2]основа!AM22</f>
        <v>42368</v>
      </c>
    </row>
    <row r="23" spans="1:215" x14ac:dyDescent="0.2">
      <c r="A23" s="12">
        <v>19</v>
      </c>
      <c r="B23" s="62" t="s">
        <v>106</v>
      </c>
      <c r="C23" s="53" t="s">
        <v>87</v>
      </c>
      <c r="D23" s="54">
        <v>76</v>
      </c>
      <c r="E23" s="56">
        <v>0</v>
      </c>
      <c r="F23" s="56">
        <v>0</v>
      </c>
      <c r="G23" s="56">
        <v>0</v>
      </c>
      <c r="H23" s="56">
        <v>76</v>
      </c>
      <c r="I23" s="56">
        <v>0</v>
      </c>
      <c r="J23" s="56">
        <v>0</v>
      </c>
      <c r="K23" s="56">
        <v>0</v>
      </c>
      <c r="L23" s="56">
        <v>0</v>
      </c>
      <c r="M23" s="56">
        <v>151</v>
      </c>
      <c r="N23" s="56">
        <v>0</v>
      </c>
      <c r="O23" s="56">
        <v>0</v>
      </c>
      <c r="P23" s="56">
        <v>0</v>
      </c>
      <c r="Q23" s="56">
        <v>0</v>
      </c>
      <c r="R23" s="56">
        <v>81</v>
      </c>
      <c r="S23" s="56">
        <v>0</v>
      </c>
      <c r="T23" s="56">
        <v>0</v>
      </c>
      <c r="U23" s="56">
        <v>0</v>
      </c>
      <c r="V23" s="56">
        <v>0</v>
      </c>
      <c r="W23" s="56">
        <v>133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/>
      <c r="AF23" s="56"/>
      <c r="AG23" s="56"/>
      <c r="AH23" s="56"/>
      <c r="AI23" s="56"/>
      <c r="AJ23" s="57">
        <f t="shared" si="8"/>
        <v>1520</v>
      </c>
      <c r="AK23" s="57">
        <f t="shared" si="2"/>
        <v>441</v>
      </c>
      <c r="AL23" s="58">
        <f t="shared" si="6"/>
        <v>29.013157894736842</v>
      </c>
      <c r="AM23" s="59">
        <f t="shared" si="3"/>
        <v>82.89473684210526</v>
      </c>
      <c r="AN23" s="12">
        <v>19</v>
      </c>
      <c r="AO23" s="52" t="s">
        <v>106</v>
      </c>
      <c r="AP23" s="53" t="s">
        <v>87</v>
      </c>
      <c r="AQ23" s="54">
        <v>51</v>
      </c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57">
        <f t="shared" si="9"/>
        <v>510</v>
      </c>
      <c r="BX23" s="57">
        <f t="shared" si="4"/>
        <v>0</v>
      </c>
      <c r="BY23" s="58">
        <f t="shared" si="7"/>
        <v>0</v>
      </c>
      <c r="BZ23" s="59">
        <f t="shared" si="5"/>
        <v>0</v>
      </c>
      <c r="HG23" s="6">
        <f>[2]основа!AM23</f>
        <v>42368</v>
      </c>
    </row>
    <row r="24" spans="1:215" x14ac:dyDescent="0.2">
      <c r="A24" s="12">
        <v>20</v>
      </c>
      <c r="B24" s="52" t="s">
        <v>107</v>
      </c>
      <c r="C24" s="53" t="s">
        <v>87</v>
      </c>
      <c r="D24" s="54">
        <v>0.4</v>
      </c>
      <c r="E24" s="56">
        <v>0</v>
      </c>
      <c r="F24" s="56">
        <v>0</v>
      </c>
      <c r="G24" s="56">
        <v>1</v>
      </c>
      <c r="H24" s="56">
        <v>1</v>
      </c>
      <c r="I24" s="56">
        <v>0</v>
      </c>
      <c r="J24" s="56">
        <v>1</v>
      </c>
      <c r="K24" s="56">
        <v>1</v>
      </c>
      <c r="L24" s="56">
        <v>1</v>
      </c>
      <c r="M24" s="56">
        <v>0</v>
      </c>
      <c r="N24" s="56">
        <v>0</v>
      </c>
      <c r="O24" s="56">
        <v>0</v>
      </c>
      <c r="P24" s="56">
        <v>1</v>
      </c>
      <c r="Q24" s="56">
        <v>1</v>
      </c>
      <c r="R24" s="56">
        <v>1</v>
      </c>
      <c r="S24" s="56">
        <v>0</v>
      </c>
      <c r="T24" s="56">
        <v>1</v>
      </c>
      <c r="U24" s="56">
        <v>0</v>
      </c>
      <c r="V24" s="56">
        <v>1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/>
      <c r="AF24" s="56"/>
      <c r="AG24" s="56"/>
      <c r="AH24" s="56"/>
      <c r="AI24" s="56"/>
      <c r="AJ24" s="57">
        <f t="shared" si="8"/>
        <v>8</v>
      </c>
      <c r="AK24" s="57">
        <f t="shared" si="2"/>
        <v>10</v>
      </c>
      <c r="AL24" s="58">
        <f t="shared" si="6"/>
        <v>125</v>
      </c>
      <c r="AM24" s="59">
        <f t="shared" si="3"/>
        <v>357.14285714285717</v>
      </c>
      <c r="AN24" s="12">
        <v>20</v>
      </c>
      <c r="AO24" s="52" t="s">
        <v>107</v>
      </c>
      <c r="AP24" s="53" t="s">
        <v>87</v>
      </c>
      <c r="AQ24" s="54">
        <v>0.4</v>
      </c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57">
        <f t="shared" si="9"/>
        <v>4</v>
      </c>
      <c r="BX24" s="57">
        <f t="shared" si="4"/>
        <v>0</v>
      </c>
      <c r="BY24" s="58">
        <f t="shared" si="7"/>
        <v>0</v>
      </c>
      <c r="BZ24" s="59">
        <f t="shared" si="5"/>
        <v>0</v>
      </c>
      <c r="HG24" s="6">
        <f>[2]основа!AM24</f>
        <v>42368</v>
      </c>
    </row>
    <row r="25" spans="1:215" ht="15" customHeight="1" x14ac:dyDescent="0.2">
      <c r="A25" s="12">
        <v>21</v>
      </c>
      <c r="B25" s="52" t="s">
        <v>108</v>
      </c>
      <c r="C25" s="53" t="s">
        <v>87</v>
      </c>
      <c r="D25" s="54">
        <v>200</v>
      </c>
      <c r="E25" s="56">
        <v>200</v>
      </c>
      <c r="F25" s="56">
        <v>110</v>
      </c>
      <c r="G25" s="56">
        <v>0</v>
      </c>
      <c r="H25" s="56">
        <v>8</v>
      </c>
      <c r="I25" s="56">
        <v>0</v>
      </c>
      <c r="J25" s="56">
        <v>0</v>
      </c>
      <c r="K25" s="56">
        <v>0</v>
      </c>
      <c r="L25" s="56">
        <v>0</v>
      </c>
      <c r="M25" s="56">
        <v>45</v>
      </c>
      <c r="N25" s="56">
        <v>0</v>
      </c>
      <c r="O25" s="56">
        <v>200</v>
      </c>
      <c r="P25" s="56">
        <v>0</v>
      </c>
      <c r="Q25" s="56">
        <v>0</v>
      </c>
      <c r="R25" s="56">
        <v>8</v>
      </c>
      <c r="S25" s="56">
        <v>200</v>
      </c>
      <c r="T25" s="56">
        <v>0</v>
      </c>
      <c r="U25" s="56">
        <v>0</v>
      </c>
      <c r="V25" s="56">
        <v>0</v>
      </c>
      <c r="W25" s="56">
        <v>45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/>
      <c r="AF25" s="56"/>
      <c r="AG25" s="56"/>
      <c r="AH25" s="56"/>
      <c r="AI25" s="56"/>
      <c r="AJ25" s="57">
        <f t="shared" si="8"/>
        <v>4000</v>
      </c>
      <c r="AK25" s="57">
        <f t="shared" si="2"/>
        <v>816</v>
      </c>
      <c r="AL25" s="58">
        <f t="shared" si="6"/>
        <v>20.399999999999999</v>
      </c>
      <c r="AM25" s="59">
        <f t="shared" si="3"/>
        <v>58.285714285714292</v>
      </c>
      <c r="AN25" s="12">
        <v>21</v>
      </c>
      <c r="AO25" s="52" t="s">
        <v>109</v>
      </c>
      <c r="AP25" s="53" t="s">
        <v>87</v>
      </c>
      <c r="AQ25" s="54">
        <v>200</v>
      </c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57">
        <f t="shared" si="9"/>
        <v>2000</v>
      </c>
      <c r="BX25" s="57">
        <f t="shared" si="4"/>
        <v>0</v>
      </c>
      <c r="BY25" s="58">
        <f t="shared" si="7"/>
        <v>0</v>
      </c>
      <c r="BZ25" s="59">
        <f t="shared" si="5"/>
        <v>0</v>
      </c>
      <c r="HG25" s="6">
        <f>[2]основа!AM25</f>
        <v>42368</v>
      </c>
    </row>
    <row r="26" spans="1:215" x14ac:dyDescent="0.2">
      <c r="A26" s="12">
        <v>22</v>
      </c>
      <c r="B26" s="52" t="s">
        <v>110</v>
      </c>
      <c r="C26" s="53" t="s">
        <v>111</v>
      </c>
      <c r="D26" s="54">
        <v>1</v>
      </c>
      <c r="E26" s="56">
        <v>0</v>
      </c>
      <c r="F26" s="56">
        <v>0</v>
      </c>
      <c r="G26" s="56">
        <v>10</v>
      </c>
      <c r="H26" s="56">
        <v>0</v>
      </c>
      <c r="I26" s="56">
        <v>0</v>
      </c>
      <c r="J26" s="56">
        <v>1.2</v>
      </c>
      <c r="K26" s="56">
        <v>8</v>
      </c>
      <c r="L26" s="56">
        <v>80</v>
      </c>
      <c r="M26" s="56">
        <v>5</v>
      </c>
      <c r="N26" s="56">
        <v>1.1399999999999999</v>
      </c>
      <c r="O26" s="56">
        <v>0</v>
      </c>
      <c r="P26" s="56">
        <v>1.1399999999999999</v>
      </c>
      <c r="Q26" s="56">
        <v>10</v>
      </c>
      <c r="R26" s="56">
        <v>0</v>
      </c>
      <c r="S26" s="56">
        <v>2</v>
      </c>
      <c r="T26" s="56">
        <v>0</v>
      </c>
      <c r="U26" s="56">
        <v>5</v>
      </c>
      <c r="V26" s="56">
        <v>80</v>
      </c>
      <c r="W26" s="56">
        <v>5</v>
      </c>
      <c r="X26" s="56">
        <v>8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/>
      <c r="AF26" s="56"/>
      <c r="AG26" s="56"/>
      <c r="AH26" s="56"/>
      <c r="AI26" s="56"/>
      <c r="AJ26" s="57">
        <f t="shared" si="8"/>
        <v>20</v>
      </c>
      <c r="AK26" s="57">
        <f>SUM(E26:AI26)/40</f>
        <v>5.4120000000000008</v>
      </c>
      <c r="AL26" s="58">
        <f t="shared" si="6"/>
        <v>27.060000000000002</v>
      </c>
      <c r="AM26" s="59">
        <f t="shared" si="3"/>
        <v>77.314285714285717</v>
      </c>
      <c r="AN26" s="12">
        <v>22</v>
      </c>
      <c r="AO26" s="52" t="s">
        <v>110</v>
      </c>
      <c r="AP26" s="53" t="s">
        <v>111</v>
      </c>
      <c r="AQ26" s="54">
        <v>1</v>
      </c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57">
        <f t="shared" si="9"/>
        <v>10</v>
      </c>
      <c r="BX26" s="57">
        <f>SUM(AR26:BV26)/40</f>
        <v>0</v>
      </c>
      <c r="BY26" s="58">
        <f t="shared" si="7"/>
        <v>0</v>
      </c>
      <c r="BZ26" s="59">
        <f t="shared" si="5"/>
        <v>0</v>
      </c>
      <c r="HG26" s="6">
        <f>[2]основа!AM26</f>
        <v>42368</v>
      </c>
    </row>
    <row r="27" spans="1:215" x14ac:dyDescent="0.2">
      <c r="A27" s="12">
        <v>23</v>
      </c>
      <c r="B27" s="64" t="s">
        <v>112</v>
      </c>
      <c r="C27" s="53" t="s">
        <v>97</v>
      </c>
      <c r="D27" s="54">
        <v>200</v>
      </c>
      <c r="E27" s="56">
        <v>200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200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/>
      <c r="AF27" s="56"/>
      <c r="AG27" s="56"/>
      <c r="AH27" s="56"/>
      <c r="AI27" s="56"/>
      <c r="AJ27" s="57">
        <f t="shared" si="8"/>
        <v>4000</v>
      </c>
      <c r="AK27" s="57">
        <f t="shared" si="2"/>
        <v>400</v>
      </c>
      <c r="AL27" s="58">
        <f t="shared" si="6"/>
        <v>10</v>
      </c>
      <c r="AM27" s="59">
        <f t="shared" si="3"/>
        <v>28.571428571428573</v>
      </c>
      <c r="AN27" s="12">
        <v>23</v>
      </c>
      <c r="AO27" s="65" t="s">
        <v>112</v>
      </c>
      <c r="AP27" s="53" t="s">
        <v>97</v>
      </c>
      <c r="AQ27" s="54">
        <v>200</v>
      </c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57">
        <f t="shared" si="9"/>
        <v>2000</v>
      </c>
      <c r="BX27" s="57">
        <f t="shared" si="4"/>
        <v>0</v>
      </c>
      <c r="BY27" s="58">
        <f t="shared" si="7"/>
        <v>0</v>
      </c>
      <c r="BZ27" s="59">
        <f t="shared" si="5"/>
        <v>0</v>
      </c>
      <c r="HG27" s="6">
        <f>[2]основа!AM27</f>
        <v>42368</v>
      </c>
    </row>
    <row r="28" spans="1:215" x14ac:dyDescent="0.2">
      <c r="A28" s="12">
        <v>24</v>
      </c>
      <c r="B28" s="66" t="s">
        <v>73</v>
      </c>
      <c r="C28" s="53" t="s">
        <v>87</v>
      </c>
      <c r="D28" s="54">
        <v>120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/>
      <c r="AF28" s="56"/>
      <c r="AG28" s="56"/>
      <c r="AH28" s="56"/>
      <c r="AI28" s="56"/>
      <c r="AJ28" s="57">
        <f t="shared" si="8"/>
        <v>2400</v>
      </c>
      <c r="AK28" s="57">
        <f t="shared" si="2"/>
        <v>0</v>
      </c>
      <c r="AL28" s="58">
        <f t="shared" si="6"/>
        <v>0</v>
      </c>
      <c r="AM28" s="59">
        <f t="shared" si="3"/>
        <v>0</v>
      </c>
      <c r="AN28" s="12">
        <v>24</v>
      </c>
      <c r="AO28" s="66" t="s">
        <v>73</v>
      </c>
      <c r="AP28" s="53" t="s">
        <v>87</v>
      </c>
      <c r="AQ28" s="54">
        <v>80</v>
      </c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57">
        <f t="shared" si="9"/>
        <v>800</v>
      </c>
      <c r="BX28" s="57">
        <f t="shared" si="4"/>
        <v>0</v>
      </c>
      <c r="BY28" s="58">
        <f t="shared" si="7"/>
        <v>0</v>
      </c>
      <c r="BZ28" s="59">
        <f t="shared" si="5"/>
        <v>0</v>
      </c>
      <c r="HG28" s="6">
        <f>[2]основа!AM28</f>
        <v>42368</v>
      </c>
    </row>
    <row r="29" spans="1:215" ht="23.25" customHeight="1" x14ac:dyDescent="0.2">
      <c r="A29" s="12">
        <v>25</v>
      </c>
      <c r="B29" s="66" t="s">
        <v>113</v>
      </c>
      <c r="C29" s="53" t="s">
        <v>87</v>
      </c>
      <c r="D29" s="54">
        <v>15</v>
      </c>
      <c r="E29" s="56">
        <v>18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18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/>
      <c r="AF29" s="56"/>
      <c r="AG29" s="56"/>
      <c r="AH29" s="56"/>
      <c r="AI29" s="56"/>
      <c r="AJ29" s="57">
        <f t="shared" si="8"/>
        <v>300</v>
      </c>
      <c r="AK29" s="57">
        <f t="shared" si="2"/>
        <v>36</v>
      </c>
      <c r="AL29" s="58">
        <f t="shared" si="6"/>
        <v>12</v>
      </c>
      <c r="AM29" s="59">
        <f t="shared" si="3"/>
        <v>34.285714285714285</v>
      </c>
      <c r="AN29" s="12">
        <v>25</v>
      </c>
      <c r="AO29" s="66" t="s">
        <v>114</v>
      </c>
      <c r="AP29" s="53" t="s">
        <v>87</v>
      </c>
      <c r="AQ29" s="54">
        <v>10</v>
      </c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57">
        <f t="shared" si="9"/>
        <v>100</v>
      </c>
      <c r="BX29" s="57">
        <f t="shared" si="4"/>
        <v>0</v>
      </c>
      <c r="BY29" s="58">
        <f t="shared" si="7"/>
        <v>0</v>
      </c>
      <c r="BZ29" s="59">
        <f t="shared" si="5"/>
        <v>0</v>
      </c>
      <c r="HG29" s="6">
        <f>[2]основа!AM29</f>
        <v>42368</v>
      </c>
    </row>
    <row r="30" spans="1:215" x14ac:dyDescent="0.2">
      <c r="A30" s="12">
        <v>26</v>
      </c>
      <c r="B30" s="66" t="s">
        <v>115</v>
      </c>
      <c r="C30" s="53" t="s">
        <v>87</v>
      </c>
      <c r="D30" s="54">
        <v>2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0.79999999999999993</v>
      </c>
      <c r="L30" s="56">
        <v>0</v>
      </c>
      <c r="M30" s="56">
        <v>0</v>
      </c>
      <c r="N30" s="56">
        <v>0.9</v>
      </c>
      <c r="O30" s="56">
        <v>0</v>
      </c>
      <c r="P30" s="56">
        <v>1.02</v>
      </c>
      <c r="Q30" s="56">
        <v>0</v>
      </c>
      <c r="R30" s="56">
        <v>0</v>
      </c>
      <c r="S30" s="56">
        <v>0</v>
      </c>
      <c r="T30" s="56">
        <v>0</v>
      </c>
      <c r="U30" s="56">
        <v>1</v>
      </c>
      <c r="V30" s="56">
        <v>0</v>
      </c>
      <c r="W30" s="56">
        <v>0</v>
      </c>
      <c r="X30" s="56">
        <v>0.79999999999999993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/>
      <c r="AF30" s="56"/>
      <c r="AG30" s="56"/>
      <c r="AH30" s="56"/>
      <c r="AI30" s="56"/>
      <c r="AJ30" s="57">
        <f t="shared" si="8"/>
        <v>40</v>
      </c>
      <c r="AK30" s="57">
        <f t="shared" si="2"/>
        <v>4.5199999999999996</v>
      </c>
      <c r="AL30" s="58">
        <f t="shared" si="6"/>
        <v>11.299999999999999</v>
      </c>
      <c r="AM30" s="59">
        <f t="shared" si="3"/>
        <v>32.285714285714285</v>
      </c>
      <c r="AN30" s="12">
        <v>26</v>
      </c>
      <c r="AO30" s="66" t="s">
        <v>115</v>
      </c>
      <c r="AP30" s="53" t="s">
        <v>87</v>
      </c>
      <c r="AQ30" s="54">
        <v>1</v>
      </c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57">
        <f t="shared" si="9"/>
        <v>10</v>
      </c>
      <c r="BX30" s="57">
        <f t="shared" si="4"/>
        <v>0</v>
      </c>
      <c r="BY30" s="58">
        <f t="shared" si="7"/>
        <v>0</v>
      </c>
      <c r="BZ30" s="59">
        <f t="shared" si="5"/>
        <v>0</v>
      </c>
      <c r="HG30" s="6">
        <f>[2]основа!AM30</f>
        <v>42368</v>
      </c>
    </row>
    <row r="31" spans="1:215" x14ac:dyDescent="0.2">
      <c r="A31" s="12">
        <v>27</v>
      </c>
      <c r="B31" s="67" t="s">
        <v>116</v>
      </c>
      <c r="C31" s="53" t="s">
        <v>87</v>
      </c>
      <c r="D31" s="54">
        <v>7</v>
      </c>
      <c r="E31" s="56">
        <v>3.6</v>
      </c>
      <c r="F31" s="56">
        <v>3.1</v>
      </c>
      <c r="G31" s="56">
        <v>0.75</v>
      </c>
      <c r="H31" s="56">
        <v>4.5999999999999996</v>
      </c>
      <c r="I31" s="56">
        <v>3.9000000000000004</v>
      </c>
      <c r="J31" s="56">
        <v>4.5999999999999996</v>
      </c>
      <c r="K31" s="56">
        <v>3.5</v>
      </c>
      <c r="L31" s="56">
        <v>2</v>
      </c>
      <c r="M31" s="56">
        <v>4.5999999999999996</v>
      </c>
      <c r="N31" s="56">
        <v>5.46</v>
      </c>
      <c r="O31" s="56">
        <v>3.6</v>
      </c>
      <c r="P31" s="56">
        <v>4.96</v>
      </c>
      <c r="Q31" s="56">
        <v>0.75</v>
      </c>
      <c r="R31" s="56">
        <v>4.0999999999999996</v>
      </c>
      <c r="S31" s="56">
        <v>4.0999999999999996</v>
      </c>
      <c r="T31" s="56">
        <v>4.5999999999999996</v>
      </c>
      <c r="U31" s="56">
        <v>4.5999999999999996</v>
      </c>
      <c r="V31" s="56">
        <v>2</v>
      </c>
      <c r="W31" s="56">
        <v>4.5999999999999996</v>
      </c>
      <c r="X31" s="56">
        <v>4.8333333333333339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/>
      <c r="AF31" s="56"/>
      <c r="AG31" s="56"/>
      <c r="AH31" s="56"/>
      <c r="AI31" s="56"/>
      <c r="AJ31" s="57">
        <f t="shared" si="8"/>
        <v>140</v>
      </c>
      <c r="AK31" s="57">
        <f t="shared" si="2"/>
        <v>74.25333333333333</v>
      </c>
      <c r="AL31" s="58">
        <f t="shared" si="6"/>
        <v>53.038095238095238</v>
      </c>
      <c r="AM31" s="59">
        <f t="shared" si="3"/>
        <v>151.53741496598639</v>
      </c>
      <c r="AN31" s="12">
        <v>27</v>
      </c>
      <c r="AO31" s="68" t="s">
        <v>116</v>
      </c>
      <c r="AP31" s="53" t="s">
        <v>87</v>
      </c>
      <c r="AQ31" s="54">
        <v>5</v>
      </c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57">
        <f t="shared" si="9"/>
        <v>50</v>
      </c>
      <c r="BX31" s="57">
        <f t="shared" si="4"/>
        <v>0</v>
      </c>
      <c r="BY31" s="58">
        <f t="shared" si="7"/>
        <v>0</v>
      </c>
      <c r="BZ31" s="59">
        <f t="shared" si="5"/>
        <v>0</v>
      </c>
      <c r="HG31" s="6">
        <f>[2]основа!AM31</f>
        <v>42368</v>
      </c>
    </row>
    <row r="32" spans="1:215" hidden="1" x14ac:dyDescent="0.2">
      <c r="A32" s="12">
        <v>28</v>
      </c>
      <c r="B32" s="68" t="s">
        <v>117</v>
      </c>
      <c r="C32" s="53" t="s">
        <v>87</v>
      </c>
      <c r="D32" s="69">
        <v>8</v>
      </c>
      <c r="E32" s="56">
        <v>0</v>
      </c>
      <c r="F32" s="56">
        <v>22</v>
      </c>
      <c r="G32" s="56">
        <v>0</v>
      </c>
      <c r="H32" s="56">
        <v>22</v>
      </c>
      <c r="I32" s="56">
        <v>0</v>
      </c>
      <c r="J32" s="56">
        <v>0</v>
      </c>
      <c r="K32" s="56">
        <v>0</v>
      </c>
      <c r="L32" s="56">
        <v>0</v>
      </c>
      <c r="M32" s="56">
        <v>22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22</v>
      </c>
      <c r="T32" s="56">
        <v>0</v>
      </c>
      <c r="U32" s="56">
        <v>22</v>
      </c>
      <c r="V32" s="56">
        <v>0</v>
      </c>
      <c r="W32" s="56">
        <v>0</v>
      </c>
      <c r="X32" s="56">
        <v>0</v>
      </c>
      <c r="Y32" s="56">
        <v>0</v>
      </c>
      <c r="Z32" s="56">
        <v>22</v>
      </c>
      <c r="AA32" s="56">
        <v>0</v>
      </c>
      <c r="AB32" s="56">
        <v>22</v>
      </c>
      <c r="AC32" s="56">
        <v>0</v>
      </c>
      <c r="AD32" s="56">
        <v>0</v>
      </c>
      <c r="AE32" s="56" t="e">
        <f>SUMIF('[2]27'!$AH$14:$AH$122,"28",'[2]27'!$AF$14:$AF$122)</f>
        <v>#VALUE!</v>
      </c>
      <c r="AF32" s="56" t="e">
        <f>SUMIF('[2]28'!$AH$14:$AH$122,"28",'[2]28'!$AF$14:$AF$122)</f>
        <v>#VALUE!</v>
      </c>
      <c r="AG32" s="56" t="e">
        <f>SUMIF('[2]29'!$AH$14:$AH$122,"28",'[2]29'!$AF$14:$AF$122)</f>
        <v>#VALUE!</v>
      </c>
      <c r="AH32" s="56" t="e">
        <f>SUMIF('[2]30'!$AH$14:$AH$122,"28",'[2]30'!$AF$14:$AF$122)</f>
        <v>#VALUE!</v>
      </c>
      <c r="AI32" s="56" t="e">
        <f>SUMIF('[2]31'!$AH$14:$AH$122,"28",'[2]31'!$AF$14:$AF$122)</f>
        <v>#VALUE!</v>
      </c>
      <c r="AJ32" s="57">
        <f t="shared" si="8"/>
        <v>160</v>
      </c>
      <c r="AK32" s="57" t="e">
        <f t="shared" si="2"/>
        <v>#VALUE!</v>
      </c>
      <c r="AL32" s="70" t="e">
        <f t="shared" si="6"/>
        <v>#VALUE!</v>
      </c>
      <c r="AN32" s="12">
        <v>28</v>
      </c>
      <c r="AO32" s="68" t="s">
        <v>117</v>
      </c>
      <c r="AP32" s="53" t="s">
        <v>87</v>
      </c>
      <c r="AQ32" s="69">
        <v>24</v>
      </c>
      <c r="AR32" s="60" t="e">
        <f>SUMIF('[2]1'!$CX$14:$CX$122,"28",'[2]1'!$CV$14:$CV$122)</f>
        <v>#VALUE!</v>
      </c>
      <c r="AS32" s="60" t="e">
        <f>SUMIF('[2]2'!$CX$14:$CX$122,"28",'[2]2'!$CV$14:$CV$122)</f>
        <v>#VALUE!</v>
      </c>
      <c r="AT32" s="60" t="e">
        <f>SUMIF('[2]3'!$CX$14:$CX$122,"28",'[2]3'!$CV$14:$CV$122)</f>
        <v>#VALUE!</v>
      </c>
      <c r="AU32" s="60" t="e">
        <f>SUMIF('[2]4'!$CX$14:$CX$122,"28",'[2]4'!$CV$14:$CV$122)</f>
        <v>#VALUE!</v>
      </c>
      <c r="AV32" s="60" t="e">
        <f>SUMIF('[2]5'!$CX$14:$CX$122,"28",'[2]5'!$CV$14:$CV$122)</f>
        <v>#VALUE!</v>
      </c>
      <c r="AW32" s="60" t="e">
        <f>SUMIF('[2]6'!$CX$14:$CX$122,"28",'[2]6'!$CV$14:$CV$122)</f>
        <v>#VALUE!</v>
      </c>
      <c r="AX32" s="60" t="e">
        <f>SUMIF('[2]7'!$CX$14:$CX$122,"28",'[2]7'!$CV$14:$CV$122)</f>
        <v>#VALUE!</v>
      </c>
      <c r="AY32" s="60" t="e">
        <f>SUMIF('[2]8'!$CX$14:$CX$122,"28",'[2]8'!$CV$14:$CV$122)</f>
        <v>#VALUE!</v>
      </c>
      <c r="AZ32" s="60" t="e">
        <f>SUMIF('[2]9'!$CX$14:$CX$122,"28",'[2]9'!$CV$14:$CV$122)</f>
        <v>#VALUE!</v>
      </c>
      <c r="BA32" s="60" t="e">
        <f>SUMIF('[2]10'!$CX$14:$CX$122,"28",'[2]10'!$CV$14:$CV$122)</f>
        <v>#VALUE!</v>
      </c>
      <c r="BB32" s="60" t="e">
        <f>SUMIF('[2]11'!$CX$14:$CX$122,"28",'[2]11'!$CV$14:$CV$122)</f>
        <v>#VALUE!</v>
      </c>
      <c r="BC32" s="60" t="e">
        <f>SUMIF('[2]12'!$CX$14:$CX$122,"28",'[2]12'!$CV$14:$CV$122)</f>
        <v>#VALUE!</v>
      </c>
      <c r="BD32" s="60" t="e">
        <f>SUMIF('[2]13'!$CX$14:$CX$122,"28",'[2]13'!$CV$14:$CV$122)</f>
        <v>#VALUE!</v>
      </c>
      <c r="BE32" s="60" t="e">
        <f>SUMIF('[2]14'!$CX$14:$CX$122,"28",'[2]14'!$CV$14:$CV$122)</f>
        <v>#VALUE!</v>
      </c>
      <c r="BF32" s="60" t="e">
        <f>SUMIF('[2]15'!$CX$14:$CX$122,"28",'[2]15'!$CV$14:$CV$122)</f>
        <v>#VALUE!</v>
      </c>
      <c r="BG32" s="60" t="e">
        <f>SUMIF('[2]16'!$CX$14:$CX$122,"28",'[2]16'!$CV$14:$CV$122)</f>
        <v>#VALUE!</v>
      </c>
      <c r="BH32" s="60" t="e">
        <f>SUMIF('[2]17'!$CX$14:$CX$122,"28",'[2]17'!$CV$14:$CV$122)</f>
        <v>#VALUE!</v>
      </c>
      <c r="BI32" s="60" t="e">
        <f>SUMIF('[2]18'!$CX$14:$CX$122,"28",'[2]18'!$CV$14:$CV$122)</f>
        <v>#VALUE!</v>
      </c>
      <c r="BJ32" s="60" t="e">
        <f>SUMIF('[2]19'!$CX$14:$CX$122,"28",'[2]19'!$CV$14:$CV$122)</f>
        <v>#VALUE!</v>
      </c>
      <c r="BK32" s="60" t="e">
        <f>SUMIF('[2]20'!$CX$14:$CX$122,"28",'[2]20'!$CV$14:$CV$122)</f>
        <v>#VALUE!</v>
      </c>
      <c r="BL32" s="60" t="e">
        <f>SUMIF('[2]21'!$CX$14:$CX$122,"28",'[2]21'!$CV$14:$CV$122)</f>
        <v>#VALUE!</v>
      </c>
      <c r="BM32" s="60" t="e">
        <f>SUMIF('[2]22'!$CX$14:$CX$122,"28",'[2]22'!$CV$14:$CV$122)</f>
        <v>#VALUE!</v>
      </c>
      <c r="BN32" s="60" t="e">
        <f>SUMIF('[2]23'!$CX$14:$CX$122,"28",'[2]23'!$CV$14:$CV$122)</f>
        <v>#VALUE!</v>
      </c>
      <c r="BO32" s="60" t="e">
        <f>SUMIF('[2]24'!$CX$14:$CX$122,"28",'[2]24'!$CV$14:$CV$122)</f>
        <v>#VALUE!</v>
      </c>
      <c r="BP32" s="60" t="e">
        <f>SUMIF('[2]25'!$CX$14:$CX$122,"28",'[2]25'!$CV$14:$CV$122)</f>
        <v>#VALUE!</v>
      </c>
      <c r="BQ32" s="60" t="e">
        <f>SUMIF('[2]26'!$CX$14:$CX$122,"28",'[2]26'!$CV$14:$CV$122)</f>
        <v>#VALUE!</v>
      </c>
      <c r="BR32" s="60" t="e">
        <f>SUMIF('[2]27'!$CX$14:$CX$122,"28",'[2]27'!$CV$14:$CV$122)</f>
        <v>#VALUE!</v>
      </c>
      <c r="BS32" s="60" t="e">
        <f>SUMIF('[2]28'!$CX$14:$CX$122,"28",'[2]28'!$CV$14:$CV$122)</f>
        <v>#VALUE!</v>
      </c>
      <c r="BT32" s="60" t="e">
        <f>SUMIF('[2]29'!$CX$14:$CX$122,"28",'[2]29'!$CV$14:$CV$122)</f>
        <v>#VALUE!</v>
      </c>
      <c r="BU32" s="60" t="e">
        <f>SUMIF('[2]30'!$CX$14:$CX$122,"28",'[2]30'!$CV$14:$CV$122)</f>
        <v>#VALUE!</v>
      </c>
      <c r="BV32" s="60" t="e">
        <f>SUMIF('[2]31'!$CX$14:$CX$122,"28",'[2]31'!$CV$14:$CV$122)</f>
        <v>#VALUE!</v>
      </c>
      <c r="BW32" s="57">
        <f t="shared" si="9"/>
        <v>240</v>
      </c>
      <c r="BX32" s="57" t="e">
        <f t="shared" si="4"/>
        <v>#VALUE!</v>
      </c>
      <c r="BY32" s="70" t="e">
        <f t="shared" si="7"/>
        <v>#VALUE!</v>
      </c>
      <c r="HG32" s="6">
        <f>[2]основа!AM32</f>
        <v>42368</v>
      </c>
    </row>
    <row r="33" spans="1:215" hidden="1" x14ac:dyDescent="0.2">
      <c r="A33" s="12">
        <v>29</v>
      </c>
      <c r="B33" s="68" t="s">
        <v>118</v>
      </c>
      <c r="C33" s="53" t="s">
        <v>87</v>
      </c>
      <c r="D33" s="69">
        <v>30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1.2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 t="e">
        <f>SUMIF('[2]27'!$AH$14:$AH$122,"29",'[2]27'!$AF$14:$AF$122)</f>
        <v>#VALUE!</v>
      </c>
      <c r="AF33" s="56" t="e">
        <f>SUMIF('[2]28'!$AH$14:$AH$122,"29",'[2]28'!$AF$14:$AF$122)</f>
        <v>#VALUE!</v>
      </c>
      <c r="AG33" s="56" t="e">
        <f>SUMIF('[2]29'!$AH$14:$AH$122,"29",'[2]29'!$AF$14:$AF$122)</f>
        <v>#VALUE!</v>
      </c>
      <c r="AH33" s="56" t="e">
        <f>SUMIF('[2]30'!$AH$14:$AH$122,"29",'[2]30'!$AF$14:$AF$122)</f>
        <v>#VALUE!</v>
      </c>
      <c r="AI33" s="56" t="e">
        <f>SUMIF('[2]31'!$AH$14:$AH$122,"29",'[2]31'!$AF$14:$AF$122)</f>
        <v>#VALUE!</v>
      </c>
      <c r="AJ33" s="57">
        <f t="shared" si="8"/>
        <v>600</v>
      </c>
      <c r="AK33" s="57" t="e">
        <f t="shared" si="2"/>
        <v>#VALUE!</v>
      </c>
      <c r="AL33" s="70" t="e">
        <f t="shared" si="6"/>
        <v>#VALUE!</v>
      </c>
      <c r="AN33" s="12">
        <v>29</v>
      </c>
      <c r="AO33" s="68" t="s">
        <v>118</v>
      </c>
      <c r="AP33" s="53" t="s">
        <v>87</v>
      </c>
      <c r="AQ33" s="69">
        <v>25</v>
      </c>
      <c r="AR33" s="60" t="e">
        <f>SUMIF('[2]1'!$CX$14:$CX$122,"29",'[2]1'!$CV$14:$CV$122)</f>
        <v>#VALUE!</v>
      </c>
      <c r="AS33" s="60" t="e">
        <f>SUMIF('[2]2'!$CX$14:$CX$122,"29",'[2]2'!$CV$14:$CV$122)</f>
        <v>#VALUE!</v>
      </c>
      <c r="AT33" s="60" t="e">
        <f>SUMIF('[2]3'!$CX$14:$CX$122,"29",'[2]3'!$CV$14:$CV$122)</f>
        <v>#VALUE!</v>
      </c>
      <c r="AU33" s="60" t="e">
        <f>SUMIF('[2]4'!$CX$14:$CX$122,"29",'[2]4'!$CV$14:$CV$122)</f>
        <v>#VALUE!</v>
      </c>
      <c r="AV33" s="60" t="e">
        <f>SUMIF('[2]5'!$CX$14:$CX$122,"29",'[2]5'!$CV$14:$CV$122)</f>
        <v>#VALUE!</v>
      </c>
      <c r="AW33" s="60" t="e">
        <f>SUMIF('[2]6'!$CX$14:$CX$122,"29",'[2]6'!$CV$14:$CV$122)</f>
        <v>#VALUE!</v>
      </c>
      <c r="AX33" s="60" t="e">
        <f>SUMIF('[2]7'!$CX$14:$CX$122,"29",'[2]7'!$CV$14:$CV$122)</f>
        <v>#VALUE!</v>
      </c>
      <c r="AY33" s="60" t="e">
        <f>SUMIF('[2]8'!$CX$14:$CX$122,"29",'[2]8'!$CV$14:$CV$122)</f>
        <v>#VALUE!</v>
      </c>
      <c r="AZ33" s="60" t="e">
        <f>SUMIF('[2]9'!$CX$14:$CX$122,"29",'[2]9'!$CV$14:$CV$122)</f>
        <v>#VALUE!</v>
      </c>
      <c r="BA33" s="60" t="e">
        <f>SUMIF('[2]10'!$CX$14:$CX$122,"29",'[2]10'!$CV$14:$CV$122)</f>
        <v>#VALUE!</v>
      </c>
      <c r="BB33" s="60" t="e">
        <f>SUMIF('[2]11'!$CX$14:$CX$122,"29",'[2]11'!$CV$14:$CV$122)</f>
        <v>#VALUE!</v>
      </c>
      <c r="BC33" s="60" t="e">
        <f>SUMIF('[2]12'!$CX$14:$CX$122,"29",'[2]12'!$CV$14:$CV$122)</f>
        <v>#VALUE!</v>
      </c>
      <c r="BD33" s="60" t="e">
        <f>SUMIF('[2]13'!$CX$14:$CX$122,"29",'[2]13'!$CV$14:$CV$122)</f>
        <v>#VALUE!</v>
      </c>
      <c r="BE33" s="60" t="e">
        <f>SUMIF('[2]14'!$CX$14:$CX$122,"29",'[2]14'!$CV$14:$CV$122)</f>
        <v>#VALUE!</v>
      </c>
      <c r="BF33" s="60" t="e">
        <f>SUMIF('[2]15'!$CX$14:$CX$122,"29",'[2]15'!$CV$14:$CV$122)</f>
        <v>#VALUE!</v>
      </c>
      <c r="BG33" s="60" t="e">
        <f>SUMIF('[2]16'!$CX$14:$CX$122,"29",'[2]16'!$CV$14:$CV$122)</f>
        <v>#VALUE!</v>
      </c>
      <c r="BH33" s="60" t="e">
        <f>SUMIF('[2]17'!$CX$14:$CX$122,"29",'[2]17'!$CV$14:$CV$122)</f>
        <v>#VALUE!</v>
      </c>
      <c r="BI33" s="60" t="e">
        <f>SUMIF('[2]18'!$CX$14:$CX$122,"29",'[2]18'!$CV$14:$CV$122)</f>
        <v>#VALUE!</v>
      </c>
      <c r="BJ33" s="60" t="e">
        <f>SUMIF('[2]19'!$CX$14:$CX$122,"29",'[2]19'!$CV$14:$CV$122)</f>
        <v>#VALUE!</v>
      </c>
      <c r="BK33" s="60" t="e">
        <f>SUMIF('[2]20'!$CX$14:$CX$122,"29",'[2]20'!$CV$14:$CV$122)</f>
        <v>#VALUE!</v>
      </c>
      <c r="BL33" s="60" t="e">
        <f>SUMIF('[2]21'!$CX$14:$CX$122,"29",'[2]21'!$CV$14:$CV$122)</f>
        <v>#VALUE!</v>
      </c>
      <c r="BM33" s="60" t="e">
        <f>SUMIF('[2]22'!$CX$14:$CX$122,"29",'[2]22'!$CV$14:$CV$122)</f>
        <v>#VALUE!</v>
      </c>
      <c r="BN33" s="60" t="e">
        <f>SUMIF('[2]23'!$CX$14:$CX$122,"29",'[2]23'!$CV$14:$CV$122)</f>
        <v>#VALUE!</v>
      </c>
      <c r="BO33" s="60" t="e">
        <f>SUMIF('[2]24'!$CX$14:$CX$122,"29",'[2]24'!$CV$14:$CV$122)</f>
        <v>#VALUE!</v>
      </c>
      <c r="BP33" s="60" t="e">
        <f>SUMIF('[2]25'!$CX$14:$CX$122,"29",'[2]25'!$CV$14:$CV$122)</f>
        <v>#VALUE!</v>
      </c>
      <c r="BQ33" s="60" t="e">
        <f>SUMIF('[2]26'!$CX$14:$CX$122,"29",'[2]26'!$CV$14:$CV$122)</f>
        <v>#VALUE!</v>
      </c>
      <c r="BR33" s="60" t="e">
        <f>SUMIF('[2]27'!$CX$14:$CX$122,"29",'[2]27'!$CV$14:$CV$122)</f>
        <v>#VALUE!</v>
      </c>
      <c r="BS33" s="60" t="e">
        <f>SUMIF('[2]28'!$CX$14:$CX$122,"29",'[2]28'!$CV$14:$CV$122)</f>
        <v>#VALUE!</v>
      </c>
      <c r="BT33" s="60" t="e">
        <f>SUMIF('[2]29'!$CX$14:$CX$122,"29",'[2]29'!$CV$14:$CV$122)</f>
        <v>#VALUE!</v>
      </c>
      <c r="BU33" s="60" t="e">
        <f>SUMIF('[2]30'!$CX$14:$CX$122,"29",'[2]30'!$CV$14:$CV$122)</f>
        <v>#VALUE!</v>
      </c>
      <c r="BV33" s="60" t="e">
        <f>SUMIF('[2]31'!$CX$14:$CX$122,"29",'[2]31'!$CV$14:$CV$122)</f>
        <v>#VALUE!</v>
      </c>
      <c r="BW33" s="57">
        <f t="shared" si="9"/>
        <v>250</v>
      </c>
      <c r="BX33" s="57" t="e">
        <f t="shared" si="4"/>
        <v>#VALUE!</v>
      </c>
      <c r="BY33" s="70" t="e">
        <f t="shared" si="7"/>
        <v>#VALUE!</v>
      </c>
      <c r="HG33" s="6">
        <f>[2]основа!AM33</f>
        <v>42368</v>
      </c>
    </row>
    <row r="34" spans="1:215" hidden="1" x14ac:dyDescent="0.2">
      <c r="A34" s="12">
        <v>30</v>
      </c>
      <c r="B34" s="68" t="s">
        <v>119</v>
      </c>
      <c r="C34" s="53" t="s">
        <v>87</v>
      </c>
      <c r="D34" s="69">
        <v>30</v>
      </c>
      <c r="E34" s="55">
        <v>0</v>
      </c>
      <c r="F34" s="55">
        <v>80.5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88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94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88</v>
      </c>
      <c r="AB34" s="55">
        <v>0</v>
      </c>
      <c r="AC34" s="55">
        <v>0</v>
      </c>
      <c r="AD34" s="55">
        <v>0</v>
      </c>
      <c r="AE34" s="55" t="e">
        <f>SUMIF('[2]27'!$AH$14:$AH$122,"30",'[2]27'!$AF$14:$AF$122)</f>
        <v>#VALUE!</v>
      </c>
      <c r="AF34" s="55" t="e">
        <f>SUMIF('[2]28'!$AH$14:$AH$122,"30",'[2]28'!$AF$14:$AF$122)</f>
        <v>#VALUE!</v>
      </c>
      <c r="AG34" s="55" t="e">
        <f>SUMIF('[2]29'!$AH$14:$AH$122,"30",'[2]29'!$AF$14:$AF$122)</f>
        <v>#VALUE!</v>
      </c>
      <c r="AH34" s="55" t="e">
        <f>SUMIF('[2]30'!$AH$14:$AH$122,"30",'[2]30'!$AF$14:$AF$122)</f>
        <v>#VALUE!</v>
      </c>
      <c r="AI34" s="55" t="e">
        <f>SUMIF('[2]31'!AH$14:AH$122,"30",'[2]31'!AF$14:AF$122)</f>
        <v>#VALUE!</v>
      </c>
      <c r="AJ34" s="57">
        <f t="shared" si="8"/>
        <v>600</v>
      </c>
      <c r="AK34" s="57" t="e">
        <f t="shared" si="2"/>
        <v>#VALUE!</v>
      </c>
      <c r="AL34" s="70" t="e">
        <f t="shared" si="6"/>
        <v>#VALUE!</v>
      </c>
      <c r="AN34" s="12">
        <v>30</v>
      </c>
      <c r="AO34" s="68" t="s">
        <v>119</v>
      </c>
      <c r="AP34" s="53" t="s">
        <v>87</v>
      </c>
      <c r="AQ34" s="69">
        <v>60</v>
      </c>
      <c r="AR34" s="60" t="e">
        <f>SUMIF('[2]1'!$CX$14:$CX$122,"30",'[2]1'!$CV$14:$CV$122)</f>
        <v>#VALUE!</v>
      </c>
      <c r="AS34" s="60" t="e">
        <f>SUMIF('[2]2'!$CX$14:$CX$122,"30",'[2]2'!$CV$14:$CV$122)</f>
        <v>#VALUE!</v>
      </c>
      <c r="AT34" s="60" t="e">
        <f>SUMIF('[2]3'!$CX$14:$CX$122,"30",'[2]3'!$CV$14:$CV$122)</f>
        <v>#VALUE!</v>
      </c>
      <c r="AU34" s="60" t="e">
        <f>SUMIF('[2]4'!$CX$14:$CX$122,"30",'[2]4'!$CV$14:$CV$122)</f>
        <v>#VALUE!</v>
      </c>
      <c r="AV34" s="60" t="e">
        <f>SUMIF('[2]5'!$CX$14:$CX$122,"30",'[2]5'!$CV$14:$CV$122)</f>
        <v>#VALUE!</v>
      </c>
      <c r="AW34" s="60" t="e">
        <f>SUMIF('[2]6'!$CX$14:$CX$122,"30",'[2]6'!$CV$14:$CV$122)</f>
        <v>#VALUE!</v>
      </c>
      <c r="AX34" s="60" t="e">
        <f>SUMIF('[2]7'!$CX$14:$CX$122,"30",'[2]7'!$CV$14:$CV$122)</f>
        <v>#VALUE!</v>
      </c>
      <c r="AY34" s="60" t="e">
        <f>SUMIF('[2]8'!$CX$14:$CX$122,"30",'[2]8'!$CV$14:$CV$122)</f>
        <v>#VALUE!</v>
      </c>
      <c r="AZ34" s="60" t="e">
        <f>SUMIF('[2]9'!$CX$14:$CX$122,"30",'[2]9'!$CV$14:$CV$122)</f>
        <v>#VALUE!</v>
      </c>
      <c r="BA34" s="60" t="e">
        <f>SUMIF('[2]10'!$CX$14:$CX$122,"30",'[2]10'!$CV$14:$CV$122)</f>
        <v>#VALUE!</v>
      </c>
      <c r="BB34" s="60" t="e">
        <f>SUMIF('[2]11'!$CX$14:$CX$122,"30",'[2]11'!$CV$14:$CV$122)</f>
        <v>#VALUE!</v>
      </c>
      <c r="BC34" s="60" t="e">
        <f>SUMIF('[2]12'!$CX$14:$CX$122,"30",'[2]12'!$CV$14:$CV$122)</f>
        <v>#VALUE!</v>
      </c>
      <c r="BD34" s="60" t="e">
        <f>SUMIF('[2]13'!$CX$14:$CX$122,"30",'[2]13'!$CV$14:$CV$122)</f>
        <v>#VALUE!</v>
      </c>
      <c r="BE34" s="60" t="e">
        <f>SUMIF('[2]14'!$CX$14:$CX$122,"30",'[2]14'!$CV$14:$CV$122)</f>
        <v>#VALUE!</v>
      </c>
      <c r="BF34" s="60" t="e">
        <f>SUMIF('[2]15'!$CX$14:$CX$122,"30",'[2]15'!$CV$14:$CV$122)</f>
        <v>#VALUE!</v>
      </c>
      <c r="BG34" s="60" t="e">
        <f>SUMIF('[2]16'!$CX$14:$CX$122,"30",'[2]16'!$CV$14:$CV$122)</f>
        <v>#VALUE!</v>
      </c>
      <c r="BH34" s="60" t="e">
        <f>SUMIF('[2]17'!$CX$14:$CX$122,"30",'[2]17'!$CV$14:$CV$122)</f>
        <v>#VALUE!</v>
      </c>
      <c r="BI34" s="60" t="e">
        <f>SUMIF('[2]18'!$CX$14:$CX$122,"30",'[2]18'!$CV$14:$CV$122)</f>
        <v>#VALUE!</v>
      </c>
      <c r="BJ34" s="60" t="e">
        <f>SUMIF('[2]19'!$CX$14:$CX$122,"30",'[2]19'!$CV$14:$CV$122)</f>
        <v>#VALUE!</v>
      </c>
      <c r="BK34" s="60" t="e">
        <f>SUMIF('[2]20'!$CX$14:$CX$122,"30",'[2]20'!$CV$14:$CV$122)</f>
        <v>#VALUE!</v>
      </c>
      <c r="BL34" s="60" t="e">
        <f>SUMIF('[2]21'!$CX$14:$CX$122,"30",'[2]21'!$CV$14:$CV$122)</f>
        <v>#VALUE!</v>
      </c>
      <c r="BM34" s="60" t="e">
        <f>SUMIF('[2]22'!$CX$14:$CX$122,"30",'[2]22'!$CV$14:$CV$122)</f>
        <v>#VALUE!</v>
      </c>
      <c r="BN34" s="60" t="e">
        <f>SUMIF('[2]23'!$CX$14:$CX$122,"30",'[2]23'!$CV$14:$CV$122)</f>
        <v>#VALUE!</v>
      </c>
      <c r="BO34" s="60" t="e">
        <f>SUMIF('[2]24'!$CX$14:$CX$122,"30",'[2]24'!$CV$14:$CV$122)</f>
        <v>#VALUE!</v>
      </c>
      <c r="BP34" s="60" t="e">
        <f>SUMIF('[2]25'!$CX$14:$CX$122,"30",'[2]25'!$CV$14:$CV$122)</f>
        <v>#VALUE!</v>
      </c>
      <c r="BQ34" s="60" t="e">
        <f>SUMIF('[2]26'!$CX$14:$CX$122,"30",'[2]26'!$CV$14:$CV$122)</f>
        <v>#VALUE!</v>
      </c>
      <c r="BR34" s="60" t="e">
        <f>SUMIF('[2]27'!$CX$14:$CX$122,"30",'[2]27'!$CV$14:$CV$122)</f>
        <v>#VALUE!</v>
      </c>
      <c r="BS34" s="60" t="e">
        <f>SUMIF('[2]28'!$CX$14:$CX$122,"30",'[2]28'!$CV$14:$CV$122)</f>
        <v>#VALUE!</v>
      </c>
      <c r="BT34" s="60" t="e">
        <f>SUMIF('[2]29'!$CX$14:$CX$122,"30",'[2]29'!$CV$14:$CV$122)</f>
        <v>#VALUE!</v>
      </c>
      <c r="BU34" s="60" t="e">
        <f>SUMIF('[2]30'!$CX$14:$CX$122,"30",'[2]30'!$CV$14:$CV$122)</f>
        <v>#VALUE!</v>
      </c>
      <c r="BV34" s="60" t="e">
        <f>SUMIF('[2]31'!$CX$14:$CX$122,"30",'[2]31'!$CV$14:$CV$122)</f>
        <v>#VALUE!</v>
      </c>
      <c r="BW34" s="57">
        <f t="shared" si="9"/>
        <v>600</v>
      </c>
      <c r="BX34" s="57" t="e">
        <f t="shared" si="4"/>
        <v>#VALUE!</v>
      </c>
      <c r="BY34" s="70" t="e">
        <f t="shared" si="7"/>
        <v>#VALUE!</v>
      </c>
      <c r="HG34" s="6">
        <f>[2]основа!AM34</f>
        <v>42368</v>
      </c>
    </row>
    <row r="35" spans="1:215" ht="10.5" customHeight="1" x14ac:dyDescent="0.2">
      <c r="HG35" s="6">
        <f>[2]основа!AM35</f>
        <v>42368</v>
      </c>
    </row>
    <row r="36" spans="1:215" ht="15" hidden="1" customHeight="1" x14ac:dyDescent="0.25">
      <c r="B36" s="71" t="s">
        <v>120</v>
      </c>
      <c r="C36" s="171">
        <v>83.875223333333338</v>
      </c>
      <c r="D36" s="172"/>
      <c r="E36" s="173"/>
      <c r="F36" s="173"/>
      <c r="G36" s="72"/>
      <c r="H36" s="174" t="s">
        <v>121</v>
      </c>
      <c r="I36" s="174"/>
      <c r="J36" s="174"/>
      <c r="K36" s="175"/>
      <c r="L36" s="176">
        <v>83.476900000000001</v>
      </c>
      <c r="M36" s="174"/>
      <c r="N36" s="174"/>
      <c r="O36" s="174"/>
      <c r="P36" s="177"/>
      <c r="Q36" s="177"/>
      <c r="R36" s="73"/>
      <c r="S36" s="178" t="s">
        <v>122</v>
      </c>
      <c r="T36" s="178"/>
      <c r="U36" s="178"/>
      <c r="V36" s="179"/>
      <c r="W36" s="180">
        <v>299.73988333333335</v>
      </c>
      <c r="X36" s="178"/>
      <c r="Y36" s="178"/>
      <c r="Z36" s="179"/>
      <c r="AA36" s="181"/>
      <c r="AB36" s="181"/>
      <c r="AC36" s="73"/>
      <c r="AD36" s="165" t="s">
        <v>123</v>
      </c>
      <c r="AE36" s="165"/>
      <c r="AF36" s="165"/>
      <c r="AG36" s="166"/>
      <c r="AH36" s="167">
        <v>2313.7364166666666</v>
      </c>
      <c r="AI36" s="165"/>
      <c r="AJ36" s="165"/>
      <c r="AK36" s="166"/>
      <c r="AL36" s="168"/>
      <c r="AO36" s="71" t="s">
        <v>120</v>
      </c>
      <c r="AP36" s="171">
        <f>[2]основа!U39</f>
        <v>336.82400000000001</v>
      </c>
      <c r="AQ36" s="172"/>
      <c r="AR36" s="173"/>
      <c r="AS36" s="173"/>
      <c r="AT36" s="72"/>
      <c r="AU36" s="174" t="s">
        <v>121</v>
      </c>
      <c r="AV36" s="174"/>
      <c r="AW36" s="174"/>
      <c r="AX36" s="175"/>
      <c r="AY36" s="176">
        <f>[2]основа!U41</f>
        <v>342.49816666666663</v>
      </c>
      <c r="AZ36" s="174"/>
      <c r="BA36" s="174"/>
      <c r="BB36" s="174"/>
      <c r="BC36" s="177"/>
      <c r="BD36" s="177"/>
      <c r="BE36" s="73"/>
      <c r="BF36" s="178" t="s">
        <v>122</v>
      </c>
      <c r="BG36" s="178"/>
      <c r="BH36" s="178"/>
      <c r="BI36" s="179"/>
      <c r="BJ36" s="180">
        <f>[2]основа!U43</f>
        <v>667.04266666666661</v>
      </c>
      <c r="BK36" s="178"/>
      <c r="BL36" s="178"/>
      <c r="BM36" s="179"/>
      <c r="BN36" s="181"/>
      <c r="BO36" s="181"/>
      <c r="BP36" s="73"/>
      <c r="BQ36" s="165" t="s">
        <v>123</v>
      </c>
      <c r="BR36" s="165"/>
      <c r="BS36" s="165"/>
      <c r="BT36" s="166"/>
      <c r="BU36" s="167">
        <f>[2]основа!U45</f>
        <v>7093.720166666667</v>
      </c>
      <c r="BV36" s="165"/>
      <c r="BW36" s="165"/>
      <c r="BX36" s="166"/>
      <c r="BY36" s="168"/>
      <c r="HG36" s="6">
        <f>[2]основа!AM36</f>
        <v>42368</v>
      </c>
    </row>
    <row r="37" spans="1:215" ht="9.75" customHeight="1" x14ac:dyDescent="0.2">
      <c r="HG37" s="6">
        <f>[2]основа!AM37</f>
        <v>42368</v>
      </c>
    </row>
    <row r="38" spans="1:215" ht="12.75" hidden="1" customHeight="1" x14ac:dyDescent="0.2">
      <c r="B38" s="169" t="s">
        <v>124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HG38" s="6">
        <f>[2]основа!AM38</f>
        <v>42368</v>
      </c>
    </row>
    <row r="39" spans="1:215" ht="10.5" hidden="1" customHeight="1" x14ac:dyDescent="0.2"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HG39" s="6">
        <f>[2]основа!AM39</f>
        <v>42368</v>
      </c>
    </row>
    <row r="40" spans="1:215" ht="12.75" hidden="1" customHeight="1" x14ac:dyDescent="0.2">
      <c r="B40" s="169" t="s">
        <v>125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HG40" s="6">
        <f>[2]основа!AM40</f>
        <v>42368</v>
      </c>
    </row>
    <row r="41" spans="1:215" x14ac:dyDescent="0.2">
      <c r="AL41" s="76"/>
      <c r="HG41" s="6">
        <f>[2]основа!AM41</f>
        <v>42368</v>
      </c>
    </row>
    <row r="42" spans="1:215" x14ac:dyDescent="0.2">
      <c r="AL42" s="76"/>
      <c r="HG42" s="6">
        <f>[2]основа!AM42</f>
        <v>42368</v>
      </c>
    </row>
    <row r="43" spans="1:215" x14ac:dyDescent="0.2">
      <c r="HG43" s="6">
        <f>[2]основа!AM43</f>
        <v>42368</v>
      </c>
    </row>
    <row r="44" spans="1:215" x14ac:dyDescent="0.2">
      <c r="HG44" s="6">
        <f>[2]основа!AM44</f>
        <v>42368</v>
      </c>
    </row>
    <row r="45" spans="1:215" x14ac:dyDescent="0.2">
      <c r="HG45" s="6">
        <f>[2]основа!AM45</f>
        <v>42368</v>
      </c>
    </row>
    <row r="46" spans="1:215" x14ac:dyDescent="0.2">
      <c r="HG46" s="6">
        <f>[2]основа!AM46</f>
        <v>42368</v>
      </c>
    </row>
    <row r="47" spans="1:215" x14ac:dyDescent="0.2">
      <c r="HG47" s="6">
        <f>[2]основа!AM47</f>
        <v>42368</v>
      </c>
    </row>
    <row r="48" spans="1:215" x14ac:dyDescent="0.2">
      <c r="HG48" s="6">
        <f>[2]основа!AM48</f>
        <v>42368</v>
      </c>
    </row>
    <row r="49" spans="215:215" x14ac:dyDescent="0.2">
      <c r="HG49" s="6">
        <f>[2]основа!AM49</f>
        <v>42368</v>
      </c>
    </row>
    <row r="50" spans="215:215" x14ac:dyDescent="0.2">
      <c r="HG50" s="6">
        <f>[2]основа!AM50</f>
        <v>42368</v>
      </c>
    </row>
    <row r="51" spans="215:215" x14ac:dyDescent="0.2">
      <c r="HG51" s="6">
        <f>[2]основа!AM51</f>
        <v>42368</v>
      </c>
    </row>
    <row r="52" spans="215:215" x14ac:dyDescent="0.2">
      <c r="HG52" s="6">
        <f>[2]основа!AM52</f>
        <v>42368</v>
      </c>
    </row>
    <row r="53" spans="215:215" x14ac:dyDescent="0.2">
      <c r="HG53" s="6">
        <f>[2]основа!AM53</f>
        <v>42368</v>
      </c>
    </row>
    <row r="54" spans="215:215" x14ac:dyDescent="0.2">
      <c r="HG54" s="6">
        <f>[2]основа!AM54</f>
        <v>42368</v>
      </c>
    </row>
    <row r="55" spans="215:215" x14ac:dyDescent="0.2">
      <c r="HG55" s="6">
        <f>[2]основа!AM55</f>
        <v>42368</v>
      </c>
    </row>
    <row r="56" spans="215:215" x14ac:dyDescent="0.2">
      <c r="HG56" s="6">
        <f>[2]основа!AM56</f>
        <v>42368</v>
      </c>
    </row>
    <row r="57" spans="215:215" x14ac:dyDescent="0.2">
      <c r="HG57" s="6">
        <f>[2]основа!AM57</f>
        <v>42368</v>
      </c>
    </row>
    <row r="58" spans="215:215" x14ac:dyDescent="0.2">
      <c r="HG58" s="6">
        <f>[2]основа!AM58</f>
        <v>42368</v>
      </c>
    </row>
    <row r="59" spans="215:215" x14ac:dyDescent="0.2">
      <c r="HG59" s="6">
        <f>[2]основа!AM59</f>
        <v>42368</v>
      </c>
    </row>
    <row r="60" spans="215:215" x14ac:dyDescent="0.2">
      <c r="HG60" s="6">
        <f>[2]основа!AM60</f>
        <v>42368</v>
      </c>
    </row>
    <row r="61" spans="215:215" x14ac:dyDescent="0.2">
      <c r="HG61" s="6">
        <f>[2]основа!AM61</f>
        <v>42368</v>
      </c>
    </row>
    <row r="62" spans="215:215" x14ac:dyDescent="0.2">
      <c r="HG62" s="6">
        <f>[2]основа!AM62</f>
        <v>42368</v>
      </c>
    </row>
    <row r="63" spans="215:215" x14ac:dyDescent="0.2">
      <c r="HG63" s="6">
        <f>[2]основа!AM63</f>
        <v>42368</v>
      </c>
    </row>
    <row r="64" spans="215:215" x14ac:dyDescent="0.2">
      <c r="HG64" s="6">
        <f>[2]основа!AM64</f>
        <v>42368</v>
      </c>
    </row>
    <row r="65" spans="215:215" x14ac:dyDescent="0.2">
      <c r="HG65" s="6">
        <f>[2]основа!AM65</f>
        <v>42368</v>
      </c>
    </row>
    <row r="66" spans="215:215" x14ac:dyDescent="0.2">
      <c r="HG66" s="6">
        <f>[2]основа!AM66</f>
        <v>42368</v>
      </c>
    </row>
    <row r="67" spans="215:215" x14ac:dyDescent="0.2">
      <c r="HG67" s="6">
        <f>[2]основа!AM67</f>
        <v>42368</v>
      </c>
    </row>
    <row r="68" spans="215:215" x14ac:dyDescent="0.2">
      <c r="HG68" s="6">
        <f>[2]основа!AM68</f>
        <v>42368</v>
      </c>
    </row>
    <row r="69" spans="215:215" x14ac:dyDescent="0.2">
      <c r="HG69" s="6">
        <f>[2]основа!AM69</f>
        <v>42368</v>
      </c>
    </row>
    <row r="70" spans="215:215" x14ac:dyDescent="0.2">
      <c r="HG70" s="6">
        <f>[2]основа!AM70</f>
        <v>42368</v>
      </c>
    </row>
    <row r="71" spans="215:215" x14ac:dyDescent="0.2">
      <c r="HG71" s="6">
        <f>[2]основа!AM71</f>
        <v>42368</v>
      </c>
    </row>
    <row r="72" spans="215:215" x14ac:dyDescent="0.2">
      <c r="HG72" s="6">
        <f>[2]основа!AM72</f>
        <v>42368</v>
      </c>
    </row>
    <row r="73" spans="215:215" x14ac:dyDescent="0.2">
      <c r="HG73" s="6">
        <f>[2]основа!AM73</f>
        <v>42368</v>
      </c>
    </row>
    <row r="74" spans="215:215" x14ac:dyDescent="0.2">
      <c r="HG74" s="6">
        <f>[2]основа!AM74</f>
        <v>42368</v>
      </c>
    </row>
    <row r="75" spans="215:215" x14ac:dyDescent="0.2">
      <c r="HG75" s="6">
        <f>[2]основа!AM75</f>
        <v>42368</v>
      </c>
    </row>
    <row r="76" spans="215:215" x14ac:dyDescent="0.2">
      <c r="HG76" s="6">
        <f>[2]основа!AM76</f>
        <v>42368</v>
      </c>
    </row>
    <row r="77" spans="215:215" x14ac:dyDescent="0.2">
      <c r="HG77" s="6">
        <f>[2]основа!AM77</f>
        <v>42368</v>
      </c>
    </row>
    <row r="78" spans="215:215" x14ac:dyDescent="0.2">
      <c r="HG78" s="6">
        <f>[2]основа!AM78</f>
        <v>42368</v>
      </c>
    </row>
    <row r="79" spans="215:215" x14ac:dyDescent="0.2">
      <c r="HG79" s="6">
        <f>[2]основа!AM79</f>
        <v>42368</v>
      </c>
    </row>
    <row r="80" spans="215:215" x14ac:dyDescent="0.2">
      <c r="HG80" s="6">
        <f>[2]основа!AM80</f>
        <v>42368</v>
      </c>
    </row>
    <row r="81" spans="215:215" x14ac:dyDescent="0.2">
      <c r="HG81" s="6">
        <f>[2]основа!AM81</f>
        <v>42368</v>
      </c>
    </row>
    <row r="82" spans="215:215" x14ac:dyDescent="0.2">
      <c r="HG82" s="6">
        <f>[2]основа!AM82</f>
        <v>42368</v>
      </c>
    </row>
    <row r="83" spans="215:215" x14ac:dyDescent="0.2">
      <c r="HG83" s="6">
        <f>[2]основа!AM83</f>
        <v>42368</v>
      </c>
    </row>
    <row r="84" spans="215:215" x14ac:dyDescent="0.2">
      <c r="HG84" s="6">
        <f>[2]основа!AM84</f>
        <v>42368</v>
      </c>
    </row>
    <row r="85" spans="215:215" x14ac:dyDescent="0.2">
      <c r="HG85" s="6">
        <f>[2]основа!AM85</f>
        <v>42368</v>
      </c>
    </row>
    <row r="86" spans="215:215" x14ac:dyDescent="0.2">
      <c r="HG86" s="6">
        <f>[2]основа!AM86</f>
        <v>42368</v>
      </c>
    </row>
    <row r="87" spans="215:215" x14ac:dyDescent="0.2">
      <c r="HG87" s="6">
        <f>[2]основа!AM87</f>
        <v>42368</v>
      </c>
    </row>
    <row r="88" spans="215:215" x14ac:dyDescent="0.2">
      <c r="HG88" s="6">
        <f>[2]основа!AM88</f>
        <v>42368</v>
      </c>
    </row>
    <row r="89" spans="215:215" x14ac:dyDescent="0.2">
      <c r="HG89" s="6">
        <f>[2]основа!AM89</f>
        <v>42368</v>
      </c>
    </row>
    <row r="90" spans="215:215" x14ac:dyDescent="0.2">
      <c r="HG90" s="6">
        <f>[2]основа!AM90</f>
        <v>42368</v>
      </c>
    </row>
    <row r="91" spans="215:215" x14ac:dyDescent="0.2">
      <c r="HG91" s="6">
        <f>[2]основа!AM91</f>
        <v>42368</v>
      </c>
    </row>
    <row r="92" spans="215:215" x14ac:dyDescent="0.2">
      <c r="HG92" s="6">
        <f>[2]основа!AM92</f>
        <v>42368</v>
      </c>
    </row>
    <row r="93" spans="215:215" x14ac:dyDescent="0.2">
      <c r="HG93" s="6">
        <f>[2]основа!AM93</f>
        <v>42368</v>
      </c>
    </row>
    <row r="94" spans="215:215" x14ac:dyDescent="0.2">
      <c r="HG94" s="6">
        <f>[2]основа!AM94</f>
        <v>42368</v>
      </c>
    </row>
    <row r="95" spans="215:215" x14ac:dyDescent="0.2">
      <c r="HG95" s="6">
        <f>[2]основа!AM95</f>
        <v>42368</v>
      </c>
    </row>
    <row r="96" spans="215:215" x14ac:dyDescent="0.2">
      <c r="HG96" s="6">
        <f>[2]основа!AM96</f>
        <v>42368</v>
      </c>
    </row>
    <row r="97" spans="215:215" x14ac:dyDescent="0.2">
      <c r="HG97" s="6">
        <f>[2]основа!AM97</f>
        <v>42368</v>
      </c>
    </row>
    <row r="98" spans="215:215" x14ac:dyDescent="0.2">
      <c r="HG98" s="6">
        <f>[2]основа!AM98</f>
        <v>42368</v>
      </c>
    </row>
    <row r="99" spans="215:215" x14ac:dyDescent="0.2">
      <c r="HG99" s="6">
        <f>[2]основа!AM99</f>
        <v>42368</v>
      </c>
    </row>
    <row r="100" spans="215:215" x14ac:dyDescent="0.2">
      <c r="HG100" s="6">
        <f>[2]основа!AM100</f>
        <v>42368</v>
      </c>
    </row>
    <row r="101" spans="215:215" x14ac:dyDescent="0.2">
      <c r="HG101" s="6">
        <f>[2]основа!AM101</f>
        <v>42368</v>
      </c>
    </row>
    <row r="102" spans="215:215" x14ac:dyDescent="0.2">
      <c r="HG102" s="6">
        <f>[2]основа!AM102</f>
        <v>42368</v>
      </c>
    </row>
    <row r="103" spans="215:215" x14ac:dyDescent="0.2">
      <c r="HG103" s="6">
        <f>[2]основа!AM103</f>
        <v>42368</v>
      </c>
    </row>
    <row r="104" spans="215:215" x14ac:dyDescent="0.2">
      <c r="HG104" s="6">
        <f>[2]основа!AM104</f>
        <v>42368</v>
      </c>
    </row>
    <row r="105" spans="215:215" x14ac:dyDescent="0.2">
      <c r="HG105" s="6">
        <f>[2]основа!AM105</f>
        <v>42368</v>
      </c>
    </row>
    <row r="106" spans="215:215" x14ac:dyDescent="0.2">
      <c r="HG106" s="6">
        <f>[2]основа!AM106</f>
        <v>42368</v>
      </c>
    </row>
    <row r="107" spans="215:215" x14ac:dyDescent="0.2">
      <c r="HG107" s="6">
        <f>[2]основа!AM107</f>
        <v>42368</v>
      </c>
    </row>
    <row r="108" spans="215:215" x14ac:dyDescent="0.2">
      <c r="HG108" s="6">
        <f>[2]основа!AM108</f>
        <v>42368</v>
      </c>
    </row>
    <row r="109" spans="215:215" x14ac:dyDescent="0.2">
      <c r="HG109" s="6">
        <f>[2]основа!AM109</f>
        <v>42368</v>
      </c>
    </row>
    <row r="110" spans="215:215" x14ac:dyDescent="0.2">
      <c r="HG110" s="6">
        <f>[2]основа!AM110</f>
        <v>42368</v>
      </c>
    </row>
    <row r="111" spans="215:215" x14ac:dyDescent="0.2">
      <c r="HG111" s="6">
        <f>[2]основа!AM111</f>
        <v>42368</v>
      </c>
    </row>
    <row r="112" spans="215:215" x14ac:dyDescent="0.2">
      <c r="HG112" s="6">
        <f>[2]основа!AM112</f>
        <v>42368</v>
      </c>
    </row>
    <row r="113" spans="215:215" x14ac:dyDescent="0.2">
      <c r="HG113" s="6">
        <f>[2]основа!AM113</f>
        <v>42368</v>
      </c>
    </row>
    <row r="114" spans="215:215" x14ac:dyDescent="0.2">
      <c r="HG114" s="6">
        <f>[2]основа!AM114</f>
        <v>42368</v>
      </c>
    </row>
    <row r="115" spans="215:215" x14ac:dyDescent="0.2">
      <c r="HG115" s="6">
        <f>[2]основа!AM115</f>
        <v>42368</v>
      </c>
    </row>
    <row r="116" spans="215:215" x14ac:dyDescent="0.2">
      <c r="HG116" s="6">
        <f>[2]основа!AM116</f>
        <v>42368</v>
      </c>
    </row>
    <row r="117" spans="215:215" x14ac:dyDescent="0.2">
      <c r="HG117" s="6">
        <f>[2]основа!AM117</f>
        <v>42368</v>
      </c>
    </row>
    <row r="118" spans="215:215" x14ac:dyDescent="0.2">
      <c r="HG118" s="6">
        <f>[2]основа!AM118</f>
        <v>42368</v>
      </c>
    </row>
    <row r="119" spans="215:215" x14ac:dyDescent="0.2">
      <c r="HG119" s="6">
        <f>[2]основа!AM119</f>
        <v>42368</v>
      </c>
    </row>
    <row r="120" spans="215:215" x14ac:dyDescent="0.2">
      <c r="HG120" s="6">
        <f>[2]основа!AM120</f>
        <v>42368</v>
      </c>
    </row>
    <row r="121" spans="215:215" x14ac:dyDescent="0.2">
      <c r="HG121" s="6">
        <f>[2]основа!AM121</f>
        <v>42368</v>
      </c>
    </row>
    <row r="122" spans="215:215" x14ac:dyDescent="0.2">
      <c r="HG122" s="6">
        <f>[2]основа!AM122</f>
        <v>42368</v>
      </c>
    </row>
    <row r="123" spans="215:215" x14ac:dyDescent="0.2">
      <c r="HG123" s="6">
        <f>[2]основа!AM123</f>
        <v>42368</v>
      </c>
    </row>
    <row r="124" spans="215:215" x14ac:dyDescent="0.2">
      <c r="HG124" s="6">
        <f>[2]основа!AM124</f>
        <v>42368</v>
      </c>
    </row>
    <row r="125" spans="215:215" x14ac:dyDescent="0.2">
      <c r="HG125" s="6">
        <f>[2]основа!AM125</f>
        <v>42368</v>
      </c>
    </row>
    <row r="126" spans="215:215" x14ac:dyDescent="0.2">
      <c r="HG126" s="6">
        <f>[2]основа!AM126</f>
        <v>42368</v>
      </c>
    </row>
    <row r="127" spans="215:215" x14ac:dyDescent="0.2">
      <c r="HG127" s="6">
        <f>[2]основа!AM127</f>
        <v>42368</v>
      </c>
    </row>
    <row r="128" spans="215:215" x14ac:dyDescent="0.2">
      <c r="HG128" s="6">
        <f>[2]основа!AM128</f>
        <v>42368</v>
      </c>
    </row>
    <row r="129" spans="215:215" x14ac:dyDescent="0.2">
      <c r="HG129" s="6">
        <f>[2]основа!AM129</f>
        <v>42368</v>
      </c>
    </row>
    <row r="130" spans="215:215" x14ac:dyDescent="0.2">
      <c r="HG130" s="6">
        <f>[2]основа!AM130</f>
        <v>42368</v>
      </c>
    </row>
    <row r="131" spans="215:215" x14ac:dyDescent="0.2">
      <c r="HG131" s="6">
        <f>[2]основа!AM131</f>
        <v>42368</v>
      </c>
    </row>
    <row r="132" spans="215:215" x14ac:dyDescent="0.2">
      <c r="HG132" s="6">
        <f>[2]основа!AM132</f>
        <v>42368</v>
      </c>
    </row>
    <row r="133" spans="215:215" x14ac:dyDescent="0.2">
      <c r="HG133" s="6">
        <f>[2]основа!AM133</f>
        <v>42368</v>
      </c>
    </row>
    <row r="134" spans="215:215" x14ac:dyDescent="0.2">
      <c r="HG134" s="6">
        <f>[2]основа!AM134</f>
        <v>42368</v>
      </c>
    </row>
    <row r="135" spans="215:215" x14ac:dyDescent="0.2">
      <c r="HG135" s="6">
        <f>[2]основа!AM135</f>
        <v>42368</v>
      </c>
    </row>
    <row r="136" spans="215:215" x14ac:dyDescent="0.2">
      <c r="HG136" s="6">
        <f>[2]основа!AM136</f>
        <v>42368</v>
      </c>
    </row>
    <row r="137" spans="215:215" x14ac:dyDescent="0.2">
      <c r="HG137" s="6">
        <f>[2]основа!AM137</f>
        <v>42368</v>
      </c>
    </row>
    <row r="138" spans="215:215" x14ac:dyDescent="0.2">
      <c r="HG138" s="6">
        <f>[2]основа!AM138</f>
        <v>42368</v>
      </c>
    </row>
    <row r="139" spans="215:215" x14ac:dyDescent="0.2">
      <c r="HG139" s="6">
        <f>[2]основа!AM139</f>
        <v>42368</v>
      </c>
    </row>
    <row r="140" spans="215:215" x14ac:dyDescent="0.2">
      <c r="HG140" s="6">
        <f>[2]основа!AM140</f>
        <v>42368</v>
      </c>
    </row>
    <row r="141" spans="215:215" x14ac:dyDescent="0.2">
      <c r="HG141" s="6">
        <f>[2]основа!AM141</f>
        <v>42368</v>
      </c>
    </row>
    <row r="142" spans="215:215" x14ac:dyDescent="0.2">
      <c r="HG142" s="6">
        <f>[2]основа!AM142</f>
        <v>42368</v>
      </c>
    </row>
    <row r="143" spans="215:215" x14ac:dyDescent="0.2">
      <c r="HG143" s="6">
        <f>[2]основа!AM143</f>
        <v>42368</v>
      </c>
    </row>
    <row r="144" spans="215:215" x14ac:dyDescent="0.2">
      <c r="HG144" s="6">
        <f>[2]основа!AM144</f>
        <v>42368</v>
      </c>
    </row>
    <row r="145" spans="215:215" x14ac:dyDescent="0.2">
      <c r="HG145" s="6">
        <f>[2]основа!AM145</f>
        <v>42368</v>
      </c>
    </row>
    <row r="146" spans="215:215" x14ac:dyDescent="0.2">
      <c r="HG146" s="6">
        <f>[2]основа!AM146</f>
        <v>42368</v>
      </c>
    </row>
    <row r="147" spans="215:215" x14ac:dyDescent="0.2">
      <c r="HG147" s="6">
        <f>[2]основа!AM147</f>
        <v>42368</v>
      </c>
    </row>
    <row r="148" spans="215:215" x14ac:dyDescent="0.2">
      <c r="HG148" s="6">
        <f>[2]основа!AM148</f>
        <v>42368</v>
      </c>
    </row>
    <row r="149" spans="215:215" x14ac:dyDescent="0.2">
      <c r="HG149" s="6">
        <f>[2]основа!AM149</f>
        <v>42368</v>
      </c>
    </row>
    <row r="150" spans="215:215" x14ac:dyDescent="0.2">
      <c r="HG150" s="6">
        <f>[2]основа!AM150</f>
        <v>42368</v>
      </c>
    </row>
    <row r="151" spans="215:215" x14ac:dyDescent="0.2">
      <c r="HG151" s="6">
        <f>[2]основа!AM151</f>
        <v>42368</v>
      </c>
    </row>
    <row r="152" spans="215:215" x14ac:dyDescent="0.2">
      <c r="HG152" s="6">
        <f>[2]основа!AM152</f>
        <v>42368</v>
      </c>
    </row>
    <row r="153" spans="215:215" x14ac:dyDescent="0.2">
      <c r="HG153" s="6">
        <f>[2]основа!AM153</f>
        <v>42368</v>
      </c>
    </row>
    <row r="154" spans="215:215" x14ac:dyDescent="0.2">
      <c r="HG154" s="6">
        <f>[2]основа!AM154</f>
        <v>42368</v>
      </c>
    </row>
    <row r="155" spans="215:215" x14ac:dyDescent="0.2">
      <c r="HG155" s="6">
        <f>[2]основа!AM155</f>
        <v>42368</v>
      </c>
    </row>
    <row r="156" spans="215:215" x14ac:dyDescent="0.2">
      <c r="HG156" s="6">
        <f>[2]основа!AM156</f>
        <v>42368</v>
      </c>
    </row>
    <row r="157" spans="215:215" x14ac:dyDescent="0.2">
      <c r="HG157" s="6">
        <f>[2]основа!AM157</f>
        <v>42368</v>
      </c>
    </row>
    <row r="158" spans="215:215" x14ac:dyDescent="0.2">
      <c r="HG158" s="6">
        <f>[2]основа!AM158</f>
        <v>42368</v>
      </c>
    </row>
    <row r="159" spans="215:215" x14ac:dyDescent="0.2">
      <c r="HG159" s="6">
        <f>[2]основа!AM159</f>
        <v>42368</v>
      </c>
    </row>
    <row r="160" spans="215:215" x14ac:dyDescent="0.2">
      <c r="HG160" s="6">
        <f>[2]основа!AM160</f>
        <v>42368</v>
      </c>
    </row>
    <row r="161" spans="215:215" x14ac:dyDescent="0.2">
      <c r="HG161" s="6">
        <f>[2]основа!AM161</f>
        <v>42368</v>
      </c>
    </row>
    <row r="162" spans="215:215" x14ac:dyDescent="0.2">
      <c r="HG162" s="6">
        <f>[2]основа!AM162</f>
        <v>42368</v>
      </c>
    </row>
    <row r="163" spans="215:215" x14ac:dyDescent="0.2">
      <c r="HG163" s="6">
        <f>[2]основа!AM163</f>
        <v>42368</v>
      </c>
    </row>
    <row r="164" spans="215:215" x14ac:dyDescent="0.2">
      <c r="HG164" s="6">
        <f>[2]основа!AM164</f>
        <v>42368</v>
      </c>
    </row>
    <row r="165" spans="215:215" x14ac:dyDescent="0.2">
      <c r="HG165" s="6">
        <f>[2]основа!AM165</f>
        <v>42368</v>
      </c>
    </row>
    <row r="166" spans="215:215" x14ac:dyDescent="0.2">
      <c r="HG166" s="6">
        <f>[2]основа!AM166</f>
        <v>42368</v>
      </c>
    </row>
    <row r="167" spans="215:215" x14ac:dyDescent="0.2">
      <c r="HG167" s="6">
        <f>[2]основа!AM167</f>
        <v>42368</v>
      </c>
    </row>
    <row r="168" spans="215:215" x14ac:dyDescent="0.2">
      <c r="HG168" s="6">
        <f>[2]основа!AM168</f>
        <v>42368</v>
      </c>
    </row>
    <row r="169" spans="215:215" x14ac:dyDescent="0.2">
      <c r="HG169" s="6">
        <f>[2]основа!AM169</f>
        <v>42368</v>
      </c>
    </row>
    <row r="170" spans="215:215" x14ac:dyDescent="0.2">
      <c r="HG170" s="6">
        <f>[2]основа!AM170</f>
        <v>42368</v>
      </c>
    </row>
    <row r="171" spans="215:215" x14ac:dyDescent="0.2">
      <c r="HG171" s="6">
        <f>[2]основа!AM171</f>
        <v>42368</v>
      </c>
    </row>
    <row r="172" spans="215:215" x14ac:dyDescent="0.2">
      <c r="HG172" s="6">
        <f>[2]основа!AM172</f>
        <v>42368</v>
      </c>
    </row>
    <row r="173" spans="215:215" x14ac:dyDescent="0.2">
      <c r="HG173" s="6">
        <f>[2]основа!AM173</f>
        <v>42368</v>
      </c>
    </row>
    <row r="174" spans="215:215" x14ac:dyDescent="0.2">
      <c r="HG174" s="6">
        <f>[2]основа!AM174</f>
        <v>42368</v>
      </c>
    </row>
    <row r="175" spans="215:215" x14ac:dyDescent="0.2">
      <c r="HG175" s="6">
        <f>[2]основа!AM175</f>
        <v>42368</v>
      </c>
    </row>
    <row r="176" spans="215:215" x14ac:dyDescent="0.2">
      <c r="HG176" s="6">
        <f>[2]основа!AM176</f>
        <v>42368</v>
      </c>
    </row>
    <row r="177" spans="215:215" x14ac:dyDescent="0.2">
      <c r="HG177" s="6">
        <f>[2]основа!AM177</f>
        <v>42368</v>
      </c>
    </row>
    <row r="178" spans="215:215" x14ac:dyDescent="0.2">
      <c r="HG178" s="6">
        <f>[2]основа!AM178</f>
        <v>42368</v>
      </c>
    </row>
    <row r="179" spans="215:215" x14ac:dyDescent="0.2">
      <c r="HG179" s="6">
        <f>[2]основа!AM179</f>
        <v>42368</v>
      </c>
    </row>
    <row r="180" spans="215:215" x14ac:dyDescent="0.2">
      <c r="HG180" s="6">
        <f>[2]основа!AM180</f>
        <v>42368</v>
      </c>
    </row>
    <row r="181" spans="215:215" x14ac:dyDescent="0.2">
      <c r="HG181" s="6">
        <f>[2]основа!AM181</f>
        <v>42368</v>
      </c>
    </row>
    <row r="182" spans="215:215" x14ac:dyDescent="0.2">
      <c r="HG182" s="6">
        <f>[2]основа!AM182</f>
        <v>42368</v>
      </c>
    </row>
    <row r="183" spans="215:215" x14ac:dyDescent="0.2">
      <c r="HG183" s="6">
        <f>[2]основа!AM183</f>
        <v>42368</v>
      </c>
    </row>
    <row r="184" spans="215:215" x14ac:dyDescent="0.2">
      <c r="HG184" s="6">
        <f>[2]основа!AM184</f>
        <v>42368</v>
      </c>
    </row>
    <row r="185" spans="215:215" x14ac:dyDescent="0.2">
      <c r="HG185" s="6">
        <f>[2]основа!AM185</f>
        <v>42368</v>
      </c>
    </row>
    <row r="186" spans="215:215" x14ac:dyDescent="0.2">
      <c r="HG186" s="6">
        <f>[2]основа!AM186</f>
        <v>42368</v>
      </c>
    </row>
    <row r="187" spans="215:215" x14ac:dyDescent="0.2">
      <c r="HG187" s="6">
        <f>[2]основа!AM187</f>
        <v>42368</v>
      </c>
    </row>
    <row r="188" spans="215:215" x14ac:dyDescent="0.2">
      <c r="HG188" s="6">
        <f>[2]основа!AM188</f>
        <v>42368</v>
      </c>
    </row>
    <row r="189" spans="215:215" x14ac:dyDescent="0.2">
      <c r="HG189" s="6">
        <f>[2]основа!AM189</f>
        <v>42368</v>
      </c>
    </row>
    <row r="190" spans="215:215" x14ac:dyDescent="0.2">
      <c r="HG190" s="6">
        <f>[2]основа!AM190</f>
        <v>42368</v>
      </c>
    </row>
    <row r="191" spans="215:215" x14ac:dyDescent="0.2">
      <c r="HG191" s="6">
        <f>[2]основа!AM191</f>
        <v>42368</v>
      </c>
    </row>
    <row r="192" spans="215:215" x14ac:dyDescent="0.2">
      <c r="HG192" s="6">
        <f>[2]основа!AM192</f>
        <v>42368</v>
      </c>
    </row>
    <row r="193" spans="215:215" x14ac:dyDescent="0.2">
      <c r="HG193" s="6">
        <f>[2]основа!AM193</f>
        <v>42368</v>
      </c>
    </row>
    <row r="194" spans="215:215" x14ac:dyDescent="0.2">
      <c r="HG194" s="6">
        <f>[2]основа!AM194</f>
        <v>42368</v>
      </c>
    </row>
    <row r="195" spans="215:215" x14ac:dyDescent="0.2">
      <c r="HG195" s="6">
        <f>[2]основа!AM195</f>
        <v>42368</v>
      </c>
    </row>
    <row r="196" spans="215:215" x14ac:dyDescent="0.2">
      <c r="HG196" s="6">
        <f>[2]основа!AM196</f>
        <v>42368</v>
      </c>
    </row>
    <row r="197" spans="215:215" x14ac:dyDescent="0.2">
      <c r="HG197" s="6">
        <f>[2]основа!AM197</f>
        <v>42368</v>
      </c>
    </row>
    <row r="198" spans="215:215" x14ac:dyDescent="0.2">
      <c r="HG198" s="6">
        <f>[2]основа!AM198</f>
        <v>42368</v>
      </c>
    </row>
    <row r="199" spans="215:215" x14ac:dyDescent="0.2">
      <c r="HG199" s="6">
        <f>[2]основа!AM199</f>
        <v>42368</v>
      </c>
    </row>
    <row r="200" spans="215:215" x14ac:dyDescent="0.2">
      <c r="HG200" s="6">
        <f>[2]основа!AM200</f>
        <v>42368</v>
      </c>
    </row>
    <row r="201" spans="215:215" x14ac:dyDescent="0.2">
      <c r="HG201" s="6">
        <f>[2]основа!AM201</f>
        <v>42368</v>
      </c>
    </row>
    <row r="202" spans="215:215" x14ac:dyDescent="0.2">
      <c r="HG202" s="6">
        <f>[2]основа!AM202</f>
        <v>42368</v>
      </c>
    </row>
    <row r="203" spans="215:215" x14ac:dyDescent="0.2">
      <c r="HG203" s="6">
        <f>[2]основа!AM203</f>
        <v>42368</v>
      </c>
    </row>
    <row r="204" spans="215:215" x14ac:dyDescent="0.2">
      <c r="HG204" s="6">
        <f>[2]основа!AM204</f>
        <v>42368</v>
      </c>
    </row>
    <row r="205" spans="215:215" x14ac:dyDescent="0.2">
      <c r="HG205" s="6">
        <f>[2]основа!AM205</f>
        <v>42368</v>
      </c>
    </row>
    <row r="206" spans="215:215" x14ac:dyDescent="0.2">
      <c r="HG206" s="6">
        <f>[2]основа!AM206</f>
        <v>42368</v>
      </c>
    </row>
    <row r="207" spans="215:215" x14ac:dyDescent="0.2">
      <c r="HG207" s="6">
        <f>[2]основа!AM207</f>
        <v>42368</v>
      </c>
    </row>
    <row r="208" spans="215:215" x14ac:dyDescent="0.2">
      <c r="HG208" s="6">
        <f>[2]основа!AM208</f>
        <v>42368</v>
      </c>
    </row>
    <row r="209" spans="215:215" x14ac:dyDescent="0.2">
      <c r="HG209" s="6">
        <f>[2]основа!AM209</f>
        <v>42368</v>
      </c>
    </row>
    <row r="210" spans="215:215" x14ac:dyDescent="0.2">
      <c r="HG210" s="6">
        <f>[2]основа!AM210</f>
        <v>42368</v>
      </c>
    </row>
    <row r="211" spans="215:215" x14ac:dyDescent="0.2">
      <c r="HG211" s="6">
        <f>[2]основа!AM211</f>
        <v>42368</v>
      </c>
    </row>
    <row r="212" spans="215:215" x14ac:dyDescent="0.2">
      <c r="HG212" s="6">
        <f>[2]основа!AM212</f>
        <v>42368</v>
      </c>
    </row>
    <row r="213" spans="215:215" x14ac:dyDescent="0.2">
      <c r="HG213" s="6">
        <f>[2]основа!AM213</f>
        <v>42368</v>
      </c>
    </row>
    <row r="214" spans="215:215" x14ac:dyDescent="0.2">
      <c r="HG214" s="6">
        <f>[2]основа!AM214</f>
        <v>42368</v>
      </c>
    </row>
    <row r="215" spans="215:215" x14ac:dyDescent="0.2">
      <c r="HG215" s="6">
        <f>[2]основа!AM215</f>
        <v>42368</v>
      </c>
    </row>
    <row r="216" spans="215:215" x14ac:dyDescent="0.2">
      <c r="HG216" s="6">
        <f>[2]основа!AM216</f>
        <v>42368</v>
      </c>
    </row>
    <row r="217" spans="215:215" x14ac:dyDescent="0.2">
      <c r="HG217" s="6">
        <f>[2]основа!AM217</f>
        <v>42368</v>
      </c>
    </row>
    <row r="218" spans="215:215" x14ac:dyDescent="0.2">
      <c r="HG218" s="6">
        <f>[2]основа!AM218</f>
        <v>42368</v>
      </c>
    </row>
    <row r="219" spans="215:215" x14ac:dyDescent="0.2">
      <c r="HG219" s="6">
        <f>[2]основа!AM219</f>
        <v>42368</v>
      </c>
    </row>
    <row r="220" spans="215:215" x14ac:dyDescent="0.2">
      <c r="HG220" s="6">
        <f>[2]основа!AM220</f>
        <v>42368</v>
      </c>
    </row>
    <row r="221" spans="215:215" x14ac:dyDescent="0.2">
      <c r="HG221" s="6">
        <f>[2]основа!AM221</f>
        <v>42368</v>
      </c>
    </row>
    <row r="222" spans="215:215" x14ac:dyDescent="0.2">
      <c r="HG222" s="6">
        <f>[2]основа!AM222</f>
        <v>42368</v>
      </c>
    </row>
    <row r="223" spans="215:215" x14ac:dyDescent="0.2">
      <c r="HG223" s="6">
        <f>[2]основа!AM223</f>
        <v>42368</v>
      </c>
    </row>
    <row r="224" spans="215:215" x14ac:dyDescent="0.2">
      <c r="HG224" s="6">
        <f>[2]основа!AM224</f>
        <v>42368</v>
      </c>
    </row>
    <row r="225" spans="215:215" x14ac:dyDescent="0.2">
      <c r="HG225" s="6">
        <f>[2]основа!AM225</f>
        <v>42368</v>
      </c>
    </row>
    <row r="226" spans="215:215" x14ac:dyDescent="0.2">
      <c r="HG226" s="6">
        <f>[2]основа!AM226</f>
        <v>42368</v>
      </c>
    </row>
    <row r="227" spans="215:215" x14ac:dyDescent="0.2">
      <c r="HG227" s="6">
        <f>[2]основа!AM227</f>
        <v>42368</v>
      </c>
    </row>
    <row r="228" spans="215:215" x14ac:dyDescent="0.2">
      <c r="HG228" s="6">
        <f>[2]основа!AM228</f>
        <v>42368</v>
      </c>
    </row>
    <row r="229" spans="215:215" x14ac:dyDescent="0.2">
      <c r="HG229" s="6">
        <f>[2]основа!AM229</f>
        <v>42368</v>
      </c>
    </row>
    <row r="230" spans="215:215" x14ac:dyDescent="0.2">
      <c r="HG230" s="6">
        <f>[2]основа!AM230</f>
        <v>42368</v>
      </c>
    </row>
    <row r="231" spans="215:215" x14ac:dyDescent="0.2">
      <c r="HG231" s="6">
        <f>[2]основа!AM231</f>
        <v>42368</v>
      </c>
    </row>
    <row r="232" spans="215:215" x14ac:dyDescent="0.2">
      <c r="HG232" s="6">
        <f>[2]основа!AM232</f>
        <v>42368</v>
      </c>
    </row>
    <row r="233" spans="215:215" x14ac:dyDescent="0.2">
      <c r="HG233" s="6">
        <f>[2]основа!AM233</f>
        <v>42368</v>
      </c>
    </row>
    <row r="234" spans="215:215" x14ac:dyDescent="0.2">
      <c r="HG234" s="6">
        <f>[2]основа!AM234</f>
        <v>42368</v>
      </c>
    </row>
    <row r="235" spans="215:215" x14ac:dyDescent="0.2">
      <c r="HG235" s="6">
        <f>[2]основа!AM235</f>
        <v>42368</v>
      </c>
    </row>
    <row r="236" spans="215:215" x14ac:dyDescent="0.2">
      <c r="HG236" s="6">
        <f>[2]основа!AM236</f>
        <v>42368</v>
      </c>
    </row>
    <row r="237" spans="215:215" x14ac:dyDescent="0.2">
      <c r="HG237" s="6">
        <f>[2]основа!AM237</f>
        <v>42368</v>
      </c>
    </row>
    <row r="238" spans="215:215" x14ac:dyDescent="0.2">
      <c r="HG238" s="6">
        <f>[2]основа!AM238</f>
        <v>42368</v>
      </c>
    </row>
    <row r="239" spans="215:215" x14ac:dyDescent="0.2">
      <c r="HG239" s="6">
        <f>[2]основа!AM239</f>
        <v>42368</v>
      </c>
    </row>
    <row r="240" spans="215:215" x14ac:dyDescent="0.2">
      <c r="HG240" s="6">
        <f>[2]основа!AM240</f>
        <v>42368</v>
      </c>
    </row>
    <row r="241" spans="215:215" x14ac:dyDescent="0.2">
      <c r="HG241" s="6">
        <f>[2]основа!AM241</f>
        <v>42368</v>
      </c>
    </row>
    <row r="242" spans="215:215" x14ac:dyDescent="0.2">
      <c r="HG242" s="6">
        <f>[2]основа!AM242</f>
        <v>42368</v>
      </c>
    </row>
    <row r="243" spans="215:215" x14ac:dyDescent="0.2">
      <c r="HG243" s="6">
        <f>[2]основа!AM243</f>
        <v>42368</v>
      </c>
    </row>
    <row r="244" spans="215:215" x14ac:dyDescent="0.2">
      <c r="HG244" s="6">
        <f>[2]основа!AM244</f>
        <v>42368</v>
      </c>
    </row>
    <row r="245" spans="215:215" x14ac:dyDescent="0.2">
      <c r="HG245" s="6">
        <f>[2]основа!AM245</f>
        <v>42368</v>
      </c>
    </row>
    <row r="246" spans="215:215" x14ac:dyDescent="0.2">
      <c r="HG246" s="6">
        <f>[2]основа!AM246</f>
        <v>42368</v>
      </c>
    </row>
    <row r="247" spans="215:215" x14ac:dyDescent="0.2">
      <c r="HG247" s="6">
        <f>[2]основа!AM247</f>
        <v>42368</v>
      </c>
    </row>
    <row r="248" spans="215:215" x14ac:dyDescent="0.2">
      <c r="HG248" s="6">
        <f>[2]основа!AM248</f>
        <v>42368</v>
      </c>
    </row>
    <row r="249" spans="215:215" x14ac:dyDescent="0.2">
      <c r="HG249" s="6">
        <f>[2]основа!AM249</f>
        <v>42368</v>
      </c>
    </row>
    <row r="250" spans="215:215" x14ac:dyDescent="0.2">
      <c r="HG250" s="6">
        <f>[2]основа!AM250</f>
        <v>42368</v>
      </c>
    </row>
    <row r="251" spans="215:215" x14ac:dyDescent="0.2">
      <c r="HG251" s="6">
        <f>[2]основа!AM251</f>
        <v>42368</v>
      </c>
    </row>
    <row r="252" spans="215:215" x14ac:dyDescent="0.2">
      <c r="HG252" s="6">
        <f>[2]основа!AM252</f>
        <v>42368</v>
      </c>
    </row>
    <row r="253" spans="215:215" x14ac:dyDescent="0.2">
      <c r="HG253" s="6">
        <f>[2]основа!AM253</f>
        <v>42368</v>
      </c>
    </row>
    <row r="254" spans="215:215" x14ac:dyDescent="0.2">
      <c r="HG254" s="6">
        <f>[2]основа!AM254</f>
        <v>42368</v>
      </c>
    </row>
    <row r="255" spans="215:215" x14ac:dyDescent="0.2">
      <c r="HG255" s="6">
        <f>[2]основа!AM255</f>
        <v>42368</v>
      </c>
    </row>
    <row r="256" spans="215:215" x14ac:dyDescent="0.2">
      <c r="HG256" s="6">
        <f>[2]основа!AM256</f>
        <v>42368</v>
      </c>
    </row>
    <row r="257" spans="215:215" x14ac:dyDescent="0.2">
      <c r="HG257" s="6">
        <f>[2]основа!AM257</f>
        <v>42368</v>
      </c>
    </row>
    <row r="258" spans="215:215" x14ac:dyDescent="0.2">
      <c r="HG258" s="6">
        <f>[2]основа!AM258</f>
        <v>42368</v>
      </c>
    </row>
    <row r="259" spans="215:215" x14ac:dyDescent="0.2">
      <c r="HG259" s="6">
        <f>[2]основа!AM259</f>
        <v>42368</v>
      </c>
    </row>
    <row r="260" spans="215:215" x14ac:dyDescent="0.2">
      <c r="HG260" s="6">
        <f>[2]основа!AM260</f>
        <v>42368</v>
      </c>
    </row>
    <row r="261" spans="215:215" x14ac:dyDescent="0.2">
      <c r="HG261" s="6">
        <f>[2]основа!AM261</f>
        <v>42368</v>
      </c>
    </row>
    <row r="262" spans="215:215" x14ac:dyDescent="0.2">
      <c r="HG262" s="6">
        <f>[2]основа!AM262</f>
        <v>42368</v>
      </c>
    </row>
    <row r="263" spans="215:215" x14ac:dyDescent="0.2">
      <c r="HG263" s="6">
        <f>[2]основа!AM263</f>
        <v>42368</v>
      </c>
    </row>
    <row r="264" spans="215:215" x14ac:dyDescent="0.2">
      <c r="HG264" s="6">
        <f>[2]основа!AM264</f>
        <v>42368</v>
      </c>
    </row>
    <row r="265" spans="215:215" x14ac:dyDescent="0.2">
      <c r="HG265" s="6">
        <f>[2]основа!AM265</f>
        <v>42368</v>
      </c>
    </row>
    <row r="266" spans="215:215" x14ac:dyDescent="0.2">
      <c r="HG266" s="6">
        <f>[2]основа!AM266</f>
        <v>42368</v>
      </c>
    </row>
    <row r="267" spans="215:215" x14ac:dyDescent="0.2">
      <c r="HG267" s="6">
        <f>[2]основа!AM267</f>
        <v>42368</v>
      </c>
    </row>
    <row r="268" spans="215:215" x14ac:dyDescent="0.2">
      <c r="HG268" s="6">
        <f>[2]основа!AM268</f>
        <v>42368</v>
      </c>
    </row>
    <row r="269" spans="215:215" x14ac:dyDescent="0.2">
      <c r="HG269" s="6">
        <f>[2]основа!AM269</f>
        <v>42368</v>
      </c>
    </row>
    <row r="270" spans="215:215" x14ac:dyDescent="0.2">
      <c r="HG270" s="6">
        <f>[2]основа!AM270</f>
        <v>42368</v>
      </c>
    </row>
    <row r="271" spans="215:215" x14ac:dyDescent="0.2">
      <c r="HG271" s="6">
        <f>[2]основа!AM271</f>
        <v>42368</v>
      </c>
    </row>
    <row r="272" spans="215:215" x14ac:dyDescent="0.2">
      <c r="HG272" s="6">
        <f>[2]основа!AM272</f>
        <v>42368</v>
      </c>
    </row>
    <row r="273" spans="215:215" x14ac:dyDescent="0.2">
      <c r="HG273" s="6">
        <f>[2]основа!AM273</f>
        <v>42368</v>
      </c>
    </row>
    <row r="274" spans="215:215" x14ac:dyDescent="0.2">
      <c r="HG274" s="6">
        <f>[2]основа!AM274</f>
        <v>42368</v>
      </c>
    </row>
    <row r="275" spans="215:215" x14ac:dyDescent="0.2">
      <c r="HG275" s="6">
        <f>[2]основа!AM275</f>
        <v>42368</v>
      </c>
    </row>
    <row r="276" spans="215:215" x14ac:dyDescent="0.2">
      <c r="HG276" s="6">
        <f>[2]основа!AM276</f>
        <v>42368</v>
      </c>
    </row>
    <row r="277" spans="215:215" x14ac:dyDescent="0.2">
      <c r="HG277" s="6">
        <f>[2]основа!AM277</f>
        <v>42368</v>
      </c>
    </row>
    <row r="278" spans="215:215" x14ac:dyDescent="0.2">
      <c r="HG278" s="6">
        <f>[2]основа!AM278</f>
        <v>42368</v>
      </c>
    </row>
    <row r="279" spans="215:215" x14ac:dyDescent="0.2">
      <c r="HG279" s="6">
        <f>[2]основа!AM279</f>
        <v>42368</v>
      </c>
    </row>
    <row r="280" spans="215:215" x14ac:dyDescent="0.2">
      <c r="HG280" s="6">
        <f>[2]основа!AM280</f>
        <v>42368</v>
      </c>
    </row>
    <row r="281" spans="215:215" x14ac:dyDescent="0.2">
      <c r="HG281" s="6">
        <f>[2]основа!AM281</f>
        <v>42368</v>
      </c>
    </row>
    <row r="282" spans="215:215" x14ac:dyDescent="0.2">
      <c r="HG282" s="6">
        <f>[2]основа!AM282</f>
        <v>42368</v>
      </c>
    </row>
    <row r="283" spans="215:215" x14ac:dyDescent="0.2">
      <c r="HG283" s="6">
        <f>[2]основа!AM283</f>
        <v>42368</v>
      </c>
    </row>
    <row r="284" spans="215:215" x14ac:dyDescent="0.2">
      <c r="HG284" s="6">
        <f>[2]основа!AM284</f>
        <v>42368</v>
      </c>
    </row>
    <row r="285" spans="215:215" x14ac:dyDescent="0.2">
      <c r="HG285" s="6">
        <f>[2]основа!AM285</f>
        <v>42368</v>
      </c>
    </row>
    <row r="286" spans="215:215" x14ac:dyDescent="0.2">
      <c r="HG286" s="6">
        <f>[2]основа!AM286</f>
        <v>42368</v>
      </c>
    </row>
    <row r="287" spans="215:215" x14ac:dyDescent="0.2">
      <c r="HG287" s="6">
        <f>[2]основа!AM287</f>
        <v>42368</v>
      </c>
    </row>
    <row r="288" spans="215:215" x14ac:dyDescent="0.2">
      <c r="HG288" s="6">
        <f>[2]основа!AM288</f>
        <v>42368</v>
      </c>
    </row>
    <row r="289" spans="215:215" x14ac:dyDescent="0.2">
      <c r="HG289" s="6">
        <f>[2]основа!AM289</f>
        <v>42368</v>
      </c>
    </row>
    <row r="290" spans="215:215" x14ac:dyDescent="0.2">
      <c r="HG290" s="6">
        <f>[2]основа!AM290</f>
        <v>42368</v>
      </c>
    </row>
    <row r="291" spans="215:215" x14ac:dyDescent="0.2">
      <c r="HG291" s="6">
        <f>[2]основа!AM291</f>
        <v>42368</v>
      </c>
    </row>
    <row r="292" spans="215:215" x14ac:dyDescent="0.2">
      <c r="HG292" s="6">
        <f>[2]основа!AM292</f>
        <v>42368</v>
      </c>
    </row>
    <row r="293" spans="215:215" x14ac:dyDescent="0.2">
      <c r="HG293" s="6">
        <f>[2]основа!AM293</f>
        <v>42368</v>
      </c>
    </row>
    <row r="294" spans="215:215" x14ac:dyDescent="0.2">
      <c r="HG294" s="6">
        <f>[2]основа!AM294</f>
        <v>42368</v>
      </c>
    </row>
    <row r="295" spans="215:215" x14ac:dyDescent="0.2">
      <c r="HG295" s="6">
        <f>[2]основа!AM295</f>
        <v>42368</v>
      </c>
    </row>
    <row r="296" spans="215:215" x14ac:dyDescent="0.2">
      <c r="HG296" s="6">
        <f>[2]основа!AM296</f>
        <v>42368</v>
      </c>
    </row>
    <row r="297" spans="215:215" x14ac:dyDescent="0.2">
      <c r="HG297" s="6">
        <f>[2]основа!AM297</f>
        <v>42368</v>
      </c>
    </row>
    <row r="298" spans="215:215" x14ac:dyDescent="0.2">
      <c r="HG298" s="6">
        <f>[2]основа!AM298</f>
        <v>42368</v>
      </c>
    </row>
    <row r="299" spans="215:215" x14ac:dyDescent="0.2">
      <c r="HG299" s="6">
        <f>[2]основа!AM299</f>
        <v>42368</v>
      </c>
    </row>
    <row r="300" spans="215:215" x14ac:dyDescent="0.2">
      <c r="HG300" s="6">
        <f>[2]основа!AM300</f>
        <v>42368</v>
      </c>
    </row>
    <row r="301" spans="215:215" x14ac:dyDescent="0.2">
      <c r="HG301" s="6">
        <f>[2]основа!AM301</f>
        <v>42368</v>
      </c>
    </row>
    <row r="302" spans="215:215" x14ac:dyDescent="0.2">
      <c r="HG302" s="6">
        <f>[2]основа!AM302</f>
        <v>42368</v>
      </c>
    </row>
    <row r="303" spans="215:215" x14ac:dyDescent="0.2">
      <c r="HG303" s="6">
        <f>[2]основа!AM303</f>
        <v>42368</v>
      </c>
    </row>
    <row r="304" spans="215:215" x14ac:dyDescent="0.2">
      <c r="HG304" s="6">
        <f>[2]основа!AM304</f>
        <v>42368</v>
      </c>
    </row>
    <row r="305" spans="215:215" x14ac:dyDescent="0.2">
      <c r="HG305" s="6">
        <f>[2]основа!AM305</f>
        <v>42368</v>
      </c>
    </row>
  </sheetData>
  <sheetProtection selectLockedCells="1" selectUnlockedCells="1"/>
  <mergeCells count="96">
    <mergeCell ref="BQ36:BT36"/>
    <mergeCell ref="BU36:BY36"/>
    <mergeCell ref="B38:AJ38"/>
    <mergeCell ref="B40:AJ40"/>
    <mergeCell ref="AH36:AL36"/>
    <mergeCell ref="AP36:AS36"/>
    <mergeCell ref="AU36:AX36"/>
    <mergeCell ref="AY36:BD36"/>
    <mergeCell ref="BF36:BI36"/>
    <mergeCell ref="BJ36:BO36"/>
    <mergeCell ref="BU3:BU4"/>
    <mergeCell ref="BV3:BV4"/>
    <mergeCell ref="BW3:BW4"/>
    <mergeCell ref="BX3:BX4"/>
    <mergeCell ref="C36:F36"/>
    <mergeCell ref="H36:K36"/>
    <mergeCell ref="L36:Q36"/>
    <mergeCell ref="S36:V36"/>
    <mergeCell ref="W36:AB36"/>
    <mergeCell ref="AD36:AG36"/>
    <mergeCell ref="BO3:BO4"/>
    <mergeCell ref="BP3:BP4"/>
    <mergeCell ref="BQ3:BQ4"/>
    <mergeCell ref="BR3:BR4"/>
    <mergeCell ref="BS3:BS4"/>
    <mergeCell ref="BT3:BT4"/>
    <mergeCell ref="BN3:BN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B3:BB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AP3:AP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O3:AO4"/>
    <mergeCell ref="N3:N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I3:I4"/>
    <mergeCell ref="J3:J4"/>
    <mergeCell ref="K3:K4"/>
    <mergeCell ref="L3:L4"/>
    <mergeCell ref="M3:M4"/>
    <mergeCell ref="B1:AI1"/>
    <mergeCell ref="AJ1:AL1"/>
    <mergeCell ref="AO1:BV1"/>
    <mergeCell ref="BW1:BY1"/>
    <mergeCell ref="E2:AI2"/>
    <mergeCell ref="AL2:AL4"/>
    <mergeCell ref="AR2:BV2"/>
    <mergeCell ref="BY2:BY4"/>
    <mergeCell ref="B3:B4"/>
    <mergeCell ref="C3:C4"/>
    <mergeCell ref="O3:O4"/>
    <mergeCell ref="D3:D4"/>
    <mergeCell ref="E3:E4"/>
    <mergeCell ref="F3:F4"/>
    <mergeCell ref="G3:G4"/>
    <mergeCell ref="H3:H4"/>
  </mergeCells>
  <conditionalFormatting sqref="E5:AI34 AR5:BV34">
    <cfRule type="cellIs" dxfId="191" priority="82" stopIfTrue="1" operator="equal">
      <formula>0</formula>
    </cfRule>
  </conditionalFormatting>
  <conditionalFormatting sqref="A1:A65536 B2:AI65536 AJ1:AN65536 BW1:HI65536 AO2:BV65536">
    <cfRule type="expression" dxfId="190" priority="81" stopIfTrue="1">
      <formula>$HG1&lt;$HF$1</formula>
    </cfRule>
  </conditionalFormatting>
  <conditionalFormatting sqref="D3:AI31">
    <cfRule type="expression" dxfId="189" priority="80" stopIfTrue="1">
      <formula>$HG3&lt;$HF$1</formula>
    </cfRule>
  </conditionalFormatting>
  <conditionalFormatting sqref="E5:AD34">
    <cfRule type="expression" dxfId="188" priority="79" stopIfTrue="1">
      <formula>$HG5&lt;$HF$1</formula>
    </cfRule>
  </conditionalFormatting>
  <conditionalFormatting sqref="B36:AL36">
    <cfRule type="expression" dxfId="187" priority="78" stopIfTrue="1">
      <formula>$HG36&lt;$HF$1</formula>
    </cfRule>
  </conditionalFormatting>
  <conditionalFormatting sqref="E5:AD31">
    <cfRule type="expression" dxfId="186" priority="77" stopIfTrue="1">
      <formula>$HG5&lt;$HF$1</formula>
    </cfRule>
  </conditionalFormatting>
  <conditionalFormatting sqref="E5:AD31">
    <cfRule type="expression" dxfId="185" priority="76" stopIfTrue="1">
      <formula>$HG5&lt;$HF$1</formula>
    </cfRule>
  </conditionalFormatting>
  <conditionalFormatting sqref="E25:AD25">
    <cfRule type="expression" dxfId="184" priority="75" stopIfTrue="1">
      <formula>$HG25&lt;$HF$1</formula>
    </cfRule>
  </conditionalFormatting>
  <conditionalFormatting sqref="E9:AD9">
    <cfRule type="expression" dxfId="183" priority="74" stopIfTrue="1">
      <formula>$HG9&lt;$HF$1</formula>
    </cfRule>
  </conditionalFormatting>
  <conditionalFormatting sqref="E6:AD6">
    <cfRule type="expression" dxfId="182" priority="73" stopIfTrue="1">
      <formula>$HG6&lt;$HF$1</formula>
    </cfRule>
  </conditionalFormatting>
  <conditionalFormatting sqref="E5:AD31">
    <cfRule type="expression" dxfId="181" priority="72" stopIfTrue="1">
      <formula>$HG5&lt;$HF$1</formula>
    </cfRule>
  </conditionalFormatting>
  <conditionalFormatting sqref="E5:AD31">
    <cfRule type="expression" dxfId="180" priority="71" stopIfTrue="1">
      <formula>$HG5&lt;$HF$1</formula>
    </cfRule>
  </conditionalFormatting>
  <conditionalFormatting sqref="E5:AD31">
    <cfRule type="expression" dxfId="179" priority="70" stopIfTrue="1">
      <formula>$HG5&lt;$HF$1</formula>
    </cfRule>
  </conditionalFormatting>
  <conditionalFormatting sqref="E5:P31">
    <cfRule type="expression" dxfId="178" priority="69" stopIfTrue="1">
      <formula>$HG5&lt;$HF$1</formula>
    </cfRule>
  </conditionalFormatting>
  <conditionalFormatting sqref="D5:D31">
    <cfRule type="expression" dxfId="177" priority="68" stopIfTrue="1">
      <formula>$HG5&lt;$HF$1</formula>
    </cfRule>
  </conditionalFormatting>
  <conditionalFormatting sqref="D5:D31">
    <cfRule type="expression" dxfId="176" priority="67" stopIfTrue="1">
      <formula>$DU5&lt;$DT$1</formula>
    </cfRule>
  </conditionalFormatting>
  <conditionalFormatting sqref="D5:D31">
    <cfRule type="expression" dxfId="175" priority="66" stopIfTrue="1">
      <formula>$HA5&lt;$GZ$1</formula>
    </cfRule>
  </conditionalFormatting>
  <conditionalFormatting sqref="AQ5:AQ31">
    <cfRule type="expression" dxfId="174" priority="65" stopIfTrue="1">
      <formula>$HG5&lt;$HF$1</formula>
    </cfRule>
  </conditionalFormatting>
  <conditionalFormatting sqref="AQ5:AQ31">
    <cfRule type="expression" dxfId="173" priority="64" stopIfTrue="1">
      <formula>$DU5&lt;$DT$1</formula>
    </cfRule>
  </conditionalFormatting>
  <conditionalFormatting sqref="AQ5:AQ31">
    <cfRule type="expression" dxfId="172" priority="63" stopIfTrue="1">
      <formula>$HA5&lt;$GZ$1</formula>
    </cfRule>
  </conditionalFormatting>
  <conditionalFormatting sqref="AM5:AM31">
    <cfRule type="cellIs" dxfId="171" priority="62" stopIfTrue="1" operator="equal">
      <formula>0</formula>
    </cfRule>
  </conditionalFormatting>
  <conditionalFormatting sqref="BZ5:BZ31">
    <cfRule type="cellIs" dxfId="170" priority="61" stopIfTrue="1" operator="equal">
      <formula>0</formula>
    </cfRule>
  </conditionalFormatting>
  <conditionalFormatting sqref="BZ5:BZ31">
    <cfRule type="cellIs" dxfId="169" priority="60" stopIfTrue="1" operator="equal">
      <formula>0</formula>
    </cfRule>
  </conditionalFormatting>
  <conditionalFormatting sqref="AR5:BC31">
    <cfRule type="cellIs" dxfId="168" priority="59" stopIfTrue="1" operator="equal">
      <formula>0</formula>
    </cfRule>
  </conditionalFormatting>
  <conditionalFormatting sqref="AR5:BC31">
    <cfRule type="expression" dxfId="167" priority="58" stopIfTrue="1">
      <formula>$IT5&lt;$IS$1</formula>
    </cfRule>
  </conditionalFormatting>
  <conditionalFormatting sqref="E5:P31">
    <cfRule type="cellIs" dxfId="166" priority="57" stopIfTrue="1" operator="equal">
      <formula>0</formula>
    </cfRule>
  </conditionalFormatting>
  <conditionalFormatting sqref="E5:P31">
    <cfRule type="expression" dxfId="165" priority="56" stopIfTrue="1">
      <formula>$IT5&lt;$IS$1</formula>
    </cfRule>
  </conditionalFormatting>
  <conditionalFormatting sqref="AR5:BC31">
    <cfRule type="expression" dxfId="164" priority="55" stopIfTrue="1">
      <formula>$HG5&lt;$HF$1</formula>
    </cfRule>
  </conditionalFormatting>
  <conditionalFormatting sqref="AR5:BC31">
    <cfRule type="expression" dxfId="163" priority="54" stopIfTrue="1">
      <formula>$HG5&lt;$HF$1</formula>
    </cfRule>
  </conditionalFormatting>
  <conditionalFormatting sqref="AR5:BC31">
    <cfRule type="expression" dxfId="162" priority="53" stopIfTrue="1">
      <formula>$HG5&lt;$HF$1</formula>
    </cfRule>
  </conditionalFormatting>
  <conditionalFormatting sqref="AR5:BC31">
    <cfRule type="expression" dxfId="161" priority="52" stopIfTrue="1">
      <formula>$HG5&lt;$HF$1</formula>
    </cfRule>
  </conditionalFormatting>
  <conditionalFormatting sqref="AR25:BC25">
    <cfRule type="expression" dxfId="160" priority="51" stopIfTrue="1">
      <formula>$HG25&lt;$HF$1</formula>
    </cfRule>
  </conditionalFormatting>
  <conditionalFormatting sqref="AR9:BC9">
    <cfRule type="expression" dxfId="159" priority="50" stopIfTrue="1">
      <formula>$HG9&lt;$HF$1</formula>
    </cfRule>
  </conditionalFormatting>
  <conditionalFormatting sqref="AR6:BC6">
    <cfRule type="expression" dxfId="158" priority="49" stopIfTrue="1">
      <formula>$HG6&lt;$HF$1</formula>
    </cfRule>
  </conditionalFormatting>
  <conditionalFormatting sqref="AR5:BC31">
    <cfRule type="expression" dxfId="157" priority="48" stopIfTrue="1">
      <formula>$HG5&lt;$HF$1</formula>
    </cfRule>
  </conditionalFormatting>
  <conditionalFormatting sqref="AR5:BC31">
    <cfRule type="expression" dxfId="156" priority="47" stopIfTrue="1">
      <formula>$HG5&lt;$HF$1</formula>
    </cfRule>
  </conditionalFormatting>
  <conditionalFormatting sqref="AR5:BC31">
    <cfRule type="expression" dxfId="155" priority="46" stopIfTrue="1">
      <formula>$HG5&lt;$HF$1</formula>
    </cfRule>
  </conditionalFormatting>
  <conditionalFormatting sqref="AR5:BC31">
    <cfRule type="expression" dxfId="154" priority="45" stopIfTrue="1">
      <formula>$HG5&lt;$HF$1</formula>
    </cfRule>
  </conditionalFormatting>
  <conditionalFormatting sqref="AR5:BC31">
    <cfRule type="cellIs" dxfId="153" priority="44" stopIfTrue="1" operator="equal">
      <formula>0</formula>
    </cfRule>
  </conditionalFormatting>
  <conditionalFormatting sqref="AR5:BC31">
    <cfRule type="expression" dxfId="152" priority="43" stopIfTrue="1">
      <formula>$IT5&lt;$IS$1</formula>
    </cfRule>
  </conditionalFormatting>
  <conditionalFormatting sqref="AM2:AM31">
    <cfRule type="expression" dxfId="151" priority="42" stopIfTrue="1">
      <formula>$HG2&lt;$HF$1</formula>
    </cfRule>
  </conditionalFormatting>
  <conditionalFormatting sqref="AM2:AM31">
    <cfRule type="expression" dxfId="150" priority="41" stopIfTrue="1">
      <formula>$FT2&lt;$FS$1</formula>
    </cfRule>
  </conditionalFormatting>
  <conditionalFormatting sqref="AM3:AM31">
    <cfRule type="expression" dxfId="149" priority="40" stopIfTrue="1">
      <formula>$EG3&lt;$EF$1</formula>
    </cfRule>
  </conditionalFormatting>
  <conditionalFormatting sqref="AM3:AM31">
    <cfRule type="expression" dxfId="148" priority="39" stopIfTrue="1">
      <formula>$HG3&lt;$HF$1</formula>
    </cfRule>
  </conditionalFormatting>
  <conditionalFormatting sqref="AM2:AM31">
    <cfRule type="expression" dxfId="147" priority="38" stopIfTrue="1">
      <formula>$HG2&lt;$HF$1</formula>
    </cfRule>
  </conditionalFormatting>
  <conditionalFormatting sqref="AM3:AM31">
    <cfRule type="expression" dxfId="146" priority="37" stopIfTrue="1">
      <formula>$FT3&lt;$FS$1</formula>
    </cfRule>
  </conditionalFormatting>
  <conditionalFormatting sqref="AM3:AM31">
    <cfRule type="expression" dxfId="145" priority="36" stopIfTrue="1">
      <formula>$IT3&lt;$IS$1</formula>
    </cfRule>
  </conditionalFormatting>
  <conditionalFormatting sqref="BZ5:BZ31">
    <cfRule type="cellIs" dxfId="144" priority="35" stopIfTrue="1" operator="equal">
      <formula>0</formula>
    </cfRule>
  </conditionalFormatting>
  <conditionalFormatting sqref="BZ2:BZ31">
    <cfRule type="expression" dxfId="143" priority="34" stopIfTrue="1">
      <formula>$HG2&lt;$HF$1</formula>
    </cfRule>
  </conditionalFormatting>
  <conditionalFormatting sqref="BZ2:BZ31">
    <cfRule type="expression" dxfId="142" priority="33" stopIfTrue="1">
      <formula>$FT2&lt;$FS$1</formula>
    </cfRule>
  </conditionalFormatting>
  <conditionalFormatting sqref="BZ3:BZ31">
    <cfRule type="expression" dxfId="141" priority="32" stopIfTrue="1">
      <formula>$EG3&lt;$EF$1</formula>
    </cfRule>
  </conditionalFormatting>
  <conditionalFormatting sqref="BZ3:BZ31">
    <cfRule type="expression" dxfId="140" priority="31" stopIfTrue="1">
      <formula>$HG3&lt;$HF$1</formula>
    </cfRule>
  </conditionalFormatting>
  <conditionalFormatting sqref="BZ2:BZ31">
    <cfRule type="expression" dxfId="139" priority="30" stopIfTrue="1">
      <formula>$HG2&lt;$HF$1</formula>
    </cfRule>
  </conditionalFormatting>
  <conditionalFormatting sqref="BZ3:BZ31">
    <cfRule type="expression" dxfId="138" priority="29" stopIfTrue="1">
      <formula>$FT3&lt;$FS$1</formula>
    </cfRule>
  </conditionalFormatting>
  <conditionalFormatting sqref="BZ3:BZ31">
    <cfRule type="expression" dxfId="137" priority="28" stopIfTrue="1">
      <formula>$IT3&lt;$IS$1</formula>
    </cfRule>
  </conditionalFormatting>
  <conditionalFormatting sqref="E5:X31">
    <cfRule type="cellIs" dxfId="136" priority="27" stopIfTrue="1" operator="equal">
      <formula>0</formula>
    </cfRule>
  </conditionalFormatting>
  <conditionalFormatting sqref="E5:X31">
    <cfRule type="expression" dxfId="135" priority="26" stopIfTrue="1">
      <formula>$FT5&lt;$FS$1</formula>
    </cfRule>
  </conditionalFormatting>
  <conditionalFormatting sqref="AR5:BK31">
    <cfRule type="cellIs" dxfId="134" priority="25" stopIfTrue="1" operator="equal">
      <formula>0</formula>
    </cfRule>
  </conditionalFormatting>
  <conditionalFormatting sqref="AR5:BK31">
    <cfRule type="expression" dxfId="133" priority="24" stopIfTrue="1">
      <formula>$FT5&lt;$FS$1</formula>
    </cfRule>
  </conditionalFormatting>
  <conditionalFormatting sqref="E5:X31">
    <cfRule type="cellIs" dxfId="132" priority="23" stopIfTrue="1" operator="equal">
      <formula>0</formula>
    </cfRule>
  </conditionalFormatting>
  <conditionalFormatting sqref="E5:X31">
    <cfRule type="expression" dxfId="131" priority="22" stopIfTrue="1">
      <formula>$FT5&lt;$FS$1</formula>
    </cfRule>
  </conditionalFormatting>
  <conditionalFormatting sqref="AR5:BK31">
    <cfRule type="cellIs" dxfId="130" priority="21" stopIfTrue="1" operator="equal">
      <formula>0</formula>
    </cfRule>
  </conditionalFormatting>
  <conditionalFormatting sqref="AR5:BK31">
    <cfRule type="expression" dxfId="129" priority="20" stopIfTrue="1">
      <formula>$FT5&lt;$FS$1</formula>
    </cfRule>
  </conditionalFormatting>
  <conditionalFormatting sqref="AR5:BA31">
    <cfRule type="cellIs" dxfId="128" priority="19" stopIfTrue="1" operator="equal">
      <formula>0</formula>
    </cfRule>
  </conditionalFormatting>
  <conditionalFormatting sqref="AR5:BA31">
    <cfRule type="expression" dxfId="127" priority="18" stopIfTrue="1">
      <formula>$IT5&lt;$IS$1</formula>
    </cfRule>
  </conditionalFormatting>
  <conditionalFormatting sqref="AR5:BA31">
    <cfRule type="cellIs" dxfId="126" priority="17" stopIfTrue="1" operator="equal">
      <formula>0</formula>
    </cfRule>
  </conditionalFormatting>
  <conditionalFormatting sqref="AR5:BA31">
    <cfRule type="expression" dxfId="125" priority="16" stopIfTrue="1">
      <formula>$IT5&lt;$IS$1</formula>
    </cfRule>
  </conditionalFormatting>
  <conditionalFormatting sqref="AR5:BA31">
    <cfRule type="cellIs" dxfId="124" priority="15" stopIfTrue="1" operator="equal">
      <formula>0</formula>
    </cfRule>
  </conditionalFormatting>
  <conditionalFormatting sqref="AR5:BA31">
    <cfRule type="expression" dxfId="123" priority="14" stopIfTrue="1">
      <formula>$IT5&lt;$IS$1</formula>
    </cfRule>
  </conditionalFormatting>
  <conditionalFormatting sqref="AR5:BA31">
    <cfRule type="cellIs" dxfId="122" priority="13" stopIfTrue="1" operator="equal">
      <formula>0</formula>
    </cfRule>
  </conditionalFormatting>
  <conditionalFormatting sqref="AR5:BA31">
    <cfRule type="expression" dxfId="121" priority="12" stopIfTrue="1">
      <formula>$IT5&lt;$IS$1</formula>
    </cfRule>
  </conditionalFormatting>
  <conditionalFormatting sqref="AR5:BA31">
    <cfRule type="cellIs" dxfId="120" priority="11" stopIfTrue="1" operator="equal">
      <formula>0</formula>
    </cfRule>
  </conditionalFormatting>
  <conditionalFormatting sqref="AR5:BA31">
    <cfRule type="expression" dxfId="119" priority="10" stopIfTrue="1">
      <formula>$IT5&lt;$IS$1</formula>
    </cfRule>
  </conditionalFormatting>
  <conditionalFormatting sqref="AR5:BA31">
    <cfRule type="cellIs" dxfId="118" priority="9" stopIfTrue="1" operator="equal">
      <formula>0</formula>
    </cfRule>
  </conditionalFormatting>
  <conditionalFormatting sqref="AR5:BA31">
    <cfRule type="expression" dxfId="117" priority="8" stopIfTrue="1">
      <formula>$IT5&lt;$IS$1</formula>
    </cfRule>
  </conditionalFormatting>
  <conditionalFormatting sqref="AQ5:AQ31">
    <cfRule type="expression" dxfId="116" priority="7" stopIfTrue="1">
      <formula>$IT5&lt;$IS$1</formula>
    </cfRule>
  </conditionalFormatting>
  <conditionalFormatting sqref="AQ5:AQ31">
    <cfRule type="expression" dxfId="115" priority="6" stopIfTrue="1">
      <formula>$EN5&lt;$EM$1</formula>
    </cfRule>
  </conditionalFormatting>
  <conditionalFormatting sqref="AQ5:AQ31">
    <cfRule type="expression" dxfId="114" priority="5" stopIfTrue="1">
      <formula>$HT5&lt;$HS$1</formula>
    </cfRule>
  </conditionalFormatting>
  <conditionalFormatting sqref="AQ5:AQ31">
    <cfRule type="expression" dxfId="113" priority="4" stopIfTrue="1">
      <formula>$HG5&lt;$HF$1</formula>
    </cfRule>
  </conditionalFormatting>
  <conditionalFormatting sqref="AQ5:AQ31">
    <cfRule type="expression" dxfId="112" priority="3" stopIfTrue="1">
      <formula>$HG5&lt;$HF$1</formula>
    </cfRule>
  </conditionalFormatting>
  <conditionalFormatting sqref="AQ5:AQ31">
    <cfRule type="expression" dxfId="111" priority="2" stopIfTrue="1">
      <formula>$DU5&lt;$DT$1</formula>
    </cfRule>
  </conditionalFormatting>
  <conditionalFormatting sqref="AQ5:AQ31">
    <cfRule type="expression" dxfId="110" priority="1" stopIfTrue="1">
      <formula>$HA5&lt;$GZ$1</formula>
    </cfRule>
  </conditionalFormatting>
  <pageMargins left="0" right="0" top="0" bottom="0" header="0.31496062992125984" footer="0.31496062992125984"/>
  <pageSetup paperSize="9" scale="11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FF"/>
  </sheetPr>
  <dimension ref="A1:IB300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I32" sqref="I32"/>
    </sheetView>
  </sheetViews>
  <sheetFormatPr defaultColWidth="0" defaultRowHeight="12.75" x14ac:dyDescent="0.2"/>
  <cols>
    <col min="1" max="1" width="45.140625" style="3" customWidth="1"/>
    <col min="2" max="2" width="9.28515625" style="3" customWidth="1"/>
    <col min="3" max="3" width="11.42578125" style="3" customWidth="1"/>
    <col min="4" max="4" width="9.42578125" style="3" customWidth="1"/>
    <col min="5" max="5" width="7.7109375" style="3" customWidth="1"/>
    <col min="6" max="6" width="10.5703125" style="3" customWidth="1"/>
    <col min="7" max="7" width="10.5703125" style="3" bestFit="1" customWidth="1"/>
    <col min="8" max="8" width="15.140625" style="3" hidden="1" customWidth="1"/>
    <col min="9" max="9" width="15.140625" style="3" customWidth="1"/>
    <col min="10" max="10" width="0.140625" style="3" customWidth="1"/>
    <col min="11" max="18" width="9.140625" style="3" hidden="1" customWidth="1"/>
    <col min="19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144</v>
      </c>
      <c r="B3" s="159"/>
      <c r="C3" s="159"/>
      <c r="D3" s="159"/>
      <c r="E3" s="159"/>
      <c r="F3" s="159"/>
      <c r="G3" s="159"/>
      <c r="H3" s="2"/>
      <c r="I3" s="2"/>
      <c r="S3" s="119"/>
    </row>
    <row r="4" spans="1:236" ht="26.25" x14ac:dyDescent="0.4">
      <c r="A4" s="162" t="s">
        <v>145</v>
      </c>
      <c r="B4" s="164"/>
      <c r="C4" s="164"/>
      <c r="D4" s="164"/>
      <c r="E4" s="164"/>
      <c r="F4" s="164"/>
      <c r="G4" s="164"/>
      <c r="H4" s="2"/>
      <c r="I4" s="2"/>
      <c r="S4" s="119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75</v>
      </c>
      <c r="B6" s="159"/>
      <c r="C6" s="40"/>
      <c r="D6" s="44" t="str">
        <f>х!A1</f>
        <v>01.01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148"/>
      <c r="I7" s="148"/>
      <c r="J7" s="1"/>
      <c r="K7" s="37"/>
      <c r="S7" s="119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S8" s="119"/>
      <c r="IA8" s="12"/>
      <c r="IB8" s="6">
        <f>[1]основа!AM4</f>
        <v>42551</v>
      </c>
    </row>
    <row r="9" spans="1:236" ht="15" customHeight="1" x14ac:dyDescent="0.25">
      <c r="A9" s="87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S9" s="119"/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S10" s="119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S11" s="1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7" si="0">E12</f>
        <v>0</v>
      </c>
      <c r="O12" s="24">
        <f t="shared" si="0"/>
        <v>0</v>
      </c>
      <c r="P12" s="24">
        <f t="shared" si="0"/>
        <v>0</v>
      </c>
      <c r="S12" s="119"/>
      <c r="IA12" s="12"/>
      <c r="IB12" s="6">
        <f>[1]основа!AM8</f>
        <v>42551</v>
      </c>
    </row>
    <row r="13" spans="1:236" ht="15" hidden="1" customHeight="1" x14ac:dyDescent="0.25">
      <c r="A13" s="103">
        <v>0</v>
      </c>
      <c r="B13" s="104">
        <v>0</v>
      </c>
      <c r="C13" s="105">
        <v>0</v>
      </c>
      <c r="D13" s="106">
        <v>0</v>
      </c>
      <c r="E13" s="106">
        <v>0</v>
      </c>
      <c r="F13" s="106">
        <v>0</v>
      </c>
      <c r="G13" s="106">
        <v>0</v>
      </c>
      <c r="H13" s="107">
        <v>0</v>
      </c>
      <c r="I13" s="118"/>
      <c r="J13" s="11"/>
      <c r="K13" s="37">
        <f t="shared" ref="K13:K58" si="1">A13</f>
        <v>0</v>
      </c>
      <c r="M13" s="24">
        <f t="shared" ref="M13:M17" si="2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S13" s="119"/>
      <c r="IA13" s="12"/>
      <c r="IB13" s="6">
        <f>[1]основа!AM9</f>
        <v>42551</v>
      </c>
    </row>
    <row r="14" spans="1:236" ht="18" x14ac:dyDescent="0.25">
      <c r="A14" s="103" t="s">
        <v>354</v>
      </c>
      <c r="B14" s="104" t="s">
        <v>319</v>
      </c>
      <c r="C14" s="105" t="s">
        <v>355</v>
      </c>
      <c r="D14" s="106">
        <v>15.79</v>
      </c>
      <c r="E14" s="106">
        <v>30.45</v>
      </c>
      <c r="F14" s="106">
        <v>2.72</v>
      </c>
      <c r="G14" s="106">
        <v>350</v>
      </c>
      <c r="H14" s="107">
        <v>11.344000000000001</v>
      </c>
      <c r="I14" s="150">
        <v>22</v>
      </c>
      <c r="J14" s="11"/>
      <c r="K14" s="37" t="str">
        <f t="shared" si="1"/>
        <v xml:space="preserve">Омлет натуральный </v>
      </c>
      <c r="M14" s="24">
        <f t="shared" si="2"/>
        <v>15.79</v>
      </c>
      <c r="N14" s="24">
        <f t="shared" si="0"/>
        <v>30.45</v>
      </c>
      <c r="O14" s="24">
        <f t="shared" si="0"/>
        <v>2.72</v>
      </c>
      <c r="P14" s="24">
        <f t="shared" si="0"/>
        <v>350</v>
      </c>
      <c r="S14" s="119"/>
      <c r="IA14" s="12"/>
      <c r="IB14" s="6">
        <f>[1]основа!AM10</f>
        <v>42551</v>
      </c>
    </row>
    <row r="15" spans="1:236" ht="15.75" customHeight="1" x14ac:dyDescent="0.25">
      <c r="A15" s="103" t="s">
        <v>254</v>
      </c>
      <c r="B15" s="104">
        <v>200</v>
      </c>
      <c r="C15" s="105" t="s">
        <v>357</v>
      </c>
      <c r="D15" s="106">
        <v>1.4</v>
      </c>
      <c r="E15" s="106">
        <v>1.4</v>
      </c>
      <c r="F15" s="106">
        <v>11.2</v>
      </c>
      <c r="G15" s="106">
        <v>61</v>
      </c>
      <c r="H15" s="107">
        <v>6.3369999999999997</v>
      </c>
      <c r="I15" s="150">
        <v>5</v>
      </c>
      <c r="J15" s="11"/>
      <c r="K15" s="37" t="str">
        <f t="shared" si="1"/>
        <v>Чай с сахаром и молоком</v>
      </c>
      <c r="M15" s="24">
        <f t="shared" si="2"/>
        <v>1.4</v>
      </c>
      <c r="N15" s="24">
        <f t="shared" si="0"/>
        <v>1.4</v>
      </c>
      <c r="O15" s="24">
        <f t="shared" si="0"/>
        <v>11.2</v>
      </c>
      <c r="P15" s="24">
        <f t="shared" si="0"/>
        <v>61</v>
      </c>
      <c r="S15" s="119"/>
      <c r="IA15" s="12"/>
      <c r="IB15" s="6">
        <f>[1]основа!AM11</f>
        <v>42551</v>
      </c>
    </row>
    <row r="16" spans="1:236" ht="15" hidden="1" customHeight="1" x14ac:dyDescent="0.25">
      <c r="A16" s="103"/>
      <c r="B16" s="104"/>
      <c r="C16" s="105"/>
      <c r="D16" s="106"/>
      <c r="E16" s="106"/>
      <c r="F16" s="106"/>
      <c r="G16" s="106"/>
      <c r="H16" s="107"/>
      <c r="I16" s="25"/>
      <c r="J16" s="11"/>
      <c r="K16" s="37">
        <f t="shared" si="1"/>
        <v>0</v>
      </c>
      <c r="M16" s="24">
        <f t="shared" si="2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R16" s="39"/>
      <c r="IA16" s="12"/>
      <c r="IB16" s="6">
        <f>[1]основа!AM13</f>
        <v>42551</v>
      </c>
    </row>
    <row r="17" spans="1:236" ht="15.75" customHeight="1" x14ac:dyDescent="0.25">
      <c r="A17" s="103" t="s">
        <v>360</v>
      </c>
      <c r="B17" s="104">
        <v>25</v>
      </c>
      <c r="C17" s="105"/>
      <c r="D17" s="106">
        <v>3.5</v>
      </c>
      <c r="E17" s="106">
        <v>1.5</v>
      </c>
      <c r="F17" s="106">
        <v>24.9</v>
      </c>
      <c r="G17" s="106">
        <v>131</v>
      </c>
      <c r="H17" s="107"/>
      <c r="I17" s="153">
        <v>1.5</v>
      </c>
      <c r="J17" s="11"/>
      <c r="K17" s="37" t="str">
        <f t="shared" si="1"/>
        <v xml:space="preserve">Хлеб пшеничный </v>
      </c>
      <c r="M17" s="24">
        <f t="shared" si="2"/>
        <v>3.5</v>
      </c>
      <c r="N17" s="24">
        <f t="shared" si="0"/>
        <v>1.5</v>
      </c>
      <c r="O17" s="24">
        <f t="shared" si="0"/>
        <v>24.9</v>
      </c>
      <c r="P17" s="24">
        <f t="shared" si="0"/>
        <v>131</v>
      </c>
      <c r="IA17" s="12"/>
      <c r="IB17" s="6">
        <f>[1]основа!AM14</f>
        <v>42551</v>
      </c>
    </row>
    <row r="18" spans="1:236" ht="18.75" customHeight="1" x14ac:dyDescent="0.2">
      <c r="A18" s="108" t="s">
        <v>11</v>
      </c>
      <c r="B18" s="109"/>
      <c r="C18" s="110"/>
      <c r="D18" s="111">
        <v>20.69</v>
      </c>
      <c r="E18" s="111">
        <v>33.35</v>
      </c>
      <c r="F18" s="111">
        <v>38.82</v>
      </c>
      <c r="G18" s="111">
        <v>542</v>
      </c>
      <c r="H18" s="112">
        <v>19.529000000000003</v>
      </c>
      <c r="I18" s="151">
        <v>28.5</v>
      </c>
      <c r="J18" s="11"/>
      <c r="K18" s="38">
        <f>х!E12</f>
        <v>1</v>
      </c>
      <c r="M18" s="28">
        <f>SUM(M12:M17)</f>
        <v>20.689999999999998</v>
      </c>
      <c r="N18" s="28">
        <f t="shared" ref="N18:P18" si="3">SUM(N12:N17)</f>
        <v>33.349999999999994</v>
      </c>
      <c r="O18" s="28">
        <f t="shared" si="3"/>
        <v>38.82</v>
      </c>
      <c r="P18" s="28">
        <f t="shared" si="3"/>
        <v>542</v>
      </c>
      <c r="S18" s="119"/>
      <c r="IA18" s="12"/>
      <c r="IB18" s="6">
        <f>[1]основа!AM15</f>
        <v>42551</v>
      </c>
    </row>
    <row r="19" spans="1:236" ht="15" customHeight="1" x14ac:dyDescent="0.2">
      <c r="A19" s="108"/>
      <c r="B19" s="109"/>
      <c r="C19" s="110"/>
      <c r="D19" s="111"/>
      <c r="E19" s="111"/>
      <c r="F19" s="111"/>
      <c r="G19" s="111"/>
      <c r="H19" s="112"/>
      <c r="I19" s="151"/>
      <c r="J19" s="11"/>
      <c r="K19" s="38">
        <f>х!E13</f>
        <v>1</v>
      </c>
      <c r="M19" s="28"/>
      <c r="N19" s="28"/>
      <c r="O19" s="28"/>
      <c r="P19" s="28"/>
      <c r="S19" s="119"/>
      <c r="IA19" s="12"/>
      <c r="IB19" s="6">
        <f>[1]основа!AM16</f>
        <v>42551</v>
      </c>
    </row>
    <row r="20" spans="1:236" ht="15" hidden="1" customHeight="1" x14ac:dyDescent="0.2">
      <c r="A20" s="108" t="s">
        <v>12</v>
      </c>
      <c r="B20" s="109"/>
      <c r="C20" s="110"/>
      <c r="D20" s="111"/>
      <c r="E20" s="111"/>
      <c r="F20" s="111"/>
      <c r="G20" s="111"/>
      <c r="H20" s="112"/>
      <c r="I20" s="29"/>
      <c r="J20" s="11"/>
      <c r="K20" s="38">
        <f>х!E14</f>
        <v>0</v>
      </c>
      <c r="M20" s="28"/>
      <c r="N20" s="28"/>
      <c r="O20" s="28"/>
      <c r="P20" s="28"/>
      <c r="IA20" s="12"/>
      <c r="IB20" s="6">
        <f>[1]основа!AM17</f>
        <v>42551</v>
      </c>
    </row>
    <row r="21" spans="1:236" ht="15" hidden="1" customHeight="1" x14ac:dyDescent="0.25">
      <c r="A21" s="103">
        <v>0</v>
      </c>
      <c r="B21" s="104">
        <v>0</v>
      </c>
      <c r="C21" s="105">
        <v>0</v>
      </c>
      <c r="D21" s="106">
        <v>0</v>
      </c>
      <c r="E21" s="106">
        <v>0</v>
      </c>
      <c r="F21" s="106">
        <v>0</v>
      </c>
      <c r="G21" s="106">
        <v>0</v>
      </c>
      <c r="H21" s="107">
        <v>0</v>
      </c>
      <c r="I21" s="25">
        <f>H21</f>
        <v>0</v>
      </c>
      <c r="J21" s="11"/>
      <c r="K21" s="37">
        <f t="shared" si="1"/>
        <v>0</v>
      </c>
      <c r="M21" s="24">
        <f>D21</f>
        <v>0</v>
      </c>
      <c r="N21" s="24">
        <f t="shared" ref="N21:P23" si="4">E21</f>
        <v>0</v>
      </c>
      <c r="O21" s="24">
        <f t="shared" si="4"/>
        <v>0</v>
      </c>
      <c r="P21" s="24">
        <f t="shared" si="4"/>
        <v>0</v>
      </c>
      <c r="IA21" s="12"/>
      <c r="IB21" s="6">
        <f>[1]основа!AM18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 t="shared" ref="I22:I23" si="5">H22</f>
        <v>0</v>
      </c>
      <c r="J22" s="11"/>
      <c r="K22" s="37">
        <f t="shared" si="1"/>
        <v>0</v>
      </c>
      <c r="M22" s="24">
        <f t="shared" ref="M22:M23" si="6">D22</f>
        <v>0</v>
      </c>
      <c r="N22" s="24">
        <f t="shared" si="4"/>
        <v>0</v>
      </c>
      <c r="O22" s="24">
        <f t="shared" si="4"/>
        <v>0</v>
      </c>
      <c r="P22" s="24">
        <f t="shared" si="4"/>
        <v>0</v>
      </c>
      <c r="IA22" s="12"/>
      <c r="IB22" s="6">
        <f>[1]основа!AM19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si="5"/>
        <v>0</v>
      </c>
      <c r="J23" s="11"/>
      <c r="K23" s="37">
        <f t="shared" si="1"/>
        <v>0</v>
      </c>
      <c r="M23" s="24">
        <f t="shared" si="6"/>
        <v>0</v>
      </c>
      <c r="N23" s="24">
        <f t="shared" si="4"/>
        <v>0</v>
      </c>
      <c r="O23" s="24">
        <f t="shared" si="4"/>
        <v>0</v>
      </c>
      <c r="P23" s="24">
        <f t="shared" si="4"/>
        <v>0</v>
      </c>
      <c r="IA23" s="12"/>
      <c r="IB23" s="6">
        <f>[1]основа!AM20</f>
        <v>42551</v>
      </c>
    </row>
    <row r="24" spans="1:236" ht="15" hidden="1" customHeight="1" x14ac:dyDescent="0.2">
      <c r="A24" s="108" t="s">
        <v>13</v>
      </c>
      <c r="B24" s="109"/>
      <c r="C24" s="110"/>
      <c r="D24" s="111">
        <v>0</v>
      </c>
      <c r="E24" s="111">
        <v>0</v>
      </c>
      <c r="F24" s="111">
        <v>0</v>
      </c>
      <c r="G24" s="111">
        <v>0</v>
      </c>
      <c r="H24" s="112">
        <v>0</v>
      </c>
      <c r="I24" s="29">
        <f>I23+I22+I21</f>
        <v>0</v>
      </c>
      <c r="J24" s="11"/>
      <c r="K24" s="38">
        <f>х!E18</f>
        <v>0</v>
      </c>
      <c r="M24" s="28">
        <f>SUM(M21:M23)</f>
        <v>0</v>
      </c>
      <c r="N24" s="28">
        <f t="shared" ref="N24:P24" si="7">SUM(N21:N23)</f>
        <v>0</v>
      </c>
      <c r="O24" s="28">
        <f t="shared" si="7"/>
        <v>0</v>
      </c>
      <c r="P24" s="28">
        <f t="shared" si="7"/>
        <v>0</v>
      </c>
      <c r="IA24" s="12"/>
      <c r="IB24" s="6">
        <f>[1]основа!AM21</f>
        <v>42551</v>
      </c>
    </row>
    <row r="25" spans="1:236" ht="15" hidden="1" customHeight="1" x14ac:dyDescent="0.2">
      <c r="A25" s="108"/>
      <c r="B25" s="109"/>
      <c r="C25" s="110"/>
      <c r="D25" s="111"/>
      <c r="E25" s="111"/>
      <c r="F25" s="111"/>
      <c r="G25" s="111"/>
      <c r="H25" s="112"/>
      <c r="I25" s="29"/>
      <c r="J25" s="11"/>
      <c r="K25" s="38">
        <f>х!E19</f>
        <v>0</v>
      </c>
      <c r="M25" s="28"/>
      <c r="N25" s="28"/>
      <c r="O25" s="28"/>
      <c r="P25" s="28"/>
      <c r="IA25" s="12"/>
      <c r="IB25" s="6">
        <f>[1]основа!AM22</f>
        <v>42551</v>
      </c>
    </row>
    <row r="26" spans="1:236" ht="15" customHeight="1" x14ac:dyDescent="0.2">
      <c r="A26" s="108" t="s">
        <v>14</v>
      </c>
      <c r="B26" s="109"/>
      <c r="C26" s="110"/>
      <c r="D26" s="113"/>
      <c r="E26" s="113"/>
      <c r="F26" s="113"/>
      <c r="G26" s="113"/>
      <c r="H26" s="114"/>
      <c r="I26" s="152"/>
      <c r="J26" s="11"/>
      <c r="K26" s="38">
        <f>х!E20</f>
        <v>1</v>
      </c>
      <c r="M26" s="30"/>
      <c r="N26" s="30"/>
      <c r="O26" s="30"/>
      <c r="P26" s="30"/>
      <c r="S26" s="119"/>
      <c r="IA26" s="12"/>
      <c r="IB26" s="6">
        <f>[1]основа!AM23</f>
        <v>42551</v>
      </c>
    </row>
    <row r="27" spans="1:236" ht="15" hidden="1" customHeight="1" x14ac:dyDescent="0.25">
      <c r="A27" s="103">
        <v>0</v>
      </c>
      <c r="B27" s="104">
        <v>0</v>
      </c>
      <c r="C27" s="105">
        <v>0</v>
      </c>
      <c r="D27" s="106">
        <v>0</v>
      </c>
      <c r="E27" s="106">
        <v>0</v>
      </c>
      <c r="F27" s="106">
        <v>0</v>
      </c>
      <c r="G27" s="106">
        <v>0</v>
      </c>
      <c r="H27" s="107">
        <v>0</v>
      </c>
      <c r="I27" s="25">
        <f>H27</f>
        <v>0</v>
      </c>
      <c r="J27" s="11"/>
      <c r="K27" s="37">
        <f t="shared" si="1"/>
        <v>0</v>
      </c>
      <c r="M27" s="24">
        <f>D27</f>
        <v>0</v>
      </c>
      <c r="N27" s="24">
        <f t="shared" ref="N27:P34" si="8">E27</f>
        <v>0</v>
      </c>
      <c r="O27" s="24">
        <f t="shared" si="8"/>
        <v>0</v>
      </c>
      <c r="P27" s="24">
        <f t="shared" si="8"/>
        <v>0</v>
      </c>
      <c r="IA27" s="12"/>
      <c r="IB27" s="6">
        <f>[1]основа!AM24</f>
        <v>42551</v>
      </c>
    </row>
    <row r="28" spans="1:236" ht="15" hidden="1" customHeight="1" x14ac:dyDescent="0.25">
      <c r="A28" s="103">
        <v>0</v>
      </c>
      <c r="B28" s="104">
        <v>0</v>
      </c>
      <c r="C28" s="105">
        <v>0</v>
      </c>
      <c r="D28" s="106">
        <v>0</v>
      </c>
      <c r="E28" s="106">
        <v>0</v>
      </c>
      <c r="F28" s="106">
        <v>0</v>
      </c>
      <c r="G28" s="106">
        <v>0</v>
      </c>
      <c r="H28" s="107">
        <v>0</v>
      </c>
      <c r="I28" s="25">
        <f t="shared" ref="I28:I34" si="9">H28</f>
        <v>0</v>
      </c>
      <c r="J28" s="11"/>
      <c r="K28" s="37">
        <f t="shared" si="1"/>
        <v>0</v>
      </c>
      <c r="M28" s="24">
        <f t="shared" ref="M28:M34" si="10">D28</f>
        <v>0</v>
      </c>
      <c r="N28" s="24">
        <f t="shared" si="8"/>
        <v>0</v>
      </c>
      <c r="O28" s="24">
        <f t="shared" si="8"/>
        <v>0</v>
      </c>
      <c r="P28" s="24">
        <f t="shared" si="8"/>
        <v>0</v>
      </c>
      <c r="IA28" s="12"/>
      <c r="IB28" s="6">
        <f>[1]основа!AM25</f>
        <v>42551</v>
      </c>
    </row>
    <row r="29" spans="1:236" ht="18" customHeight="1" x14ac:dyDescent="0.25">
      <c r="A29" s="103" t="s">
        <v>299</v>
      </c>
      <c r="B29" s="104">
        <v>250</v>
      </c>
      <c r="C29" s="154">
        <v>211</v>
      </c>
      <c r="D29" s="106">
        <v>20.25</v>
      </c>
      <c r="E29" s="106">
        <v>19.75</v>
      </c>
      <c r="F29" s="106">
        <v>45.25</v>
      </c>
      <c r="G29" s="106">
        <v>447.5</v>
      </c>
      <c r="H29" s="107">
        <v>20.572526241134753</v>
      </c>
      <c r="I29" s="150">
        <v>46</v>
      </c>
      <c r="J29" s="11"/>
      <c r="K29" s="37" t="str">
        <f t="shared" si="1"/>
        <v>Плов из филе грудки</v>
      </c>
      <c r="M29" s="24">
        <f t="shared" si="10"/>
        <v>20.25</v>
      </c>
      <c r="N29" s="24">
        <f t="shared" si="8"/>
        <v>19.75</v>
      </c>
      <c r="O29" s="24">
        <f t="shared" si="8"/>
        <v>45.25</v>
      </c>
      <c r="P29" s="24">
        <f t="shared" si="8"/>
        <v>447.5</v>
      </c>
      <c r="R29" s="3" t="s">
        <v>266</v>
      </c>
      <c r="S29" s="119"/>
      <c r="IA29" s="12"/>
      <c r="IB29" s="6">
        <f>[1]основа!AM26</f>
        <v>42551</v>
      </c>
    </row>
    <row r="30" spans="1:236" ht="16.5" customHeight="1" x14ac:dyDescent="0.25">
      <c r="A30" s="103" t="s">
        <v>356</v>
      </c>
      <c r="B30" s="104">
        <v>80</v>
      </c>
      <c r="C30" s="105"/>
      <c r="D30" s="106">
        <v>2.1</v>
      </c>
      <c r="E30" s="106">
        <v>4.5</v>
      </c>
      <c r="F30" s="106">
        <v>10.3</v>
      </c>
      <c r="G30" s="106">
        <v>89.4</v>
      </c>
      <c r="H30" s="107">
        <v>0</v>
      </c>
      <c r="I30" s="153">
        <v>9</v>
      </c>
      <c r="J30" s="11"/>
      <c r="K30" s="37" t="str">
        <f t="shared" si="1"/>
        <v>Салат витаминый</v>
      </c>
      <c r="M30" s="24">
        <f t="shared" si="10"/>
        <v>2.1</v>
      </c>
      <c r="N30" s="24">
        <f t="shared" si="8"/>
        <v>4.5</v>
      </c>
      <c r="O30" s="24">
        <f t="shared" si="8"/>
        <v>10.3</v>
      </c>
      <c r="P30" s="24">
        <f t="shared" si="8"/>
        <v>89.4</v>
      </c>
      <c r="IA30" s="12"/>
      <c r="IB30" s="6">
        <f>[1]основа!AM27</f>
        <v>42551</v>
      </c>
    </row>
    <row r="31" spans="1:236" ht="15" customHeight="1" x14ac:dyDescent="0.25">
      <c r="A31" s="103" t="s">
        <v>348</v>
      </c>
      <c r="B31" s="104">
        <v>200</v>
      </c>
      <c r="C31" s="105" t="s">
        <v>258</v>
      </c>
      <c r="D31" s="106">
        <v>0.1</v>
      </c>
      <c r="E31" s="106">
        <v>0</v>
      </c>
      <c r="F31" s="106">
        <v>9.1</v>
      </c>
      <c r="G31" s="106">
        <v>35</v>
      </c>
      <c r="H31" s="107">
        <v>1.7919999999999998</v>
      </c>
      <c r="I31" s="150">
        <v>3.5</v>
      </c>
      <c r="J31" s="11"/>
      <c r="K31" s="37" t="str">
        <f t="shared" si="1"/>
        <v xml:space="preserve">Чай с сахаром </v>
      </c>
      <c r="M31" s="24">
        <f t="shared" si="10"/>
        <v>0.1</v>
      </c>
      <c r="N31" s="24">
        <f t="shared" si="8"/>
        <v>0</v>
      </c>
      <c r="O31" s="24">
        <f t="shared" si="8"/>
        <v>9.1</v>
      </c>
      <c r="P31" s="24">
        <f t="shared" si="8"/>
        <v>35</v>
      </c>
      <c r="R31" s="3" t="s">
        <v>267</v>
      </c>
      <c r="S31" s="119"/>
      <c r="IA31" s="12"/>
      <c r="IB31" s="6">
        <f>[1]основа!AM28</f>
        <v>42551</v>
      </c>
    </row>
    <row r="32" spans="1:236" ht="15" customHeight="1" x14ac:dyDescent="0.25">
      <c r="A32" s="103" t="s">
        <v>74</v>
      </c>
      <c r="B32" s="104">
        <v>50</v>
      </c>
      <c r="C32" s="105">
        <v>0</v>
      </c>
      <c r="D32" s="106">
        <v>3.5</v>
      </c>
      <c r="E32" s="106">
        <v>1.5</v>
      </c>
      <c r="F32" s="106">
        <v>24.9</v>
      </c>
      <c r="G32" s="106">
        <v>131</v>
      </c>
      <c r="H32" s="107">
        <v>2.86</v>
      </c>
      <c r="I32" s="150">
        <v>3</v>
      </c>
      <c r="J32" s="11"/>
      <c r="K32" s="37" t="str">
        <f t="shared" si="1"/>
        <v>Хлеб пшеничный</v>
      </c>
      <c r="M32" s="24" t="e">
        <f>#REF!</f>
        <v>#REF!</v>
      </c>
      <c r="N32" s="24" t="e">
        <f>#REF!</f>
        <v>#REF!</v>
      </c>
      <c r="O32" s="24" t="e">
        <f>#REF!</f>
        <v>#REF!</v>
      </c>
      <c r="P32" s="24" t="e">
        <f>#REF!</f>
        <v>#REF!</v>
      </c>
      <c r="S32" s="119"/>
      <c r="IA32" s="12"/>
      <c r="IB32" s="6">
        <f>[1]основа!AM29</f>
        <v>42551</v>
      </c>
    </row>
    <row r="33" spans="1:236" ht="15" hidden="1" customHeight="1" x14ac:dyDescent="0.25">
      <c r="A33" s="103">
        <v>0</v>
      </c>
      <c r="B33" s="104">
        <v>0</v>
      </c>
      <c r="C33" s="105">
        <v>0</v>
      </c>
      <c r="D33" s="106">
        <v>0</v>
      </c>
      <c r="E33" s="106">
        <v>0</v>
      </c>
      <c r="F33" s="106">
        <v>0</v>
      </c>
      <c r="G33" s="106">
        <v>0</v>
      </c>
      <c r="H33" s="107">
        <v>0</v>
      </c>
      <c r="I33" s="25">
        <f t="shared" si="9"/>
        <v>0</v>
      </c>
      <c r="J33" s="11"/>
      <c r="K33" s="37">
        <f t="shared" si="1"/>
        <v>0</v>
      </c>
      <c r="M33" s="24">
        <f t="shared" si="10"/>
        <v>0</v>
      </c>
      <c r="N33" s="24">
        <f t="shared" si="8"/>
        <v>0</v>
      </c>
      <c r="O33" s="24">
        <f t="shared" si="8"/>
        <v>0</v>
      </c>
      <c r="P33" s="24">
        <f t="shared" si="8"/>
        <v>0</v>
      </c>
      <c r="IA33" s="12"/>
      <c r="IB33" s="6">
        <f>[1]основа!AM30</f>
        <v>42551</v>
      </c>
    </row>
    <row r="34" spans="1:236" ht="15" hidden="1" customHeight="1" x14ac:dyDescent="0.25">
      <c r="A34" s="103">
        <v>0</v>
      </c>
      <c r="B34" s="104">
        <v>0</v>
      </c>
      <c r="C34" s="105">
        <v>0</v>
      </c>
      <c r="D34" s="106">
        <v>0</v>
      </c>
      <c r="E34" s="106">
        <v>0</v>
      </c>
      <c r="F34" s="106">
        <v>0</v>
      </c>
      <c r="G34" s="106">
        <v>0</v>
      </c>
      <c r="H34" s="107">
        <v>0</v>
      </c>
      <c r="I34" s="25">
        <f t="shared" si="9"/>
        <v>0</v>
      </c>
      <c r="J34" s="11"/>
      <c r="K34" s="37">
        <f t="shared" si="1"/>
        <v>0</v>
      </c>
      <c r="M34" s="24">
        <f t="shared" si="10"/>
        <v>0</v>
      </c>
      <c r="N34" s="24">
        <f t="shared" si="8"/>
        <v>0</v>
      </c>
      <c r="O34" s="24">
        <f t="shared" si="8"/>
        <v>0</v>
      </c>
      <c r="P34" s="24">
        <f t="shared" si="8"/>
        <v>0</v>
      </c>
      <c r="IA34" s="12"/>
      <c r="IB34" s="6">
        <f>[1]основа!AM31</f>
        <v>42551</v>
      </c>
    </row>
    <row r="35" spans="1:236" ht="15" customHeight="1" x14ac:dyDescent="0.2">
      <c r="A35" s="108" t="s">
        <v>15</v>
      </c>
      <c r="B35" s="109"/>
      <c r="C35" s="110"/>
      <c r="D35" s="111">
        <v>21</v>
      </c>
      <c r="E35" s="111">
        <v>20.8</v>
      </c>
      <c r="F35" s="111">
        <v>75.83</v>
      </c>
      <c r="G35" s="111">
        <v>591.91999999999996</v>
      </c>
      <c r="H35" s="112">
        <v>25.224526241134754</v>
      </c>
      <c r="I35" s="151">
        <f>I27+I28+I29+I30+I31+I32+I33+I34</f>
        <v>61.5</v>
      </c>
      <c r="J35" s="11"/>
      <c r="K35" s="38">
        <f>х!E29</f>
        <v>1</v>
      </c>
      <c r="M35" s="28" t="e">
        <f>SUM(M27:M34)</f>
        <v>#REF!</v>
      </c>
      <c r="N35" s="28" t="e">
        <f t="shared" ref="N35:P35" si="11">SUM(N27:N34)</f>
        <v>#REF!</v>
      </c>
      <c r="O35" s="28" t="e">
        <f t="shared" si="11"/>
        <v>#REF!</v>
      </c>
      <c r="P35" s="28" t="e">
        <f t="shared" si="11"/>
        <v>#REF!</v>
      </c>
      <c r="S35" s="119"/>
      <c r="IA35" s="12"/>
      <c r="IB35" s="6">
        <f>[1]основа!AM32</f>
        <v>42551</v>
      </c>
    </row>
    <row r="36" spans="1:236" ht="15" customHeight="1" x14ac:dyDescent="0.2">
      <c r="A36" s="108"/>
      <c r="B36" s="109"/>
      <c r="C36" s="110"/>
      <c r="D36" s="111"/>
      <c r="E36" s="111"/>
      <c r="F36" s="111"/>
      <c r="G36" s="111"/>
      <c r="H36" s="112"/>
      <c r="I36" s="151"/>
      <c r="J36" s="11"/>
      <c r="K36" s="38">
        <f>х!E30</f>
        <v>1</v>
      </c>
      <c r="M36" s="28"/>
      <c r="N36" s="28"/>
      <c r="O36" s="28"/>
      <c r="P36" s="28"/>
      <c r="IA36" s="12"/>
      <c r="IB36" s="6">
        <f>[1]основа!AM33</f>
        <v>42551</v>
      </c>
    </row>
    <row r="37" spans="1:236" ht="15" hidden="1" customHeight="1" x14ac:dyDescent="0.2">
      <c r="A37" s="108" t="s">
        <v>16</v>
      </c>
      <c r="B37" s="109"/>
      <c r="C37" s="110"/>
      <c r="D37" s="113"/>
      <c r="E37" s="113"/>
      <c r="F37" s="113"/>
      <c r="G37" s="113"/>
      <c r="H37" s="114"/>
      <c r="I37" s="31"/>
      <c r="J37" s="11"/>
      <c r="K37" s="38">
        <f>х!E31</f>
        <v>0</v>
      </c>
      <c r="M37" s="30"/>
      <c r="N37" s="30"/>
      <c r="O37" s="30"/>
      <c r="P37" s="30"/>
      <c r="IA37" s="12"/>
      <c r="IB37" s="6">
        <f>[1]основа!AM34</f>
        <v>42551</v>
      </c>
    </row>
    <row r="38" spans="1:236" ht="15" hidden="1" customHeight="1" x14ac:dyDescent="0.25">
      <c r="A38" s="103">
        <v>0</v>
      </c>
      <c r="B38" s="104">
        <v>0</v>
      </c>
      <c r="C38" s="105">
        <v>0</v>
      </c>
      <c r="D38" s="106">
        <v>0</v>
      </c>
      <c r="E38" s="106">
        <v>0</v>
      </c>
      <c r="F38" s="106">
        <v>0</v>
      </c>
      <c r="G38" s="106">
        <v>0</v>
      </c>
      <c r="H38" s="107">
        <v>0</v>
      </c>
      <c r="I38" s="25">
        <f>H38</f>
        <v>0</v>
      </c>
      <c r="J38" s="11"/>
      <c r="K38" s="37">
        <f t="shared" si="1"/>
        <v>0</v>
      </c>
      <c r="M38" s="24">
        <f>D38</f>
        <v>0</v>
      </c>
      <c r="N38" s="24">
        <f t="shared" ref="N38:P42" si="12">E38</f>
        <v>0</v>
      </c>
      <c r="O38" s="24">
        <f t="shared" si="12"/>
        <v>0</v>
      </c>
      <c r="P38" s="24">
        <f t="shared" si="12"/>
        <v>0</v>
      </c>
      <c r="IA38" s="12"/>
      <c r="IB38" s="6">
        <f>[1]основа!AM35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 t="shared" ref="I39:I42" si="13">H39</f>
        <v>0</v>
      </c>
      <c r="J39" s="11"/>
      <c r="K39" s="37">
        <f t="shared" si="1"/>
        <v>0</v>
      </c>
      <c r="M39" s="24">
        <f t="shared" ref="M39:M42" si="14">D39</f>
        <v>0</v>
      </c>
      <c r="N39" s="24">
        <f t="shared" si="12"/>
        <v>0</v>
      </c>
      <c r="O39" s="24">
        <f t="shared" si="12"/>
        <v>0</v>
      </c>
      <c r="P39" s="24">
        <f t="shared" si="12"/>
        <v>0</v>
      </c>
      <c r="IA39" s="12"/>
      <c r="IB39" s="6">
        <f>[1]основа!AM36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si="13"/>
        <v>0</v>
      </c>
      <c r="J40" s="11"/>
      <c r="K40" s="37">
        <f t="shared" si="1"/>
        <v>0</v>
      </c>
      <c r="M40" s="24">
        <f t="shared" si="14"/>
        <v>0</v>
      </c>
      <c r="N40" s="24">
        <f t="shared" si="12"/>
        <v>0</v>
      </c>
      <c r="O40" s="24">
        <f t="shared" si="12"/>
        <v>0</v>
      </c>
      <c r="P40" s="24">
        <f t="shared" si="12"/>
        <v>0</v>
      </c>
      <c r="IA40" s="12"/>
      <c r="IB40" s="6">
        <f>[1]основа!AM37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3"/>
        <v>0</v>
      </c>
      <c r="J41" s="11"/>
      <c r="K41" s="37">
        <f t="shared" si="1"/>
        <v>0</v>
      </c>
      <c r="M41" s="24">
        <f t="shared" si="14"/>
        <v>0</v>
      </c>
      <c r="N41" s="24">
        <f t="shared" si="12"/>
        <v>0</v>
      </c>
      <c r="O41" s="24">
        <f t="shared" si="12"/>
        <v>0</v>
      </c>
      <c r="P41" s="24">
        <f t="shared" si="12"/>
        <v>0</v>
      </c>
      <c r="IA41" s="12"/>
      <c r="IB41" s="6">
        <f>[1]основа!AM38</f>
        <v>42551</v>
      </c>
    </row>
    <row r="42" spans="1:236" ht="15" hidden="1" customHeight="1" x14ac:dyDescent="0.25">
      <c r="A42" s="103">
        <v>0</v>
      </c>
      <c r="B42" s="104">
        <v>0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07">
        <v>0</v>
      </c>
      <c r="I42" s="25">
        <f t="shared" si="13"/>
        <v>0</v>
      </c>
      <c r="J42" s="11"/>
      <c r="K42" s="37">
        <f t="shared" si="1"/>
        <v>0</v>
      </c>
      <c r="M42" s="24">
        <f t="shared" si="14"/>
        <v>0</v>
      </c>
      <c r="N42" s="24">
        <f t="shared" si="12"/>
        <v>0</v>
      </c>
      <c r="O42" s="24">
        <f t="shared" si="12"/>
        <v>0</v>
      </c>
      <c r="P42" s="24">
        <f t="shared" si="12"/>
        <v>0</v>
      </c>
      <c r="IA42" s="12"/>
      <c r="IB42" s="6">
        <f>[1]основа!AM39</f>
        <v>42551</v>
      </c>
    </row>
    <row r="43" spans="1:236" ht="15" hidden="1" customHeight="1" x14ac:dyDescent="0.2">
      <c r="A43" s="108" t="s">
        <v>17</v>
      </c>
      <c r="B43" s="109"/>
      <c r="C43" s="110"/>
      <c r="D43" s="111">
        <v>0</v>
      </c>
      <c r="E43" s="111">
        <v>0</v>
      </c>
      <c r="F43" s="111">
        <v>0</v>
      </c>
      <c r="G43" s="111">
        <v>0</v>
      </c>
      <c r="H43" s="112">
        <v>0</v>
      </c>
      <c r="I43" s="29">
        <f>I42+I41+I40+I39+I38</f>
        <v>0</v>
      </c>
      <c r="J43" s="11"/>
      <c r="K43" s="38">
        <f>х!E37</f>
        <v>0</v>
      </c>
      <c r="M43" s="28">
        <f>SUM(M38:M42)</f>
        <v>0</v>
      </c>
      <c r="N43" s="28">
        <f t="shared" ref="N43:P43" si="15">SUM(N38:N42)</f>
        <v>0</v>
      </c>
      <c r="O43" s="28">
        <f t="shared" si="15"/>
        <v>0</v>
      </c>
      <c r="P43" s="28">
        <f t="shared" si="15"/>
        <v>0</v>
      </c>
      <c r="IA43" s="12"/>
      <c r="IB43" s="6">
        <f>[1]основа!AM40</f>
        <v>42551</v>
      </c>
    </row>
    <row r="44" spans="1:236" ht="15" hidden="1" customHeight="1" x14ac:dyDescent="0.2">
      <c r="A44" s="108"/>
      <c r="B44" s="109"/>
      <c r="C44" s="110"/>
      <c r="D44" s="111"/>
      <c r="E44" s="111"/>
      <c r="F44" s="111"/>
      <c r="G44" s="111"/>
      <c r="H44" s="112"/>
      <c r="I44" s="29"/>
      <c r="J44" s="11"/>
      <c r="K44" s="38">
        <f>х!E38</f>
        <v>0</v>
      </c>
      <c r="M44" s="28"/>
      <c r="N44" s="28"/>
      <c r="O44" s="28"/>
      <c r="P44" s="28"/>
      <c r="IA44" s="12"/>
      <c r="IB44" s="6">
        <f>[1]основа!AM41</f>
        <v>42551</v>
      </c>
    </row>
    <row r="45" spans="1:236" ht="15" hidden="1" customHeight="1" x14ac:dyDescent="0.2">
      <c r="A45" s="108" t="s">
        <v>18</v>
      </c>
      <c r="B45" s="109"/>
      <c r="C45" s="110"/>
      <c r="D45" s="113"/>
      <c r="E45" s="113"/>
      <c r="F45" s="113"/>
      <c r="G45" s="113"/>
      <c r="H45" s="114"/>
      <c r="I45" s="31"/>
      <c r="J45" s="11"/>
      <c r="K45" s="38">
        <f>х!E39</f>
        <v>0</v>
      </c>
      <c r="M45" s="30"/>
      <c r="N45" s="30"/>
      <c r="O45" s="30"/>
      <c r="P45" s="30"/>
      <c r="IA45" s="12"/>
      <c r="IB45" s="6">
        <f>[1]основа!AM42</f>
        <v>42551</v>
      </c>
    </row>
    <row r="46" spans="1:236" ht="15" hidden="1" customHeight="1" x14ac:dyDescent="0.25">
      <c r="A46" s="103">
        <v>0</v>
      </c>
      <c r="B46" s="104">
        <v>0</v>
      </c>
      <c r="C46" s="105">
        <v>0</v>
      </c>
      <c r="D46" s="106">
        <v>0</v>
      </c>
      <c r="E46" s="106">
        <v>0</v>
      </c>
      <c r="F46" s="106">
        <v>0</v>
      </c>
      <c r="G46" s="106">
        <v>0</v>
      </c>
      <c r="H46" s="107">
        <v>0</v>
      </c>
      <c r="I46" s="25">
        <f>H46</f>
        <v>0</v>
      </c>
      <c r="J46" s="11"/>
      <c r="K46" s="37">
        <f t="shared" si="1"/>
        <v>0</v>
      </c>
      <c r="M46" s="24">
        <f>D46</f>
        <v>0</v>
      </c>
      <c r="N46" s="24">
        <f t="shared" ref="N46:P52" si="16">E46</f>
        <v>0</v>
      </c>
      <c r="O46" s="24">
        <f t="shared" si="16"/>
        <v>0</v>
      </c>
      <c r="P46" s="24">
        <f t="shared" si="16"/>
        <v>0</v>
      </c>
      <c r="IA46" s="12"/>
      <c r="IB46" s="6">
        <f>[1]основа!AM43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 t="shared" ref="I47:I52" si="17">H47</f>
        <v>0</v>
      </c>
      <c r="J47" s="11"/>
      <c r="K47" s="37">
        <f t="shared" si="1"/>
        <v>0</v>
      </c>
      <c r="M47" s="24">
        <f t="shared" ref="M47:M52" si="18">D47</f>
        <v>0</v>
      </c>
      <c r="N47" s="24">
        <f t="shared" si="16"/>
        <v>0</v>
      </c>
      <c r="O47" s="24">
        <f t="shared" si="16"/>
        <v>0</v>
      </c>
      <c r="P47" s="24">
        <f t="shared" si="16"/>
        <v>0</v>
      </c>
      <c r="IA47" s="12"/>
      <c r="IB47" s="6">
        <f>[1]основа!AM44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si="17"/>
        <v>0</v>
      </c>
      <c r="J48" s="11"/>
      <c r="K48" s="37">
        <f t="shared" si="1"/>
        <v>0</v>
      </c>
      <c r="M48" s="24">
        <f t="shared" si="18"/>
        <v>0</v>
      </c>
      <c r="N48" s="24">
        <f t="shared" si="16"/>
        <v>0</v>
      </c>
      <c r="O48" s="24">
        <f t="shared" si="16"/>
        <v>0</v>
      </c>
      <c r="P48" s="24">
        <f t="shared" si="16"/>
        <v>0</v>
      </c>
      <c r="IA48" s="12"/>
      <c r="IB48" s="6">
        <f>[1]основа!AM45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17"/>
        <v>0</v>
      </c>
      <c r="J49" s="11"/>
      <c r="K49" s="37">
        <f t="shared" si="1"/>
        <v>0</v>
      </c>
      <c r="M49" s="24">
        <f t="shared" si="18"/>
        <v>0</v>
      </c>
      <c r="N49" s="24">
        <f t="shared" si="16"/>
        <v>0</v>
      </c>
      <c r="O49" s="24">
        <f t="shared" si="16"/>
        <v>0</v>
      </c>
      <c r="P49" s="24">
        <f t="shared" si="16"/>
        <v>0</v>
      </c>
      <c r="IA49" s="12"/>
      <c r="IB49" s="6">
        <f>[1]основа!AM46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17"/>
        <v>0</v>
      </c>
      <c r="J50" s="11"/>
      <c r="K50" s="37">
        <f t="shared" si="1"/>
        <v>0</v>
      </c>
      <c r="M50" s="24">
        <f t="shared" si="18"/>
        <v>0</v>
      </c>
      <c r="N50" s="24">
        <f t="shared" si="16"/>
        <v>0</v>
      </c>
      <c r="O50" s="24">
        <f t="shared" si="16"/>
        <v>0</v>
      </c>
      <c r="P50" s="24">
        <f t="shared" si="16"/>
        <v>0</v>
      </c>
      <c r="IA50" s="12"/>
      <c r="IB50" s="6">
        <f>[1]основа!AM47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17"/>
        <v>0</v>
      </c>
      <c r="J51" s="11"/>
      <c r="K51" s="37">
        <f t="shared" si="1"/>
        <v>0</v>
      </c>
      <c r="M51" s="24">
        <f t="shared" si="18"/>
        <v>0</v>
      </c>
      <c r="N51" s="24">
        <f t="shared" si="16"/>
        <v>0</v>
      </c>
      <c r="O51" s="24">
        <f t="shared" si="16"/>
        <v>0</v>
      </c>
      <c r="P51" s="24">
        <f t="shared" si="16"/>
        <v>0</v>
      </c>
      <c r="IA51" s="12"/>
      <c r="IB51" s="6">
        <f>[1]основа!AM48</f>
        <v>42551</v>
      </c>
    </row>
    <row r="52" spans="1:236" ht="15" hidden="1" customHeight="1" x14ac:dyDescent="0.25">
      <c r="A52" s="103">
        <v>0</v>
      </c>
      <c r="B52" s="104">
        <v>0</v>
      </c>
      <c r="C52" s="105">
        <v>0</v>
      </c>
      <c r="D52" s="106">
        <v>0</v>
      </c>
      <c r="E52" s="106">
        <v>0</v>
      </c>
      <c r="F52" s="106">
        <v>0</v>
      </c>
      <c r="G52" s="106">
        <v>0</v>
      </c>
      <c r="H52" s="107">
        <v>0</v>
      </c>
      <c r="I52" s="25">
        <f t="shared" si="17"/>
        <v>0</v>
      </c>
      <c r="J52" s="11"/>
      <c r="K52" s="37">
        <f t="shared" si="1"/>
        <v>0</v>
      </c>
      <c r="M52" s="24">
        <f t="shared" si="18"/>
        <v>0</v>
      </c>
      <c r="N52" s="24">
        <f t="shared" si="16"/>
        <v>0</v>
      </c>
      <c r="O52" s="24">
        <f t="shared" si="16"/>
        <v>0</v>
      </c>
      <c r="P52" s="24">
        <f t="shared" si="16"/>
        <v>0</v>
      </c>
      <c r="IA52" s="12"/>
      <c r="IB52" s="6">
        <f>[1]основа!AM49</f>
        <v>42551</v>
      </c>
    </row>
    <row r="53" spans="1:236" ht="15" hidden="1" customHeight="1" x14ac:dyDescent="0.2">
      <c r="A53" s="108" t="s">
        <v>19</v>
      </c>
      <c r="B53" s="109"/>
      <c r="C53" s="110"/>
      <c r="D53" s="111">
        <v>0</v>
      </c>
      <c r="E53" s="111">
        <v>0</v>
      </c>
      <c r="F53" s="111">
        <v>0</v>
      </c>
      <c r="G53" s="111">
        <v>0</v>
      </c>
      <c r="H53" s="112">
        <v>0</v>
      </c>
      <c r="I53" s="29">
        <f>I52+I51+I50+I49+I48+I47+I46</f>
        <v>0</v>
      </c>
      <c r="J53" s="11"/>
      <c r="K53" s="38">
        <f>х!E47</f>
        <v>0</v>
      </c>
      <c r="M53" s="28">
        <f>SUM(M46:M52)</f>
        <v>0</v>
      </c>
      <c r="N53" s="28">
        <f t="shared" ref="N53:P53" si="19">SUM(N46:N52)</f>
        <v>0</v>
      </c>
      <c r="O53" s="28">
        <f t="shared" si="19"/>
        <v>0</v>
      </c>
      <c r="P53" s="28">
        <f t="shared" si="19"/>
        <v>0</v>
      </c>
      <c r="IA53" s="12"/>
      <c r="IB53" s="6">
        <f>[1]основа!AM50</f>
        <v>42551</v>
      </c>
    </row>
    <row r="54" spans="1:236" ht="15" hidden="1" customHeight="1" x14ac:dyDescent="0.2">
      <c r="A54" s="108"/>
      <c r="B54" s="109"/>
      <c r="C54" s="110"/>
      <c r="D54" s="113"/>
      <c r="E54" s="111"/>
      <c r="F54" s="113"/>
      <c r="G54" s="113"/>
      <c r="H54" s="114"/>
      <c r="I54" s="31"/>
      <c r="J54" s="11"/>
      <c r="K54" s="38">
        <f>х!E48</f>
        <v>0</v>
      </c>
      <c r="M54" s="30"/>
      <c r="N54" s="28"/>
      <c r="O54" s="30"/>
      <c r="P54" s="30"/>
      <c r="IA54" s="12"/>
      <c r="IB54" s="6">
        <f>[1]основа!AM51</f>
        <v>42551</v>
      </c>
    </row>
    <row r="55" spans="1:236" ht="15" hidden="1" customHeight="1" x14ac:dyDescent="0.2">
      <c r="A55" s="108" t="s">
        <v>20</v>
      </c>
      <c r="B55" s="109"/>
      <c r="C55" s="110"/>
      <c r="D55" s="113"/>
      <c r="E55" s="113"/>
      <c r="F55" s="113"/>
      <c r="G55" s="113"/>
      <c r="H55" s="114"/>
      <c r="I55" s="31"/>
      <c r="J55" s="11"/>
      <c r="K55" s="38">
        <f>х!E49</f>
        <v>0</v>
      </c>
      <c r="M55" s="30"/>
      <c r="N55" s="30"/>
      <c r="O55" s="30"/>
      <c r="P55" s="30"/>
      <c r="IA55" s="12"/>
      <c r="IB55" s="6">
        <f>[1]основа!AM52</f>
        <v>42551</v>
      </c>
    </row>
    <row r="56" spans="1:236" ht="15" hidden="1" customHeight="1" x14ac:dyDescent="0.25">
      <c r="A56" s="103">
        <v>0</v>
      </c>
      <c r="B56" s="104">
        <v>0</v>
      </c>
      <c r="C56" s="105">
        <v>0</v>
      </c>
      <c r="D56" s="106">
        <v>0</v>
      </c>
      <c r="E56" s="106">
        <v>0</v>
      </c>
      <c r="F56" s="106">
        <v>0</v>
      </c>
      <c r="G56" s="106">
        <v>0</v>
      </c>
      <c r="H56" s="107">
        <v>0</v>
      </c>
      <c r="I56" s="25">
        <f>H56</f>
        <v>0</v>
      </c>
      <c r="J56" s="11"/>
      <c r="K56" s="37">
        <f t="shared" si="1"/>
        <v>0</v>
      </c>
      <c r="M56" s="24">
        <f>D56</f>
        <v>0</v>
      </c>
      <c r="N56" s="24">
        <f t="shared" ref="N56:P58" si="20">E56</f>
        <v>0</v>
      </c>
      <c r="O56" s="24">
        <f t="shared" si="20"/>
        <v>0</v>
      </c>
      <c r="P56" s="24">
        <f t="shared" si="20"/>
        <v>0</v>
      </c>
      <c r="IA56" s="12"/>
      <c r="IB56" s="6">
        <f>[1]основа!AM53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>
        <v>0</v>
      </c>
      <c r="I57" s="25">
        <f t="shared" ref="I57:I58" si="21">H57</f>
        <v>0</v>
      </c>
      <c r="J57" s="11"/>
      <c r="K57" s="37">
        <f t="shared" si="1"/>
        <v>0</v>
      </c>
      <c r="M57" s="24">
        <f t="shared" ref="M57:M58" si="22">D57</f>
        <v>0</v>
      </c>
      <c r="N57" s="24">
        <f t="shared" si="20"/>
        <v>0</v>
      </c>
      <c r="O57" s="24">
        <f t="shared" si="20"/>
        <v>0</v>
      </c>
      <c r="P57" s="24">
        <f t="shared" si="20"/>
        <v>0</v>
      </c>
      <c r="IA57" s="12"/>
      <c r="IB57" s="6">
        <f>[1]основа!AM54</f>
        <v>42551</v>
      </c>
    </row>
    <row r="58" spans="1:236" ht="15" hidden="1" customHeight="1" x14ac:dyDescent="0.25">
      <c r="A58" s="103">
        <v>0</v>
      </c>
      <c r="B58" s="104">
        <v>0</v>
      </c>
      <c r="C58" s="105">
        <v>0</v>
      </c>
      <c r="D58" s="106">
        <v>0</v>
      </c>
      <c r="E58" s="106">
        <v>0</v>
      </c>
      <c r="F58" s="106">
        <v>0</v>
      </c>
      <c r="G58" s="106">
        <v>0</v>
      </c>
      <c r="H58" s="107"/>
      <c r="I58" s="25">
        <f t="shared" si="21"/>
        <v>0</v>
      </c>
      <c r="J58" s="11"/>
      <c r="K58" s="37">
        <f t="shared" si="1"/>
        <v>0</v>
      </c>
      <c r="M58" s="24">
        <f t="shared" si="22"/>
        <v>0</v>
      </c>
      <c r="N58" s="24">
        <f t="shared" si="20"/>
        <v>0</v>
      </c>
      <c r="O58" s="24">
        <f t="shared" si="20"/>
        <v>0</v>
      </c>
      <c r="P58" s="24">
        <f t="shared" si="20"/>
        <v>0</v>
      </c>
      <c r="IA58" s="12"/>
      <c r="IB58" s="6">
        <f>[1]основа!AM55</f>
        <v>42551</v>
      </c>
    </row>
    <row r="59" spans="1:236" ht="15" hidden="1" customHeight="1" x14ac:dyDescent="0.2">
      <c r="A59" s="108" t="s">
        <v>21</v>
      </c>
      <c r="B59" s="109"/>
      <c r="C59" s="110"/>
      <c r="D59" s="111">
        <v>0</v>
      </c>
      <c r="E59" s="111">
        <v>0</v>
      </c>
      <c r="F59" s="111">
        <v>0</v>
      </c>
      <c r="G59" s="111">
        <v>0</v>
      </c>
      <c r="H59" s="115">
        <v>0</v>
      </c>
      <c r="I59" s="32">
        <f>I56+I57+I58</f>
        <v>0</v>
      </c>
      <c r="J59" s="11"/>
      <c r="K59" s="38">
        <f>х!E53</f>
        <v>0</v>
      </c>
      <c r="M59" s="28">
        <f>SUM(M56:M58)</f>
        <v>0</v>
      </c>
      <c r="N59" s="28">
        <f t="shared" ref="N59:P59" si="23">SUM(N56:N58)</f>
        <v>0</v>
      </c>
      <c r="O59" s="28">
        <f t="shared" si="23"/>
        <v>0</v>
      </c>
      <c r="P59" s="28">
        <f t="shared" si="23"/>
        <v>0</v>
      </c>
      <c r="IA59" s="12"/>
      <c r="IB59" s="6">
        <f>[1]основа!AM56</f>
        <v>42551</v>
      </c>
    </row>
    <row r="60" spans="1:236" ht="15" hidden="1" customHeight="1" x14ac:dyDescent="0.2">
      <c r="A60" s="108"/>
      <c r="B60" s="109"/>
      <c r="C60" s="110"/>
      <c r="D60" s="116"/>
      <c r="E60" s="116"/>
      <c r="F60" s="116"/>
      <c r="G60" s="116"/>
      <c r="H60" s="117"/>
      <c r="I60" s="20"/>
      <c r="J60" s="11"/>
      <c r="K60" s="38">
        <f>х!E54</f>
        <v>0</v>
      </c>
      <c r="M60" s="19"/>
      <c r="N60" s="19"/>
      <c r="O60" s="19"/>
      <c r="P60" s="19"/>
      <c r="IA60" s="12"/>
      <c r="IB60" s="6">
        <f>[1]основа!AM57</f>
        <v>42551</v>
      </c>
    </row>
    <row r="61" spans="1:236" ht="15" customHeight="1" x14ac:dyDescent="0.2">
      <c r="A61" s="108" t="s">
        <v>22</v>
      </c>
      <c r="B61" s="109"/>
      <c r="C61" s="110"/>
      <c r="D61" s="111">
        <v>41.69</v>
      </c>
      <c r="E61" s="111">
        <v>54.15</v>
      </c>
      <c r="F61" s="111">
        <v>114.65</v>
      </c>
      <c r="G61" s="111">
        <v>1133.92</v>
      </c>
      <c r="H61" s="115">
        <v>44.753526241134757</v>
      </c>
      <c r="I61" s="121">
        <f>I53+I43+I35+I24+I18+I59</f>
        <v>90</v>
      </c>
      <c r="J61" s="11"/>
      <c r="K61" s="38">
        <f>х!E55</f>
        <v>1</v>
      </c>
      <c r="M61" s="28" t="e">
        <f>M59+M53+M43+M35+M24+M18</f>
        <v>#REF!</v>
      </c>
      <c r="N61" s="28" t="e">
        <f t="shared" ref="N61:P61" si="24">N59+N53+N43+N35+N24+N18</f>
        <v>#REF!</v>
      </c>
      <c r="O61" s="28" t="e">
        <f t="shared" si="24"/>
        <v>#REF!</v>
      </c>
      <c r="P61" s="28" t="e">
        <f t="shared" si="24"/>
        <v>#REF!</v>
      </c>
      <c r="IA61" s="12"/>
      <c r="IB61" s="6">
        <f>[1]основа!AM58</f>
        <v>42551</v>
      </c>
    </row>
    <row r="62" spans="1:236" ht="15" customHeight="1" x14ac:dyDescent="0.2">
      <c r="A62" s="33"/>
      <c r="B62" s="26"/>
      <c r="C62" s="27"/>
      <c r="D62" s="34"/>
      <c r="E62" s="34"/>
      <c r="F62" s="34"/>
      <c r="G62" s="34"/>
      <c r="H62" s="34"/>
      <c r="I62" s="34"/>
      <c r="J62" s="11"/>
      <c r="K62" s="38">
        <f>х!E56</f>
        <v>1</v>
      </c>
      <c r="IA62" s="12"/>
      <c r="IB62" s="6">
        <f>[1]основа!AM59</f>
        <v>42551</v>
      </c>
    </row>
    <row r="63" spans="1:236" ht="14.25" hidden="1" customHeight="1" x14ac:dyDescent="0.2">
      <c r="K63" s="38">
        <f>х!E57</f>
        <v>0</v>
      </c>
      <c r="IA63" s="12"/>
      <c r="IB63" s="6">
        <f>[1]основа!AM60</f>
        <v>42551</v>
      </c>
    </row>
    <row r="64" spans="1:236" ht="18.75" hidden="1" x14ac:dyDescent="0.3">
      <c r="A64" s="35" t="s">
        <v>57</v>
      </c>
      <c r="K64" s="38">
        <f>х!E58</f>
        <v>0</v>
      </c>
      <c r="IA64" s="12"/>
      <c r="IB64" s="6">
        <f>[1]основа!AM70</f>
        <v>42551</v>
      </c>
    </row>
    <row r="65" spans="1:236" ht="18.75" hidden="1" x14ac:dyDescent="0.3">
      <c r="A65" s="35" t="s">
        <v>58</v>
      </c>
      <c r="K65" s="38">
        <f>х!E59</f>
        <v>0</v>
      </c>
      <c r="IA65" s="12"/>
      <c r="IB65" s="6">
        <f>[1]основа!AM71</f>
        <v>42551</v>
      </c>
    </row>
    <row r="66" spans="1:236" ht="18.75" hidden="1" x14ac:dyDescent="0.3">
      <c r="A66" s="35" t="s">
        <v>59</v>
      </c>
      <c r="K66" s="38">
        <f>х!E60</f>
        <v>0</v>
      </c>
      <c r="IA66" s="12"/>
      <c r="IB66" s="6">
        <f>[1]основа!AM72</f>
        <v>42551</v>
      </c>
    </row>
    <row r="67" spans="1:236" hidden="1" x14ac:dyDescent="0.2">
      <c r="K67" s="38">
        <f>х!E61</f>
        <v>0</v>
      </c>
      <c r="IA67" s="12"/>
      <c r="IB67" s="6">
        <f>[1]основа!AM73</f>
        <v>42551</v>
      </c>
    </row>
    <row r="68" spans="1:236" hidden="1" x14ac:dyDescent="0.2">
      <c r="K68" s="38">
        <f>х!E62</f>
        <v>0</v>
      </c>
      <c r="IA68" s="12"/>
      <c r="IB68" s="6">
        <f>[1]основа!AM74</f>
        <v>42551</v>
      </c>
    </row>
    <row r="69" spans="1:236" ht="18.75" hidden="1" x14ac:dyDescent="0.3">
      <c r="A69" s="35" t="s">
        <v>167</v>
      </c>
      <c r="K69" s="38">
        <f>х!E63</f>
        <v>0</v>
      </c>
      <c r="IA69" s="12"/>
      <c r="IB69" s="6">
        <f>[1]основа!AM75</f>
        <v>42551</v>
      </c>
    </row>
    <row r="70" spans="1:236" x14ac:dyDescent="0.2">
      <c r="IA70" s="12"/>
      <c r="IB70" s="6">
        <f>[1]основа!AM76</f>
        <v>42551</v>
      </c>
    </row>
    <row r="71" spans="1:236" x14ac:dyDescent="0.2">
      <c r="IA71" s="12"/>
      <c r="IB71" s="6">
        <f>[1]основа!AM77</f>
        <v>42551</v>
      </c>
    </row>
    <row r="72" spans="1:236" x14ac:dyDescent="0.2">
      <c r="IA72" s="12"/>
      <c r="IB72" s="6">
        <f>[1]основа!AM78</f>
        <v>42551</v>
      </c>
    </row>
    <row r="73" spans="1:236" x14ac:dyDescent="0.2">
      <c r="IA73" s="12"/>
      <c r="IB73" s="6">
        <f>[1]основа!AM79</f>
        <v>42551</v>
      </c>
    </row>
    <row r="74" spans="1:236" x14ac:dyDescent="0.2">
      <c r="IA74" s="12"/>
      <c r="IB74" s="6">
        <f>[1]основа!AM80</f>
        <v>42551</v>
      </c>
    </row>
    <row r="75" spans="1:236" x14ac:dyDescent="0.2">
      <c r="IA75" s="12"/>
      <c r="IB75" s="6">
        <f>[1]основа!AM81</f>
        <v>42551</v>
      </c>
    </row>
    <row r="76" spans="1:236" x14ac:dyDescent="0.2">
      <c r="IA76" s="12"/>
      <c r="IB76" s="6">
        <f>[1]основа!AM82</f>
        <v>42551</v>
      </c>
    </row>
    <row r="77" spans="1:236" x14ac:dyDescent="0.2">
      <c r="IA77" s="12"/>
      <c r="IB77" s="6">
        <f>[1]основа!AM83</f>
        <v>42551</v>
      </c>
    </row>
    <row r="78" spans="1:236" x14ac:dyDescent="0.2">
      <c r="IA78" s="12"/>
      <c r="IB78" s="6">
        <f>[1]основа!AM84</f>
        <v>42551</v>
      </c>
    </row>
    <row r="79" spans="1:236" x14ac:dyDescent="0.2">
      <c r="IA79" s="12"/>
      <c r="IB79" s="6">
        <f>[1]основа!AM85</f>
        <v>42551</v>
      </c>
    </row>
    <row r="80" spans="1:236" x14ac:dyDescent="0.2">
      <c r="IA80" s="12"/>
      <c r="IB80" s="6">
        <f>[1]основа!AM86</f>
        <v>42551</v>
      </c>
    </row>
    <row r="81" spans="235:236" x14ac:dyDescent="0.2">
      <c r="IA81" s="12"/>
      <c r="IB81" s="6">
        <f>[1]основа!AM87</f>
        <v>42551</v>
      </c>
    </row>
    <row r="82" spans="235:236" x14ac:dyDescent="0.2">
      <c r="IA82" s="12"/>
      <c r="IB82" s="6">
        <f>[1]основа!AM88</f>
        <v>42551</v>
      </c>
    </row>
    <row r="83" spans="235:236" x14ac:dyDescent="0.2">
      <c r="IA83" s="12"/>
      <c r="IB83" s="6">
        <f>[1]основа!AM89</f>
        <v>42551</v>
      </c>
    </row>
    <row r="84" spans="235:236" x14ac:dyDescent="0.2">
      <c r="IA84" s="12"/>
      <c r="IB84" s="6">
        <f>[1]основа!AM90</f>
        <v>42551</v>
      </c>
    </row>
    <row r="85" spans="235:236" x14ac:dyDescent="0.2">
      <c r="IA85" s="12"/>
      <c r="IB85" s="6">
        <f>[1]основа!AM91</f>
        <v>42551</v>
      </c>
    </row>
    <row r="86" spans="235:236" x14ac:dyDescent="0.2">
      <c r="IA86" s="12"/>
      <c r="IB86" s="6">
        <f>[1]основа!AM92</f>
        <v>42551</v>
      </c>
    </row>
    <row r="87" spans="235:236" x14ac:dyDescent="0.2">
      <c r="IA87" s="12"/>
      <c r="IB87" s="6">
        <f>[1]основа!AM93</f>
        <v>42551</v>
      </c>
    </row>
    <row r="88" spans="235:236" x14ac:dyDescent="0.2">
      <c r="IA88" s="12"/>
      <c r="IB88" s="6">
        <f>[1]основа!AM94</f>
        <v>42551</v>
      </c>
    </row>
    <row r="89" spans="235:236" x14ac:dyDescent="0.2">
      <c r="IA89" s="12"/>
      <c r="IB89" s="6">
        <f>[1]основа!AM95</f>
        <v>42551</v>
      </c>
    </row>
    <row r="90" spans="235:236" x14ac:dyDescent="0.2">
      <c r="IA90" s="12"/>
      <c r="IB90" s="6">
        <f>[1]основа!AM96</f>
        <v>42551</v>
      </c>
    </row>
    <row r="91" spans="235:236" x14ac:dyDescent="0.2">
      <c r="IA91" s="12"/>
      <c r="IB91" s="6">
        <f>[1]основа!AM97</f>
        <v>42551</v>
      </c>
    </row>
    <row r="92" spans="235:236" x14ac:dyDescent="0.2">
      <c r="IA92" s="12"/>
      <c r="IB92" s="6">
        <f>[1]основа!AM98</f>
        <v>42551</v>
      </c>
    </row>
    <row r="93" spans="235:236" x14ac:dyDescent="0.2">
      <c r="IA93" s="12"/>
      <c r="IB93" s="6">
        <f>[1]основа!AM99</f>
        <v>42551</v>
      </c>
    </row>
    <row r="94" spans="235:236" x14ac:dyDescent="0.2">
      <c r="IA94" s="12"/>
      <c r="IB94" s="6">
        <f>[1]основа!AM100</f>
        <v>42551</v>
      </c>
    </row>
    <row r="95" spans="235:236" x14ac:dyDescent="0.2">
      <c r="IA95" s="12"/>
      <c r="IB95" s="6">
        <f>[1]основа!AM101</f>
        <v>42551</v>
      </c>
    </row>
    <row r="96" spans="235:236" x14ac:dyDescent="0.2">
      <c r="IA96" s="12"/>
      <c r="IB96" s="6">
        <f>[1]основа!AM102</f>
        <v>42551</v>
      </c>
    </row>
    <row r="97" spans="235:236" x14ac:dyDescent="0.2">
      <c r="IA97" s="12"/>
      <c r="IB97" s="6">
        <f>[1]основа!AM103</f>
        <v>42551</v>
      </c>
    </row>
    <row r="98" spans="235:236" x14ac:dyDescent="0.2">
      <c r="IA98" s="12"/>
      <c r="IB98" s="6">
        <f>[1]основа!AM104</f>
        <v>42551</v>
      </c>
    </row>
    <row r="99" spans="235:236" x14ac:dyDescent="0.2">
      <c r="IA99" s="12"/>
      <c r="IB99" s="6">
        <f>[1]основа!AM105</f>
        <v>42551</v>
      </c>
    </row>
    <row r="100" spans="235:236" x14ac:dyDescent="0.2">
      <c r="IA100" s="12"/>
      <c r="IB100" s="6">
        <f>[1]основа!AM106</f>
        <v>42551</v>
      </c>
    </row>
    <row r="101" spans="235:236" x14ac:dyDescent="0.2">
      <c r="IA101" s="12"/>
      <c r="IB101" s="6">
        <f>[1]основа!AM107</f>
        <v>42551</v>
      </c>
    </row>
    <row r="102" spans="235:236" x14ac:dyDescent="0.2">
      <c r="IA102" s="12"/>
      <c r="IB102" s="6">
        <f>[1]основа!AM108</f>
        <v>42551</v>
      </c>
    </row>
    <row r="103" spans="235:236" x14ac:dyDescent="0.2">
      <c r="IA103" s="12"/>
      <c r="IB103" s="6">
        <f>[1]основа!AM109</f>
        <v>42551</v>
      </c>
    </row>
    <row r="104" spans="235:236" x14ac:dyDescent="0.2">
      <c r="IA104" s="12"/>
      <c r="IB104" s="6">
        <f>[1]основа!AM110</f>
        <v>42551</v>
      </c>
    </row>
    <row r="105" spans="235:236" x14ac:dyDescent="0.2">
      <c r="IA105" s="12"/>
      <c r="IB105" s="6">
        <f>[1]основа!AM111</f>
        <v>42551</v>
      </c>
    </row>
    <row r="106" spans="235:236" x14ac:dyDescent="0.2">
      <c r="IA106" s="12"/>
      <c r="IB106" s="6">
        <f>[1]основа!AM112</f>
        <v>42551</v>
      </c>
    </row>
    <row r="107" spans="235:236" x14ac:dyDescent="0.2">
      <c r="IA107" s="12"/>
      <c r="IB107" s="6">
        <f>[1]основа!AM113</f>
        <v>42551</v>
      </c>
    </row>
    <row r="108" spans="235:236" x14ac:dyDescent="0.2">
      <c r="IA108" s="12"/>
      <c r="IB108" s="6">
        <f>[1]основа!AM114</f>
        <v>42551</v>
      </c>
    </row>
    <row r="109" spans="235:236" x14ac:dyDescent="0.2">
      <c r="IA109" s="12"/>
      <c r="IB109" s="6">
        <f>[1]основа!AM115</f>
        <v>42551</v>
      </c>
    </row>
    <row r="110" spans="235:236" x14ac:dyDescent="0.2">
      <c r="IA110" s="12"/>
      <c r="IB110" s="6">
        <f>[1]основа!AM116</f>
        <v>42551</v>
      </c>
    </row>
    <row r="111" spans="235:236" x14ac:dyDescent="0.2">
      <c r="IA111" s="12"/>
      <c r="IB111" s="6">
        <f>[1]основа!AM117</f>
        <v>42551</v>
      </c>
    </row>
    <row r="112" spans="235:236" x14ac:dyDescent="0.2">
      <c r="IA112" s="12"/>
      <c r="IB112" s="6">
        <f>[1]основа!AM118</f>
        <v>42551</v>
      </c>
    </row>
    <row r="113" spans="235:236" x14ac:dyDescent="0.2">
      <c r="IA113" s="12"/>
      <c r="IB113" s="6">
        <f>[1]основа!AM119</f>
        <v>42551</v>
      </c>
    </row>
    <row r="114" spans="235:236" x14ac:dyDescent="0.2">
      <c r="IA114" s="12"/>
      <c r="IB114" s="6">
        <f>[1]основа!AM120</f>
        <v>42551</v>
      </c>
    </row>
    <row r="115" spans="235:236" x14ac:dyDescent="0.2">
      <c r="IA115" s="12"/>
      <c r="IB115" s="6">
        <f>[1]основа!AM121</f>
        <v>42551</v>
      </c>
    </row>
    <row r="116" spans="235:236" x14ac:dyDescent="0.2">
      <c r="IA116" s="12"/>
      <c r="IB116" s="6">
        <f>[1]основа!AM122</f>
        <v>42551</v>
      </c>
    </row>
    <row r="117" spans="235:236" x14ac:dyDescent="0.2">
      <c r="IA117" s="12"/>
      <c r="IB117" s="6">
        <f>[1]основа!AM123</f>
        <v>42551</v>
      </c>
    </row>
    <row r="118" spans="235:236" x14ac:dyDescent="0.2">
      <c r="IA118" s="12"/>
      <c r="IB118" s="6">
        <f>[1]основа!AM124</f>
        <v>42551</v>
      </c>
    </row>
    <row r="119" spans="235:236" x14ac:dyDescent="0.2">
      <c r="IA119" s="12"/>
      <c r="IB119" s="6">
        <f>[1]основа!AM125</f>
        <v>42551</v>
      </c>
    </row>
    <row r="120" spans="235:236" x14ac:dyDescent="0.2">
      <c r="IA120" s="12"/>
      <c r="IB120" s="6">
        <f>[1]основа!AM126</f>
        <v>42551</v>
      </c>
    </row>
    <row r="121" spans="235:236" x14ac:dyDescent="0.2">
      <c r="IA121" s="12"/>
      <c r="IB121" s="6">
        <f>[1]основа!AM127</f>
        <v>42551</v>
      </c>
    </row>
    <row r="122" spans="235:236" x14ac:dyDescent="0.2">
      <c r="IA122" s="12"/>
      <c r="IB122" s="6">
        <f>[1]основа!AM128</f>
        <v>42551</v>
      </c>
    </row>
    <row r="123" spans="235:236" x14ac:dyDescent="0.2">
      <c r="IA123" s="12"/>
      <c r="IB123" s="6">
        <f>[1]основа!AM129</f>
        <v>42551</v>
      </c>
    </row>
    <row r="124" spans="235:236" x14ac:dyDescent="0.2">
      <c r="IA124" s="12"/>
      <c r="IB124" s="6">
        <f>[1]основа!AM130</f>
        <v>42551</v>
      </c>
    </row>
    <row r="125" spans="235:236" x14ac:dyDescent="0.2">
      <c r="IA125" s="12"/>
      <c r="IB125" s="6">
        <f>[1]основа!AM131</f>
        <v>42551</v>
      </c>
    </row>
    <row r="126" spans="235:236" x14ac:dyDescent="0.2">
      <c r="IA126" s="12"/>
      <c r="IB126" s="6">
        <f>[1]основа!AM132</f>
        <v>42551</v>
      </c>
    </row>
    <row r="127" spans="235:236" x14ac:dyDescent="0.2">
      <c r="IA127" s="12"/>
      <c r="IB127" s="6">
        <f>[1]основа!AM133</f>
        <v>42551</v>
      </c>
    </row>
    <row r="128" spans="235:236" x14ac:dyDescent="0.2">
      <c r="IA128" s="12"/>
      <c r="IB128" s="6">
        <f>[1]основа!AM134</f>
        <v>42551</v>
      </c>
    </row>
    <row r="129" spans="235:236" x14ac:dyDescent="0.2">
      <c r="IA129" s="12"/>
      <c r="IB129" s="6">
        <f>[1]основа!AM135</f>
        <v>42551</v>
      </c>
    </row>
    <row r="130" spans="235:236" x14ac:dyDescent="0.2">
      <c r="IA130" s="12"/>
      <c r="IB130" s="6">
        <f>[1]основа!AM136</f>
        <v>42551</v>
      </c>
    </row>
    <row r="131" spans="235:236" x14ac:dyDescent="0.2">
      <c r="IA131" s="12"/>
      <c r="IB131" s="6">
        <f>[1]основа!AM137</f>
        <v>42551</v>
      </c>
    </row>
    <row r="132" spans="235:236" x14ac:dyDescent="0.2">
      <c r="IA132" s="12"/>
      <c r="IB132" s="6">
        <f>[1]основа!AM138</f>
        <v>42551</v>
      </c>
    </row>
    <row r="133" spans="235:236" x14ac:dyDescent="0.2">
      <c r="IA133" s="12"/>
      <c r="IB133" s="6">
        <f>[1]основа!AM139</f>
        <v>42551</v>
      </c>
    </row>
    <row r="134" spans="235:236" x14ac:dyDescent="0.2">
      <c r="IA134" s="12"/>
      <c r="IB134" s="6">
        <f>[1]основа!AM140</f>
        <v>42551</v>
      </c>
    </row>
    <row r="135" spans="235:236" x14ac:dyDescent="0.2">
      <c r="IA135" s="12"/>
      <c r="IB135" s="6">
        <f>[1]основа!AM141</f>
        <v>42551</v>
      </c>
    </row>
    <row r="136" spans="235:236" x14ac:dyDescent="0.2">
      <c r="IA136" s="12"/>
      <c r="IB136" s="6">
        <f>[1]основа!AM142</f>
        <v>42551</v>
      </c>
    </row>
    <row r="137" spans="235:236" x14ac:dyDescent="0.2">
      <c r="IA137" s="12"/>
      <c r="IB137" s="6">
        <f>[1]основа!AM143</f>
        <v>42551</v>
      </c>
    </row>
    <row r="138" spans="235:236" x14ac:dyDescent="0.2">
      <c r="IA138" s="12"/>
      <c r="IB138" s="6">
        <f>[1]основа!AM144</f>
        <v>42551</v>
      </c>
    </row>
    <row r="139" spans="235:236" x14ac:dyDescent="0.2">
      <c r="IA139" s="12"/>
      <c r="IB139" s="6">
        <f>[1]основа!AM145</f>
        <v>42551</v>
      </c>
    </row>
    <row r="140" spans="235:236" x14ac:dyDescent="0.2">
      <c r="IA140" s="12"/>
      <c r="IB140" s="6">
        <f>[1]основа!AM146</f>
        <v>42551</v>
      </c>
    </row>
    <row r="141" spans="235:236" x14ac:dyDescent="0.2">
      <c r="IA141" s="12"/>
      <c r="IB141" s="6">
        <f>[1]основа!AM147</f>
        <v>42551</v>
      </c>
    </row>
    <row r="142" spans="235:236" x14ac:dyDescent="0.2">
      <c r="IA142" s="12"/>
      <c r="IB142" s="6">
        <f>[1]основа!AM148</f>
        <v>42551</v>
      </c>
    </row>
    <row r="143" spans="235:236" x14ac:dyDescent="0.2">
      <c r="IA143" s="12"/>
      <c r="IB143" s="6">
        <f>[1]основа!AM149</f>
        <v>42551</v>
      </c>
    </row>
    <row r="144" spans="235:236" x14ac:dyDescent="0.2">
      <c r="IA144" s="12"/>
      <c r="IB144" s="6">
        <f>[1]основа!AM150</f>
        <v>42551</v>
      </c>
    </row>
    <row r="145" spans="235:236" x14ac:dyDescent="0.2">
      <c r="IA145" s="12"/>
      <c r="IB145" s="6">
        <f>[1]основа!AM151</f>
        <v>42551</v>
      </c>
    </row>
    <row r="146" spans="235:236" x14ac:dyDescent="0.2">
      <c r="IA146" s="12"/>
      <c r="IB146" s="6">
        <f>[1]основа!AM152</f>
        <v>42551</v>
      </c>
    </row>
    <row r="147" spans="235:236" x14ac:dyDescent="0.2">
      <c r="IA147" s="12"/>
      <c r="IB147" s="6">
        <f>[1]основа!AM153</f>
        <v>42551</v>
      </c>
    </row>
    <row r="148" spans="235:236" x14ac:dyDescent="0.2">
      <c r="IA148" s="12"/>
      <c r="IB148" s="6">
        <f>[1]основа!AM154</f>
        <v>42551</v>
      </c>
    </row>
    <row r="149" spans="235:236" x14ac:dyDescent="0.2">
      <c r="IA149" s="12"/>
      <c r="IB149" s="6">
        <f>[1]основа!AM155</f>
        <v>42551</v>
      </c>
    </row>
    <row r="150" spans="235:236" x14ac:dyDescent="0.2">
      <c r="IA150" s="12"/>
      <c r="IB150" s="6">
        <f>[1]основа!AM156</f>
        <v>42551</v>
      </c>
    </row>
    <row r="151" spans="235:236" x14ac:dyDescent="0.2">
      <c r="IA151" s="12"/>
      <c r="IB151" s="6">
        <f>[1]основа!AM157</f>
        <v>42551</v>
      </c>
    </row>
    <row r="152" spans="235:236" x14ac:dyDescent="0.2">
      <c r="IA152" s="12"/>
      <c r="IB152" s="6">
        <f>[1]основа!AM158</f>
        <v>42551</v>
      </c>
    </row>
    <row r="153" spans="235:236" x14ac:dyDescent="0.2">
      <c r="IA153" s="12"/>
      <c r="IB153" s="6">
        <f>[1]основа!AM159</f>
        <v>42551</v>
      </c>
    </row>
    <row r="154" spans="235:236" x14ac:dyDescent="0.2">
      <c r="IA154" s="12"/>
      <c r="IB154" s="6">
        <f>[1]основа!AM160</f>
        <v>42551</v>
      </c>
    </row>
    <row r="155" spans="235:236" x14ac:dyDescent="0.2">
      <c r="IA155" s="12"/>
      <c r="IB155" s="6">
        <f>[1]основа!AM161</f>
        <v>42551</v>
      </c>
    </row>
    <row r="156" spans="235:236" x14ac:dyDescent="0.2">
      <c r="IA156" s="12"/>
      <c r="IB156" s="6">
        <f>[1]основа!AM162</f>
        <v>42551</v>
      </c>
    </row>
    <row r="157" spans="235:236" x14ac:dyDescent="0.2">
      <c r="IA157" s="12"/>
      <c r="IB157" s="6">
        <f>[1]основа!AM163</f>
        <v>42551</v>
      </c>
    </row>
    <row r="158" spans="235:236" x14ac:dyDescent="0.2">
      <c r="IA158" s="12"/>
      <c r="IB158" s="6">
        <f>[1]основа!AM164</f>
        <v>42551</v>
      </c>
    </row>
    <row r="159" spans="235:236" x14ac:dyDescent="0.2">
      <c r="IA159" s="12"/>
      <c r="IB159" s="6">
        <f>[1]основа!AM165</f>
        <v>42551</v>
      </c>
    </row>
    <row r="160" spans="235:236" x14ac:dyDescent="0.2">
      <c r="IA160" s="12"/>
      <c r="IB160" s="6">
        <f>[1]основа!AM166</f>
        <v>42551</v>
      </c>
    </row>
    <row r="161" spans="235:236" x14ac:dyDescent="0.2">
      <c r="IA161" s="12"/>
      <c r="IB161" s="6">
        <f>[1]основа!AM167</f>
        <v>42551</v>
      </c>
    </row>
    <row r="162" spans="235:236" x14ac:dyDescent="0.2">
      <c r="IA162" s="12"/>
      <c r="IB162" s="6">
        <f>[1]основа!AM168</f>
        <v>42551</v>
      </c>
    </row>
    <row r="163" spans="235:236" x14ac:dyDescent="0.2">
      <c r="IA163" s="12"/>
      <c r="IB163" s="6">
        <f>[1]основа!AM169</f>
        <v>42551</v>
      </c>
    </row>
    <row r="164" spans="235:236" x14ac:dyDescent="0.2">
      <c r="IA164" s="12"/>
      <c r="IB164" s="6">
        <f>[1]основа!AM170</f>
        <v>42551</v>
      </c>
    </row>
    <row r="165" spans="235:236" x14ac:dyDescent="0.2">
      <c r="IA165" s="12"/>
      <c r="IB165" s="6">
        <f>[1]основа!AM171</f>
        <v>42551</v>
      </c>
    </row>
    <row r="166" spans="235:236" x14ac:dyDescent="0.2">
      <c r="IA166" s="12"/>
      <c r="IB166" s="6">
        <f>[1]основа!AM172</f>
        <v>42551</v>
      </c>
    </row>
    <row r="167" spans="235:236" x14ac:dyDescent="0.2">
      <c r="IA167" s="12"/>
      <c r="IB167" s="6">
        <f>[1]основа!AM173</f>
        <v>42551</v>
      </c>
    </row>
    <row r="168" spans="235:236" x14ac:dyDescent="0.2">
      <c r="IA168" s="12"/>
      <c r="IB168" s="6">
        <f>[1]основа!AM174</f>
        <v>42551</v>
      </c>
    </row>
    <row r="169" spans="235:236" x14ac:dyDescent="0.2">
      <c r="IA169" s="12"/>
      <c r="IB169" s="6">
        <f>[1]основа!AM175</f>
        <v>42551</v>
      </c>
    </row>
    <row r="170" spans="235:236" x14ac:dyDescent="0.2">
      <c r="IA170" s="12"/>
      <c r="IB170" s="6">
        <f>[1]основа!AM176</f>
        <v>42551</v>
      </c>
    </row>
    <row r="171" spans="235:236" x14ac:dyDescent="0.2">
      <c r="IA171" s="12"/>
      <c r="IB171" s="6">
        <f>[1]основа!AM177</f>
        <v>42551</v>
      </c>
    </row>
    <row r="172" spans="235:236" x14ac:dyDescent="0.2">
      <c r="IA172" s="12"/>
      <c r="IB172" s="6">
        <f>[1]основа!AM178</f>
        <v>42551</v>
      </c>
    </row>
    <row r="173" spans="235:236" x14ac:dyDescent="0.2">
      <c r="IA173" s="12"/>
      <c r="IB173" s="6">
        <f>[1]основа!AM179</f>
        <v>42551</v>
      </c>
    </row>
    <row r="174" spans="235:236" x14ac:dyDescent="0.2">
      <c r="IA174" s="12"/>
      <c r="IB174" s="6">
        <f>[1]основа!AM180</f>
        <v>42551</v>
      </c>
    </row>
    <row r="175" spans="235:236" x14ac:dyDescent="0.2">
      <c r="IA175" s="12"/>
      <c r="IB175" s="6">
        <f>[1]основа!AM181</f>
        <v>42551</v>
      </c>
    </row>
    <row r="176" spans="235:236" x14ac:dyDescent="0.2">
      <c r="IA176" s="12"/>
      <c r="IB176" s="6">
        <f>[1]основа!AM182</f>
        <v>42551</v>
      </c>
    </row>
    <row r="177" spans="235:236" x14ac:dyDescent="0.2">
      <c r="IA177" s="12"/>
      <c r="IB177" s="6">
        <f>[1]основа!AM183</f>
        <v>42551</v>
      </c>
    </row>
    <row r="178" spans="235:236" x14ac:dyDescent="0.2">
      <c r="IA178" s="12"/>
      <c r="IB178" s="6">
        <f>[1]основа!AM184</f>
        <v>42551</v>
      </c>
    </row>
    <row r="179" spans="235:236" x14ac:dyDescent="0.2">
      <c r="IA179" s="12"/>
      <c r="IB179" s="6">
        <f>[1]основа!AM185</f>
        <v>42551</v>
      </c>
    </row>
    <row r="180" spans="235:236" x14ac:dyDescent="0.2">
      <c r="IA180" s="12"/>
      <c r="IB180" s="6">
        <f>[1]основа!AM186</f>
        <v>42551</v>
      </c>
    </row>
    <row r="181" spans="235:236" x14ac:dyDescent="0.2">
      <c r="IA181" s="12"/>
      <c r="IB181" s="6">
        <f>[1]основа!AM187</f>
        <v>42551</v>
      </c>
    </row>
    <row r="182" spans="235:236" x14ac:dyDescent="0.2">
      <c r="IA182" s="12"/>
      <c r="IB182" s="6">
        <f>[1]основа!AM188</f>
        <v>42551</v>
      </c>
    </row>
    <row r="183" spans="235:236" x14ac:dyDescent="0.2">
      <c r="IA183" s="12"/>
      <c r="IB183" s="6">
        <f>[1]основа!AM189</f>
        <v>42551</v>
      </c>
    </row>
    <row r="184" spans="235:236" x14ac:dyDescent="0.2">
      <c r="IA184" s="12"/>
      <c r="IB184" s="6">
        <f>[1]основа!AM190</f>
        <v>42551</v>
      </c>
    </row>
    <row r="185" spans="235:236" x14ac:dyDescent="0.2">
      <c r="IA185" s="12"/>
      <c r="IB185" s="6">
        <f>[1]основа!AM191</f>
        <v>42551</v>
      </c>
    </row>
    <row r="186" spans="235:236" x14ac:dyDescent="0.2">
      <c r="IA186" s="12"/>
      <c r="IB186" s="6">
        <f>[1]основа!AM192</f>
        <v>42551</v>
      </c>
    </row>
    <row r="187" spans="235:236" x14ac:dyDescent="0.2">
      <c r="IA187" s="12"/>
      <c r="IB187" s="6">
        <f>[1]основа!AM193</f>
        <v>42551</v>
      </c>
    </row>
    <row r="188" spans="235:236" x14ac:dyDescent="0.2">
      <c r="IA188" s="12"/>
      <c r="IB188" s="6">
        <f>[1]основа!AM194</f>
        <v>42551</v>
      </c>
    </row>
    <row r="189" spans="235:236" x14ac:dyDescent="0.2">
      <c r="IA189" s="12"/>
      <c r="IB189" s="6">
        <f>[1]основа!AM195</f>
        <v>42551</v>
      </c>
    </row>
    <row r="190" spans="235:236" x14ac:dyDescent="0.2">
      <c r="IA190" s="12"/>
      <c r="IB190" s="6">
        <f>[1]основа!AM196</f>
        <v>42551</v>
      </c>
    </row>
    <row r="191" spans="235:236" x14ac:dyDescent="0.2">
      <c r="IA191" s="12"/>
      <c r="IB191" s="6">
        <f>[1]основа!AM197</f>
        <v>42551</v>
      </c>
    </row>
    <row r="192" spans="235:236" x14ac:dyDescent="0.2">
      <c r="IA192" s="12"/>
      <c r="IB192" s="6">
        <f>[1]основа!AM198</f>
        <v>42551</v>
      </c>
    </row>
    <row r="193" spans="235:236" x14ac:dyDescent="0.2">
      <c r="IA193" s="12"/>
      <c r="IB193" s="6">
        <f>[1]основа!AM199</f>
        <v>42551</v>
      </c>
    </row>
    <row r="194" spans="235:236" x14ac:dyDescent="0.2">
      <c r="IA194" s="12"/>
      <c r="IB194" s="6">
        <f>[1]основа!AM200</f>
        <v>42551</v>
      </c>
    </row>
    <row r="195" spans="235:236" x14ac:dyDescent="0.2">
      <c r="IA195" s="12"/>
      <c r="IB195" s="6">
        <f>[1]основа!AM201</f>
        <v>42551</v>
      </c>
    </row>
    <row r="196" spans="235:236" x14ac:dyDescent="0.2">
      <c r="IA196" s="12"/>
      <c r="IB196" s="6">
        <f>[1]основа!AM202</f>
        <v>42551</v>
      </c>
    </row>
    <row r="197" spans="235:236" x14ac:dyDescent="0.2">
      <c r="IA197" s="12"/>
      <c r="IB197" s="6">
        <f>[1]основа!AM203</f>
        <v>42551</v>
      </c>
    </row>
    <row r="198" spans="235:236" x14ac:dyDescent="0.2">
      <c r="IA198" s="12"/>
      <c r="IB198" s="6">
        <f>[1]основа!AM204</f>
        <v>42551</v>
      </c>
    </row>
    <row r="199" spans="235:236" x14ac:dyDescent="0.2">
      <c r="IA199" s="12"/>
      <c r="IB199" s="6">
        <f>[1]основа!AM205</f>
        <v>42551</v>
      </c>
    </row>
    <row r="200" spans="235:236" x14ac:dyDescent="0.2">
      <c r="IA200" s="12"/>
      <c r="IB200" s="6">
        <f>[1]основа!AM206</f>
        <v>42551</v>
      </c>
    </row>
    <row r="201" spans="235:236" x14ac:dyDescent="0.2">
      <c r="IA201" s="12"/>
      <c r="IB201" s="6">
        <f>[1]основа!AM207</f>
        <v>42551</v>
      </c>
    </row>
    <row r="202" spans="235:236" x14ac:dyDescent="0.2">
      <c r="IA202" s="12"/>
      <c r="IB202" s="6">
        <f>[1]основа!AM208</f>
        <v>42551</v>
      </c>
    </row>
    <row r="203" spans="235:236" x14ac:dyDescent="0.2">
      <c r="IA203" s="12"/>
      <c r="IB203" s="6">
        <f>[1]основа!AM209</f>
        <v>42551</v>
      </c>
    </row>
    <row r="204" spans="235:236" x14ac:dyDescent="0.2">
      <c r="IA204" s="12"/>
      <c r="IB204" s="6">
        <f>[1]основа!AM210</f>
        <v>42551</v>
      </c>
    </row>
    <row r="205" spans="235:236" x14ac:dyDescent="0.2">
      <c r="IA205" s="12"/>
      <c r="IB205" s="6">
        <f>[1]основа!AM211</f>
        <v>42551</v>
      </c>
    </row>
    <row r="206" spans="235:236" x14ac:dyDescent="0.2">
      <c r="IA206" s="12"/>
      <c r="IB206" s="6">
        <f>[1]основа!AM212</f>
        <v>42551</v>
      </c>
    </row>
    <row r="207" spans="235:236" x14ac:dyDescent="0.2">
      <c r="IA207" s="12"/>
      <c r="IB207" s="6">
        <f>[1]основа!AM213</f>
        <v>42551</v>
      </c>
    </row>
    <row r="208" spans="235:236" x14ac:dyDescent="0.2">
      <c r="IA208" s="12"/>
      <c r="IB208" s="6">
        <f>[1]основа!AM214</f>
        <v>42551</v>
      </c>
    </row>
    <row r="209" spans="235:236" x14ac:dyDescent="0.2">
      <c r="IA209" s="12"/>
      <c r="IB209" s="6">
        <f>[1]основа!AM215</f>
        <v>42551</v>
      </c>
    </row>
    <row r="210" spans="235:236" x14ac:dyDescent="0.2">
      <c r="IA210" s="12"/>
      <c r="IB210" s="6">
        <f>[1]основа!AM216</f>
        <v>42551</v>
      </c>
    </row>
    <row r="211" spans="235:236" x14ac:dyDescent="0.2">
      <c r="IA211" s="12"/>
      <c r="IB211" s="6">
        <f>[1]основа!AM217</f>
        <v>42551</v>
      </c>
    </row>
    <row r="212" spans="235:236" x14ac:dyDescent="0.2">
      <c r="IA212" s="12"/>
      <c r="IB212" s="6">
        <f>[1]основа!AM218</f>
        <v>42551</v>
      </c>
    </row>
    <row r="213" spans="235:236" x14ac:dyDescent="0.2">
      <c r="IA213" s="12"/>
      <c r="IB213" s="6">
        <f>[1]основа!AM219</f>
        <v>42551</v>
      </c>
    </row>
    <row r="214" spans="235:236" x14ac:dyDescent="0.2">
      <c r="IA214" s="12"/>
      <c r="IB214" s="6">
        <f>[1]основа!AM220</f>
        <v>42551</v>
      </c>
    </row>
    <row r="215" spans="235:236" x14ac:dyDescent="0.2">
      <c r="IA215" s="12"/>
      <c r="IB215" s="6">
        <f>[1]основа!AM221</f>
        <v>42551</v>
      </c>
    </row>
    <row r="216" spans="235:236" x14ac:dyDescent="0.2">
      <c r="IA216" s="12"/>
      <c r="IB216" s="6">
        <f>[1]основа!AM222</f>
        <v>42551</v>
      </c>
    </row>
    <row r="217" spans="235:236" x14ac:dyDescent="0.2">
      <c r="IA217" s="12"/>
      <c r="IB217" s="6">
        <f>[1]основа!AM223</f>
        <v>42551</v>
      </c>
    </row>
    <row r="218" spans="235:236" x14ac:dyDescent="0.2">
      <c r="IA218" s="12"/>
      <c r="IB218" s="6">
        <f>[1]основа!AM224</f>
        <v>42551</v>
      </c>
    </row>
    <row r="219" spans="235:236" x14ac:dyDescent="0.2">
      <c r="IA219" s="12"/>
      <c r="IB219" s="6">
        <f>[1]основа!AM225</f>
        <v>42551</v>
      </c>
    </row>
    <row r="220" spans="235:236" x14ac:dyDescent="0.2">
      <c r="IA220" s="12"/>
      <c r="IB220" s="6">
        <f>[1]основа!AM226</f>
        <v>42551</v>
      </c>
    </row>
    <row r="221" spans="235:236" x14ac:dyDescent="0.2">
      <c r="IA221" s="12"/>
      <c r="IB221" s="6">
        <f>[1]основа!AM227</f>
        <v>42551</v>
      </c>
    </row>
    <row r="222" spans="235:236" x14ac:dyDescent="0.2">
      <c r="IA222" s="12"/>
      <c r="IB222" s="6">
        <f>[1]основа!AM228</f>
        <v>42551</v>
      </c>
    </row>
    <row r="223" spans="235:236" x14ac:dyDescent="0.2">
      <c r="IA223" s="12"/>
      <c r="IB223" s="6">
        <f>[1]основа!AM229</f>
        <v>42551</v>
      </c>
    </row>
    <row r="224" spans="235:236" x14ac:dyDescent="0.2">
      <c r="IA224" s="12"/>
      <c r="IB224" s="6">
        <f>[1]основа!AM230</f>
        <v>42551</v>
      </c>
    </row>
    <row r="225" spans="235:236" x14ac:dyDescent="0.2">
      <c r="IA225" s="12"/>
      <c r="IB225" s="6">
        <f>[1]основа!AM231</f>
        <v>42551</v>
      </c>
    </row>
    <row r="226" spans="235:236" x14ac:dyDescent="0.2">
      <c r="IA226" s="12"/>
      <c r="IB226" s="6">
        <f>[1]основа!AM232</f>
        <v>42551</v>
      </c>
    </row>
    <row r="227" spans="235:236" x14ac:dyDescent="0.2">
      <c r="IA227" s="12"/>
      <c r="IB227" s="6">
        <f>[1]основа!AM233</f>
        <v>42551</v>
      </c>
    </row>
    <row r="228" spans="235:236" x14ac:dyDescent="0.2">
      <c r="IA228" s="12"/>
      <c r="IB228" s="6">
        <f>[1]основа!AM234</f>
        <v>42551</v>
      </c>
    </row>
    <row r="229" spans="235:236" x14ac:dyDescent="0.2">
      <c r="IA229" s="12"/>
      <c r="IB229" s="6">
        <f>[1]основа!AM235</f>
        <v>42551</v>
      </c>
    </row>
    <row r="230" spans="235:236" x14ac:dyDescent="0.2">
      <c r="IA230" s="12"/>
      <c r="IB230" s="6">
        <f>[1]основа!AM236</f>
        <v>42551</v>
      </c>
    </row>
    <row r="231" spans="235:236" x14ac:dyDescent="0.2">
      <c r="IA231" s="12"/>
      <c r="IB231" s="6">
        <f>[1]основа!AM237</f>
        <v>42551</v>
      </c>
    </row>
    <row r="232" spans="235:236" x14ac:dyDescent="0.2">
      <c r="IA232" s="12"/>
      <c r="IB232" s="6">
        <f>[1]основа!AM238</f>
        <v>42551</v>
      </c>
    </row>
    <row r="233" spans="235:236" x14ac:dyDescent="0.2">
      <c r="IA233" s="12"/>
      <c r="IB233" s="6">
        <f>[1]основа!AM239</f>
        <v>42551</v>
      </c>
    </row>
    <row r="234" spans="235:236" x14ac:dyDescent="0.2">
      <c r="IA234" s="12"/>
      <c r="IB234" s="6">
        <f>[1]основа!AM240</f>
        <v>42551</v>
      </c>
    </row>
    <row r="235" spans="235:236" x14ac:dyDescent="0.2">
      <c r="IA235" s="12"/>
      <c r="IB235" s="6">
        <f>[1]основа!AM241</f>
        <v>42551</v>
      </c>
    </row>
    <row r="236" spans="235:236" x14ac:dyDescent="0.2">
      <c r="IA236" s="12"/>
      <c r="IB236" s="6">
        <f>[1]основа!AM242</f>
        <v>42551</v>
      </c>
    </row>
    <row r="237" spans="235:236" x14ac:dyDescent="0.2">
      <c r="IA237" s="12"/>
      <c r="IB237" s="6">
        <f>[1]основа!AM243</f>
        <v>42551</v>
      </c>
    </row>
    <row r="238" spans="235:236" x14ac:dyDescent="0.2">
      <c r="IA238" s="12"/>
      <c r="IB238" s="6">
        <f>[1]основа!AM244</f>
        <v>42551</v>
      </c>
    </row>
    <row r="239" spans="235:236" x14ac:dyDescent="0.2">
      <c r="IA239" s="12"/>
      <c r="IB239" s="6">
        <f>[1]основа!AM245</f>
        <v>42551</v>
      </c>
    </row>
    <row r="240" spans="235:236" x14ac:dyDescent="0.2">
      <c r="IA240" s="12"/>
      <c r="IB240" s="6">
        <f>[1]основа!AM246</f>
        <v>42551</v>
      </c>
    </row>
    <row r="241" spans="235:236" x14ac:dyDescent="0.2">
      <c r="IA241" s="12"/>
      <c r="IB241" s="6">
        <f>[1]основа!AM247</f>
        <v>42551</v>
      </c>
    </row>
    <row r="242" spans="235:236" x14ac:dyDescent="0.2">
      <c r="IA242" s="12"/>
      <c r="IB242" s="6">
        <f>[1]основа!AM248</f>
        <v>42551</v>
      </c>
    </row>
    <row r="243" spans="235:236" x14ac:dyDescent="0.2">
      <c r="IA243" s="12"/>
      <c r="IB243" s="6">
        <f>[1]основа!AM249</f>
        <v>42551</v>
      </c>
    </row>
    <row r="244" spans="235:236" x14ac:dyDescent="0.2">
      <c r="IA244" s="12"/>
      <c r="IB244" s="6">
        <f>[1]основа!AM250</f>
        <v>42551</v>
      </c>
    </row>
    <row r="245" spans="235:236" x14ac:dyDescent="0.2">
      <c r="IA245" s="12"/>
      <c r="IB245" s="6">
        <f>[1]основа!AM251</f>
        <v>42551</v>
      </c>
    </row>
    <row r="246" spans="235:236" x14ac:dyDescent="0.2">
      <c r="IA246" s="12"/>
      <c r="IB246" s="6">
        <f>[1]основа!AM252</f>
        <v>42551</v>
      </c>
    </row>
    <row r="247" spans="235:236" x14ac:dyDescent="0.2">
      <c r="IA247" s="12"/>
      <c r="IB247" s="6">
        <f>[1]основа!AM253</f>
        <v>42551</v>
      </c>
    </row>
    <row r="248" spans="235:236" x14ac:dyDescent="0.2">
      <c r="IA248" s="12"/>
      <c r="IB248" s="6">
        <f>[1]основа!AM254</f>
        <v>42551</v>
      </c>
    </row>
    <row r="249" spans="235:236" x14ac:dyDescent="0.2">
      <c r="IA249" s="12"/>
      <c r="IB249" s="6">
        <f>[1]основа!AM255</f>
        <v>42551</v>
      </c>
    </row>
    <row r="250" spans="235:236" x14ac:dyDescent="0.2">
      <c r="IA250" s="12"/>
      <c r="IB250" s="6">
        <f>[1]основа!AM256</f>
        <v>42551</v>
      </c>
    </row>
    <row r="251" spans="235:236" x14ac:dyDescent="0.2">
      <c r="IA251" s="12"/>
      <c r="IB251" s="6">
        <f>[1]основа!AM257</f>
        <v>42551</v>
      </c>
    </row>
    <row r="252" spans="235:236" x14ac:dyDescent="0.2">
      <c r="IA252" s="12"/>
      <c r="IB252" s="6">
        <f>[1]основа!AM258</f>
        <v>42551</v>
      </c>
    </row>
    <row r="253" spans="235:236" x14ac:dyDescent="0.2">
      <c r="IA253" s="12"/>
      <c r="IB253" s="6">
        <f>[1]основа!AM259</f>
        <v>42551</v>
      </c>
    </row>
    <row r="254" spans="235:236" x14ac:dyDescent="0.2">
      <c r="IA254" s="12"/>
      <c r="IB254" s="6">
        <f>[1]основа!AM260</f>
        <v>42551</v>
      </c>
    </row>
    <row r="255" spans="235:236" x14ac:dyDescent="0.2">
      <c r="IA255" s="12"/>
      <c r="IB255" s="6">
        <f>[1]основа!AM261</f>
        <v>42551</v>
      </c>
    </row>
    <row r="256" spans="235:236" x14ac:dyDescent="0.2">
      <c r="IA256" s="12"/>
      <c r="IB256" s="6">
        <f>[1]основа!AM262</f>
        <v>42551</v>
      </c>
    </row>
    <row r="257" spans="235:236" x14ac:dyDescent="0.2">
      <c r="IA257" s="12"/>
      <c r="IB257" s="6">
        <f>[1]основа!AM263</f>
        <v>42551</v>
      </c>
    </row>
    <row r="258" spans="235:236" x14ac:dyDescent="0.2">
      <c r="IA258" s="12"/>
      <c r="IB258" s="6">
        <f>[1]основа!AM264</f>
        <v>42551</v>
      </c>
    </row>
    <row r="259" spans="235:236" x14ac:dyDescent="0.2">
      <c r="IA259" s="12"/>
      <c r="IB259" s="6">
        <f>[1]основа!AM265</f>
        <v>42551</v>
      </c>
    </row>
    <row r="260" spans="235:236" x14ac:dyDescent="0.2">
      <c r="IA260" s="12"/>
      <c r="IB260" s="6">
        <f>[1]основа!AM266</f>
        <v>42551</v>
      </c>
    </row>
    <row r="261" spans="235:236" x14ac:dyDescent="0.2">
      <c r="IA261" s="12"/>
      <c r="IB261" s="6">
        <f>[1]основа!AM267</f>
        <v>42551</v>
      </c>
    </row>
    <row r="262" spans="235:236" x14ac:dyDescent="0.2">
      <c r="IA262" s="12"/>
      <c r="IB262" s="6">
        <f>[1]основа!AM268</f>
        <v>42551</v>
      </c>
    </row>
    <row r="263" spans="235:236" x14ac:dyDescent="0.2">
      <c r="IA263" s="12"/>
      <c r="IB263" s="6">
        <f>[1]основа!AM269</f>
        <v>42551</v>
      </c>
    </row>
    <row r="264" spans="235:236" x14ac:dyDescent="0.2">
      <c r="IA264" s="12"/>
      <c r="IB264" s="6">
        <f>[1]основа!AM270</f>
        <v>42551</v>
      </c>
    </row>
    <row r="265" spans="235:236" x14ac:dyDescent="0.2">
      <c r="IA265" s="12"/>
      <c r="IB265" s="6">
        <f>[1]основа!AM271</f>
        <v>42551</v>
      </c>
    </row>
    <row r="266" spans="235:236" x14ac:dyDescent="0.2">
      <c r="IA266" s="12"/>
      <c r="IB266" s="6">
        <f>[1]основа!AM272</f>
        <v>42551</v>
      </c>
    </row>
    <row r="267" spans="235:236" x14ac:dyDescent="0.2">
      <c r="IA267" s="12"/>
      <c r="IB267" s="6">
        <f>[1]основа!AM273</f>
        <v>42551</v>
      </c>
    </row>
    <row r="268" spans="235:236" x14ac:dyDescent="0.2">
      <c r="IA268" s="12"/>
      <c r="IB268" s="6">
        <f>[1]основа!AM274</f>
        <v>42551</v>
      </c>
    </row>
    <row r="269" spans="235:236" x14ac:dyDescent="0.2">
      <c r="IA269" s="12"/>
      <c r="IB269" s="6">
        <f>[1]основа!AM275</f>
        <v>42551</v>
      </c>
    </row>
    <row r="270" spans="235:236" x14ac:dyDescent="0.2">
      <c r="IA270" s="12"/>
      <c r="IB270" s="6">
        <f>[1]основа!AM276</f>
        <v>42551</v>
      </c>
    </row>
    <row r="271" spans="235:236" x14ac:dyDescent="0.2">
      <c r="IA271" s="12"/>
      <c r="IB271" s="6">
        <f>[1]основа!AM277</f>
        <v>42551</v>
      </c>
    </row>
    <row r="272" spans="235:236" x14ac:dyDescent="0.2">
      <c r="IA272" s="12"/>
      <c r="IB272" s="6">
        <f>[1]основа!AM278</f>
        <v>42551</v>
      </c>
    </row>
    <row r="273" spans="235:236" x14ac:dyDescent="0.2">
      <c r="IA273" s="12"/>
      <c r="IB273" s="6">
        <f>[1]основа!AM279</f>
        <v>42551</v>
      </c>
    </row>
    <row r="274" spans="235:236" x14ac:dyDescent="0.2">
      <c r="IA274" s="12"/>
      <c r="IB274" s="6">
        <f>[1]основа!AM280</f>
        <v>42551</v>
      </c>
    </row>
    <row r="275" spans="235:236" x14ac:dyDescent="0.2">
      <c r="IA275" s="12"/>
      <c r="IB275" s="6">
        <f>[1]основа!AM281</f>
        <v>42551</v>
      </c>
    </row>
    <row r="276" spans="235:236" x14ac:dyDescent="0.2">
      <c r="IA276" s="12"/>
      <c r="IB276" s="6">
        <f>[1]основа!AM282</f>
        <v>42551</v>
      </c>
    </row>
    <row r="277" spans="235:236" x14ac:dyDescent="0.2">
      <c r="IA277" s="12"/>
      <c r="IB277" s="6">
        <f>[1]основа!AM283</f>
        <v>42551</v>
      </c>
    </row>
    <row r="278" spans="235:236" x14ac:dyDescent="0.2">
      <c r="IA278" s="12"/>
      <c r="IB278" s="6">
        <f>[1]основа!AM284</f>
        <v>42551</v>
      </c>
    </row>
    <row r="279" spans="235:236" x14ac:dyDescent="0.2">
      <c r="IA279" s="12"/>
      <c r="IB279" s="6">
        <f>[1]основа!AM285</f>
        <v>42551</v>
      </c>
    </row>
    <row r="280" spans="235:236" x14ac:dyDescent="0.2">
      <c r="IA280" s="12"/>
      <c r="IB280" s="6">
        <f>[1]основа!AM286</f>
        <v>42551</v>
      </c>
    </row>
    <row r="281" spans="235:236" x14ac:dyDescent="0.2">
      <c r="IA281" s="12"/>
      <c r="IB281" s="6">
        <f>[1]основа!AM287</f>
        <v>42551</v>
      </c>
    </row>
    <row r="282" spans="235:236" x14ac:dyDescent="0.2">
      <c r="IA282" s="12"/>
      <c r="IB282" s="6">
        <f>[1]основа!AM288</f>
        <v>42551</v>
      </c>
    </row>
    <row r="283" spans="235:236" x14ac:dyDescent="0.2">
      <c r="IA283" s="12"/>
      <c r="IB283" s="6">
        <f>[1]основа!AM289</f>
        <v>42551</v>
      </c>
    </row>
    <row r="284" spans="235:236" x14ac:dyDescent="0.2">
      <c r="IA284" s="12"/>
      <c r="IB284" s="6">
        <f>[1]основа!AM290</f>
        <v>42551</v>
      </c>
    </row>
    <row r="285" spans="235:236" x14ac:dyDescent="0.2">
      <c r="IA285" s="12"/>
      <c r="IB285" s="6">
        <f>[1]основа!AM291</f>
        <v>42551</v>
      </c>
    </row>
    <row r="286" spans="235:236" x14ac:dyDescent="0.2">
      <c r="IA286" s="12"/>
      <c r="IB286" s="6">
        <f>[1]основа!AM292</f>
        <v>42551</v>
      </c>
    </row>
    <row r="287" spans="235:236" x14ac:dyDescent="0.2">
      <c r="IA287" s="12"/>
      <c r="IB287" s="6">
        <f>[1]основа!AM293</f>
        <v>42551</v>
      </c>
    </row>
    <row r="288" spans="235:236" x14ac:dyDescent="0.2">
      <c r="IA288" s="12"/>
      <c r="IB288" s="6">
        <f>[1]основа!AM294</f>
        <v>42551</v>
      </c>
    </row>
    <row r="289" spans="235:236" x14ac:dyDescent="0.2">
      <c r="IA289" s="12"/>
      <c r="IB289" s="6">
        <f>[1]основа!AM295</f>
        <v>42551</v>
      </c>
    </row>
    <row r="290" spans="235:236" x14ac:dyDescent="0.2">
      <c r="IA290" s="12"/>
      <c r="IB290" s="6">
        <f>[1]основа!AM296</f>
        <v>42551</v>
      </c>
    </row>
    <row r="291" spans="235:236" x14ac:dyDescent="0.2">
      <c r="IA291" s="12"/>
      <c r="IB291" s="6">
        <f>[1]основа!AM297</f>
        <v>42551</v>
      </c>
    </row>
    <row r="292" spans="235:236" x14ac:dyDescent="0.2">
      <c r="IA292" s="12"/>
      <c r="IB292" s="6">
        <f>[1]основа!AM298</f>
        <v>42551</v>
      </c>
    </row>
    <row r="293" spans="235:236" x14ac:dyDescent="0.2">
      <c r="IA293" s="12"/>
      <c r="IB293" s="6">
        <f>[1]основа!AM299</f>
        <v>42551</v>
      </c>
    </row>
    <row r="294" spans="235:236" x14ac:dyDescent="0.2">
      <c r="IA294" s="12"/>
      <c r="IB294" s="6">
        <f>[1]основа!AM300</f>
        <v>42551</v>
      </c>
    </row>
    <row r="295" spans="235:236" x14ac:dyDescent="0.2">
      <c r="IA295" s="12"/>
      <c r="IB295" s="6">
        <f>[1]основа!AM301</f>
        <v>42551</v>
      </c>
    </row>
    <row r="296" spans="235:236" x14ac:dyDescent="0.2">
      <c r="IA296" s="12"/>
      <c r="IB296" s="6">
        <f>[1]основа!AM302</f>
        <v>42551</v>
      </c>
    </row>
    <row r="297" spans="235:236" x14ac:dyDescent="0.2">
      <c r="IA297" s="12"/>
      <c r="IB297" s="6">
        <f>[1]основа!AM303</f>
        <v>42551</v>
      </c>
    </row>
    <row r="298" spans="235:236" x14ac:dyDescent="0.2">
      <c r="IA298" s="12"/>
      <c r="IB298" s="6">
        <f>[1]основа!AM304</f>
        <v>42551</v>
      </c>
    </row>
    <row r="299" spans="235:236" x14ac:dyDescent="0.2">
      <c r="IA299" s="12"/>
      <c r="IB299" s="6">
        <f>[1]основа!AM305</f>
        <v>42551</v>
      </c>
    </row>
    <row r="300" spans="235:236" x14ac:dyDescent="0.2">
      <c r="IA300" s="12"/>
      <c r="IB300" s="6">
        <f>[1]основа!AM306</f>
        <v>42551</v>
      </c>
    </row>
  </sheetData>
  <sheetProtection formatColumns="0" autoFilter="0"/>
  <autoFilter ref="K7:K69">
    <filterColumn colId="0">
      <filters>
        <filter val="1"/>
        <filter val="Какао с молоком"/>
        <filter val="Каша молочная 5 злаков с маслом сливочным"/>
        <filter val="Плов из филе грудки"/>
        <filter val="Хлеб пшеничный"/>
        <filter val="Чай с сахаром и лимоном"/>
      </filters>
    </filterColumn>
  </autoFilter>
  <mergeCells count="5">
    <mergeCell ref="A2:G2"/>
    <mergeCell ref="A3:G3"/>
    <mergeCell ref="A4:G4"/>
    <mergeCell ref="A6:B6"/>
    <mergeCell ref="A7:G7"/>
  </mergeCells>
  <conditionalFormatting sqref="B2:B5 B7:B69 C2:P69 A2:A69 A12:H58">
    <cfRule type="cellIs" dxfId="25139" priority="352" operator="equal">
      <formula>0</formula>
    </cfRule>
  </conditionalFormatting>
  <conditionalFormatting sqref="A12:H14 A16:H61">
    <cfRule type="expression" dxfId="25138" priority="351" stopIfTrue="1">
      <formula>$IT13&lt;$IS$2</formula>
    </cfRule>
  </conditionalFormatting>
  <conditionalFormatting sqref="A3:A4">
    <cfRule type="expression" dxfId="25137" priority="349" stopIfTrue="1">
      <formula>$IT4&lt;$IS$4</formula>
    </cfRule>
  </conditionalFormatting>
  <conditionalFormatting sqref="A3:A4">
    <cfRule type="expression" dxfId="25136" priority="348" stopIfTrue="1">
      <formula>$IT4&lt;$IS$4</formula>
    </cfRule>
  </conditionalFormatting>
  <conditionalFormatting sqref="A3:G3">
    <cfRule type="expression" dxfId="25135" priority="347" stopIfTrue="1">
      <formula>$IT6&lt;$IS$4</formula>
    </cfRule>
  </conditionalFormatting>
  <conditionalFormatting sqref="A14">
    <cfRule type="expression" dxfId="25134" priority="333" stopIfTrue="1">
      <formula>$IT15&lt;$IS$2</formula>
    </cfRule>
  </conditionalFormatting>
  <conditionalFormatting sqref="A14">
    <cfRule type="expression" dxfId="25133" priority="332" stopIfTrue="1">
      <formula>$IT15&lt;$IS$2</formula>
    </cfRule>
  </conditionalFormatting>
  <conditionalFormatting sqref="A14">
    <cfRule type="expression" dxfId="25132" priority="331" stopIfTrue="1">
      <formula>$IT15&lt;$IS$2</formula>
    </cfRule>
  </conditionalFormatting>
  <conditionalFormatting sqref="A14">
    <cfRule type="expression" dxfId="25131" priority="330" stopIfTrue="1">
      <formula>$IT15&lt;$IS$2</formula>
    </cfRule>
  </conditionalFormatting>
  <conditionalFormatting sqref="A14">
    <cfRule type="expression" dxfId="25130" priority="329" stopIfTrue="1">
      <formula>$IT15&lt;$IS$2</formula>
    </cfRule>
  </conditionalFormatting>
  <conditionalFormatting sqref="A14">
    <cfRule type="expression" dxfId="25129" priority="328" stopIfTrue="1">
      <formula>$IT15&lt;$IS$2</formula>
    </cfRule>
  </conditionalFormatting>
  <conditionalFormatting sqref="A12:H12 A29:H29 A31:H32">
    <cfRule type="expression" dxfId="25128" priority="308" stopIfTrue="1">
      <formula>$IW13&lt;$IV$2</formula>
    </cfRule>
  </conditionalFormatting>
  <conditionalFormatting sqref="A13:I13">
    <cfRule type="expression" dxfId="25127" priority="307" stopIfTrue="1">
      <formula>$IW14&lt;$IV$2</formula>
    </cfRule>
  </conditionalFormatting>
  <conditionalFormatting sqref="I13">
    <cfRule type="expression" dxfId="25126" priority="306" stopIfTrue="1">
      <formula>$IW14&lt;$IV$2</formula>
    </cfRule>
  </conditionalFormatting>
  <conditionalFormatting sqref="A14:H14">
    <cfRule type="expression" dxfId="25125" priority="291" stopIfTrue="1">
      <formula>$IW15&lt;$IV$2</formula>
    </cfRule>
  </conditionalFormatting>
  <conditionalFormatting sqref="A18:C20">
    <cfRule type="cellIs" dxfId="25124" priority="286" stopIfTrue="1" operator="equal">
      <formula>0</formula>
    </cfRule>
  </conditionalFormatting>
  <conditionalFormatting sqref="A18:H20">
    <cfRule type="cellIs" dxfId="25123" priority="285" stopIfTrue="1" operator="equal">
      <formula>0</formula>
    </cfRule>
  </conditionalFormatting>
  <conditionalFormatting sqref="A24:H26">
    <cfRule type="cellIs" dxfId="25122" priority="284" stopIfTrue="1" operator="equal">
      <formula>0</formula>
    </cfRule>
  </conditionalFormatting>
  <conditionalFormatting sqref="A35:H37">
    <cfRule type="cellIs" dxfId="25121" priority="283" stopIfTrue="1" operator="equal">
      <formula>0</formula>
    </cfRule>
  </conditionalFormatting>
  <conditionalFormatting sqref="A43:H45">
    <cfRule type="cellIs" dxfId="25120" priority="282" stopIfTrue="1" operator="equal">
      <formula>0</formula>
    </cfRule>
  </conditionalFormatting>
  <conditionalFormatting sqref="A53:H55">
    <cfRule type="cellIs" dxfId="25119" priority="281" stopIfTrue="1" operator="equal">
      <formula>0</formula>
    </cfRule>
  </conditionalFormatting>
  <conditionalFormatting sqref="A18:C20">
    <cfRule type="cellIs" dxfId="25118" priority="278" stopIfTrue="1" operator="equal">
      <formula>0</formula>
    </cfRule>
  </conditionalFormatting>
  <conditionalFormatting sqref="A18:H20">
    <cfRule type="cellIs" dxfId="25117" priority="277" stopIfTrue="1" operator="equal">
      <formula>0</formula>
    </cfRule>
  </conditionalFormatting>
  <conditionalFormatting sqref="A24:H26">
    <cfRule type="cellIs" dxfId="25116" priority="276" stopIfTrue="1" operator="equal">
      <formula>0</formula>
    </cfRule>
  </conditionalFormatting>
  <conditionalFormatting sqref="A35:H37">
    <cfRule type="cellIs" dxfId="25115" priority="275" stopIfTrue="1" operator="equal">
      <formula>0</formula>
    </cfRule>
  </conditionalFormatting>
  <conditionalFormatting sqref="A43:H45">
    <cfRule type="cellIs" dxfId="25114" priority="274" stopIfTrue="1" operator="equal">
      <formula>0</formula>
    </cfRule>
  </conditionalFormatting>
  <conditionalFormatting sqref="A53:H55">
    <cfRule type="cellIs" dxfId="25113" priority="273" stopIfTrue="1" operator="equal">
      <formula>0</formula>
    </cfRule>
  </conditionalFormatting>
  <conditionalFormatting sqref="A18:C20">
    <cfRule type="cellIs" dxfId="25112" priority="270" stopIfTrue="1" operator="equal">
      <formula>0</formula>
    </cfRule>
  </conditionalFormatting>
  <conditionalFormatting sqref="A18:H20">
    <cfRule type="cellIs" dxfId="25111" priority="269" stopIfTrue="1" operator="equal">
      <formula>0</formula>
    </cfRule>
  </conditionalFormatting>
  <conditionalFormatting sqref="A24:H26">
    <cfRule type="cellIs" dxfId="25110" priority="268" stopIfTrue="1" operator="equal">
      <formula>0</formula>
    </cfRule>
  </conditionalFormatting>
  <conditionalFormatting sqref="A35:H37">
    <cfRule type="cellIs" dxfId="25109" priority="267" stopIfTrue="1" operator="equal">
      <formula>0</formula>
    </cfRule>
  </conditionalFormatting>
  <conditionalFormatting sqref="A43:H45">
    <cfRule type="cellIs" dxfId="25108" priority="266" stopIfTrue="1" operator="equal">
      <formula>0</formula>
    </cfRule>
  </conditionalFormatting>
  <conditionalFormatting sqref="A53:H55">
    <cfRule type="cellIs" dxfId="25107" priority="265" stopIfTrue="1" operator="equal">
      <formula>0</formula>
    </cfRule>
  </conditionalFormatting>
  <conditionalFormatting sqref="A15:H15">
    <cfRule type="expression" dxfId="25106" priority="362" stopIfTrue="1">
      <formula>#REF!&lt;$IS$2</formula>
    </cfRule>
  </conditionalFormatting>
  <conditionalFormatting sqref="A15:H15">
    <cfRule type="expression" dxfId="25105" priority="442" stopIfTrue="1">
      <formula>#REF!&lt;$IV$2</formula>
    </cfRule>
  </conditionalFormatting>
  <conditionalFormatting sqref="A17">
    <cfRule type="cellIs" dxfId="25104" priority="263" operator="equal">
      <formula>0</formula>
    </cfRule>
  </conditionalFormatting>
  <conditionalFormatting sqref="A17">
    <cfRule type="cellIs" dxfId="25103" priority="262" stopIfTrue="1" operator="equal">
      <formula>0</formula>
    </cfRule>
  </conditionalFormatting>
  <conditionalFormatting sqref="A17">
    <cfRule type="expression" dxfId="25102" priority="261" stopIfTrue="1">
      <formula>$IT18&lt;$IS$2</formula>
    </cfRule>
  </conditionalFormatting>
  <conditionalFormatting sqref="A17">
    <cfRule type="cellIs" dxfId="25101" priority="260" stopIfTrue="1" operator="equal">
      <formula>0</formula>
    </cfRule>
  </conditionalFormatting>
  <conditionalFormatting sqref="A17">
    <cfRule type="expression" dxfId="25100" priority="259" stopIfTrue="1">
      <formula>$IT18&lt;$IS$2</formula>
    </cfRule>
  </conditionalFormatting>
  <conditionalFormatting sqref="A17">
    <cfRule type="cellIs" dxfId="25099" priority="258" stopIfTrue="1" operator="equal">
      <formula>0</formula>
    </cfRule>
  </conditionalFormatting>
  <conditionalFormatting sqref="A17">
    <cfRule type="expression" dxfId="25098" priority="257" stopIfTrue="1">
      <formula>$IT18&lt;$IS$2</formula>
    </cfRule>
  </conditionalFormatting>
  <conditionalFormatting sqref="A17">
    <cfRule type="cellIs" dxfId="25097" priority="256" stopIfTrue="1" operator="equal">
      <formula>0</formula>
    </cfRule>
  </conditionalFormatting>
  <conditionalFormatting sqref="A17">
    <cfRule type="expression" dxfId="25096" priority="255" stopIfTrue="1">
      <formula>$IT18&lt;$IS$2</formula>
    </cfRule>
  </conditionalFormatting>
  <conditionalFormatting sqref="A17">
    <cfRule type="cellIs" dxfId="25095" priority="254" operator="equal">
      <formula>0</formula>
    </cfRule>
  </conditionalFormatting>
  <conditionalFormatting sqref="A17">
    <cfRule type="cellIs" dxfId="25094" priority="253" operator="equal">
      <formula>0</formula>
    </cfRule>
  </conditionalFormatting>
  <conditionalFormatting sqref="A17">
    <cfRule type="cellIs" dxfId="25093" priority="252" stopIfTrue="1" operator="equal">
      <formula>0</formula>
    </cfRule>
  </conditionalFormatting>
  <conditionalFormatting sqref="A17">
    <cfRule type="expression" dxfId="25092" priority="251" stopIfTrue="1">
      <formula>$IT18&lt;$IS$2</formula>
    </cfRule>
  </conditionalFormatting>
  <conditionalFormatting sqref="A17">
    <cfRule type="cellIs" dxfId="25091" priority="250" stopIfTrue="1" operator="equal">
      <formula>0</formula>
    </cfRule>
  </conditionalFormatting>
  <conditionalFormatting sqref="A17">
    <cfRule type="expression" dxfId="25090" priority="249" stopIfTrue="1">
      <formula>$IT18&lt;$IS$2</formula>
    </cfRule>
  </conditionalFormatting>
  <conditionalFormatting sqref="A17">
    <cfRule type="cellIs" dxfId="25089" priority="248" stopIfTrue="1" operator="equal">
      <formula>0</formula>
    </cfRule>
  </conditionalFormatting>
  <conditionalFormatting sqref="A17">
    <cfRule type="expression" dxfId="25088" priority="247" stopIfTrue="1">
      <formula>$IT18&lt;$IS$2</formula>
    </cfRule>
  </conditionalFormatting>
  <conditionalFormatting sqref="A17">
    <cfRule type="cellIs" dxfId="25087" priority="246" stopIfTrue="1" operator="equal">
      <formula>0</formula>
    </cfRule>
  </conditionalFormatting>
  <conditionalFormatting sqref="A17">
    <cfRule type="expression" dxfId="25086" priority="245" stopIfTrue="1">
      <formula>$IT18&lt;$IS$2</formula>
    </cfRule>
  </conditionalFormatting>
  <conditionalFormatting sqref="A17">
    <cfRule type="cellIs" dxfId="25085" priority="244" stopIfTrue="1" operator="equal">
      <formula>0</formula>
    </cfRule>
  </conditionalFormatting>
  <conditionalFormatting sqref="A17">
    <cfRule type="expression" dxfId="25084" priority="243" stopIfTrue="1">
      <formula>$IT18&lt;$IS$2</formula>
    </cfRule>
  </conditionalFormatting>
  <conditionalFormatting sqref="A17">
    <cfRule type="cellIs" dxfId="25083" priority="242" operator="equal">
      <formula>0</formula>
    </cfRule>
  </conditionalFormatting>
  <conditionalFormatting sqref="A17">
    <cfRule type="cellIs" dxfId="25082" priority="241" stopIfTrue="1" operator="equal">
      <formula>0</formula>
    </cfRule>
  </conditionalFormatting>
  <conditionalFormatting sqref="A17">
    <cfRule type="expression" dxfId="25081" priority="240" stopIfTrue="1">
      <formula>$IT18&lt;$IS$2</formula>
    </cfRule>
  </conditionalFormatting>
  <conditionalFormatting sqref="A17">
    <cfRule type="cellIs" dxfId="25080" priority="239" stopIfTrue="1" operator="equal">
      <formula>0</formula>
    </cfRule>
  </conditionalFormatting>
  <conditionalFormatting sqref="A17">
    <cfRule type="expression" dxfId="25079" priority="238" stopIfTrue="1">
      <formula>$IT18&lt;$IS$2</formula>
    </cfRule>
  </conditionalFormatting>
  <conditionalFormatting sqref="A17">
    <cfRule type="cellIs" dxfId="25078" priority="237" stopIfTrue="1" operator="equal">
      <formula>0</formula>
    </cfRule>
  </conditionalFormatting>
  <conditionalFormatting sqref="A17">
    <cfRule type="expression" dxfId="25077" priority="236" stopIfTrue="1">
      <formula>$IT18&lt;$IS$2</formula>
    </cfRule>
  </conditionalFormatting>
  <conditionalFormatting sqref="A17">
    <cfRule type="cellIs" dxfId="25076" priority="235" stopIfTrue="1" operator="equal">
      <formula>0</formula>
    </cfRule>
  </conditionalFormatting>
  <conditionalFormatting sqref="A17">
    <cfRule type="expression" dxfId="25075" priority="234" stopIfTrue="1">
      <formula>$IT18&lt;$IS$2</formula>
    </cfRule>
  </conditionalFormatting>
  <conditionalFormatting sqref="A17">
    <cfRule type="cellIs" dxfId="25074" priority="233" stopIfTrue="1" operator="equal">
      <formula>0</formula>
    </cfRule>
  </conditionalFormatting>
  <conditionalFormatting sqref="A17">
    <cfRule type="expression" dxfId="25073" priority="232" stopIfTrue="1">
      <formula>$IT18&lt;$IS$2</formula>
    </cfRule>
  </conditionalFormatting>
  <conditionalFormatting sqref="A17">
    <cfRule type="cellIs" dxfId="25072" priority="231" stopIfTrue="1" operator="equal">
      <formula>0</formula>
    </cfRule>
  </conditionalFormatting>
  <conditionalFormatting sqref="A17">
    <cfRule type="expression" dxfId="25071" priority="230" stopIfTrue="1">
      <formula>$IT18&lt;$IS$2</formula>
    </cfRule>
  </conditionalFormatting>
  <conditionalFormatting sqref="A17">
    <cfRule type="cellIs" dxfId="25070" priority="229" stopIfTrue="1" operator="equal">
      <formula>0</formula>
    </cfRule>
  </conditionalFormatting>
  <conditionalFormatting sqref="A17">
    <cfRule type="expression" dxfId="25069" priority="228" stopIfTrue="1">
      <formula>$IT18&lt;$IS$2</formula>
    </cfRule>
  </conditionalFormatting>
  <conditionalFormatting sqref="A17">
    <cfRule type="cellIs" dxfId="25068" priority="227" stopIfTrue="1" operator="equal">
      <formula>0</formula>
    </cfRule>
  </conditionalFormatting>
  <conditionalFormatting sqref="A17">
    <cfRule type="expression" dxfId="25067" priority="226" stopIfTrue="1">
      <formula>$IT18&lt;$IS$2</formula>
    </cfRule>
  </conditionalFormatting>
  <conditionalFormatting sqref="A17">
    <cfRule type="cellIs" dxfId="25066" priority="225" stopIfTrue="1" operator="equal">
      <formula>0</formula>
    </cfRule>
  </conditionalFormatting>
  <conditionalFormatting sqref="A17">
    <cfRule type="expression" dxfId="25065" priority="224" stopIfTrue="1">
      <formula>$IT18&lt;$IS$2</formula>
    </cfRule>
  </conditionalFormatting>
  <conditionalFormatting sqref="A17">
    <cfRule type="cellIs" dxfId="25064" priority="223" stopIfTrue="1" operator="equal">
      <formula>0</formula>
    </cfRule>
  </conditionalFormatting>
  <conditionalFormatting sqref="A17">
    <cfRule type="expression" dxfId="25063" priority="222" stopIfTrue="1">
      <formula>$IT18&lt;$IS$2</formula>
    </cfRule>
  </conditionalFormatting>
  <conditionalFormatting sqref="A17">
    <cfRule type="cellIs" dxfId="25062" priority="221" stopIfTrue="1" operator="equal">
      <formula>0</formula>
    </cfRule>
  </conditionalFormatting>
  <conditionalFormatting sqref="A17">
    <cfRule type="expression" dxfId="25061" priority="220" stopIfTrue="1">
      <formula>$IT18&lt;$IS$2</formula>
    </cfRule>
  </conditionalFormatting>
  <conditionalFormatting sqref="A17">
    <cfRule type="cellIs" dxfId="25060" priority="219" stopIfTrue="1" operator="equal">
      <formula>0</formula>
    </cfRule>
  </conditionalFormatting>
  <conditionalFormatting sqref="A17">
    <cfRule type="expression" dxfId="25059" priority="218" stopIfTrue="1">
      <formula>$IT18&lt;$IS$2</formula>
    </cfRule>
  </conditionalFormatting>
  <conditionalFormatting sqref="A17">
    <cfRule type="cellIs" dxfId="25058" priority="217" stopIfTrue="1" operator="equal">
      <formula>0</formula>
    </cfRule>
  </conditionalFormatting>
  <conditionalFormatting sqref="A17">
    <cfRule type="expression" dxfId="25057" priority="216" stopIfTrue="1">
      <formula>$IT18&lt;$IS$2</formula>
    </cfRule>
  </conditionalFormatting>
  <conditionalFormatting sqref="A17">
    <cfRule type="cellIs" dxfId="25056" priority="215" stopIfTrue="1" operator="equal">
      <formula>0</formula>
    </cfRule>
  </conditionalFormatting>
  <conditionalFormatting sqref="A17">
    <cfRule type="expression" dxfId="25055" priority="214" stopIfTrue="1">
      <formula>$IT18&lt;$IS$2</formula>
    </cfRule>
  </conditionalFormatting>
  <conditionalFormatting sqref="D17:G17">
    <cfRule type="cellIs" dxfId="25054" priority="213" operator="equal">
      <formula>0</formula>
    </cfRule>
  </conditionalFormatting>
  <conditionalFormatting sqref="D17:G17">
    <cfRule type="cellIs" dxfId="25053" priority="212" stopIfTrue="1" operator="equal">
      <formula>0</formula>
    </cfRule>
  </conditionalFormatting>
  <conditionalFormatting sqref="D17:G17">
    <cfRule type="expression" dxfId="25052" priority="211" stopIfTrue="1">
      <formula>$IT18&lt;$IS$2</formula>
    </cfRule>
  </conditionalFormatting>
  <conditionalFormatting sqref="D17:G17">
    <cfRule type="cellIs" dxfId="25051" priority="210" stopIfTrue="1" operator="equal">
      <formula>0</formula>
    </cfRule>
  </conditionalFormatting>
  <conditionalFormatting sqref="D17:G17">
    <cfRule type="expression" dxfId="25050" priority="209" stopIfTrue="1">
      <formula>$IT18&lt;$IS$2</formula>
    </cfRule>
  </conditionalFormatting>
  <conditionalFormatting sqref="D17:G17">
    <cfRule type="cellIs" dxfId="25049" priority="208" stopIfTrue="1" operator="equal">
      <formula>0</formula>
    </cfRule>
  </conditionalFormatting>
  <conditionalFormatting sqref="D17:G17">
    <cfRule type="expression" dxfId="25048" priority="207" stopIfTrue="1">
      <formula>$IT18&lt;$IS$2</formula>
    </cfRule>
  </conditionalFormatting>
  <conditionalFormatting sqref="D17:G17">
    <cfRule type="cellIs" dxfId="25047" priority="206" stopIfTrue="1" operator="equal">
      <formula>0</formula>
    </cfRule>
  </conditionalFormatting>
  <conditionalFormatting sqref="D17:G17">
    <cfRule type="expression" dxfId="25046" priority="205" stopIfTrue="1">
      <formula>$IT18&lt;$IS$2</formula>
    </cfRule>
  </conditionalFormatting>
  <conditionalFormatting sqref="D17:G17">
    <cfRule type="cellIs" dxfId="25045" priority="204" operator="equal">
      <formula>0</formula>
    </cfRule>
  </conditionalFormatting>
  <conditionalFormatting sqref="D17:G17">
    <cfRule type="cellIs" dxfId="25044" priority="203" operator="equal">
      <formula>0</formula>
    </cfRule>
  </conditionalFormatting>
  <conditionalFormatting sqref="D17:G17">
    <cfRule type="cellIs" dxfId="25043" priority="202" stopIfTrue="1" operator="equal">
      <formula>0</formula>
    </cfRule>
  </conditionalFormatting>
  <conditionalFormatting sqref="D17:G17">
    <cfRule type="expression" dxfId="25042" priority="201" stopIfTrue="1">
      <formula>$IT18&lt;$IS$2</formula>
    </cfRule>
  </conditionalFormatting>
  <conditionalFormatting sqref="D17:G17">
    <cfRule type="cellIs" dxfId="25041" priority="200" stopIfTrue="1" operator="equal">
      <formula>0</formula>
    </cfRule>
  </conditionalFormatting>
  <conditionalFormatting sqref="D17:G17">
    <cfRule type="expression" dxfId="25040" priority="199" stopIfTrue="1">
      <formula>$IT18&lt;$IS$2</formula>
    </cfRule>
  </conditionalFormatting>
  <conditionalFormatting sqref="D17:G17">
    <cfRule type="cellIs" dxfId="25039" priority="198" stopIfTrue="1" operator="equal">
      <formula>0</formula>
    </cfRule>
  </conditionalFormatting>
  <conditionalFormatting sqref="D17:G17">
    <cfRule type="expression" dxfId="25038" priority="197" stopIfTrue="1">
      <formula>$IT18&lt;$IS$2</formula>
    </cfRule>
  </conditionalFormatting>
  <conditionalFormatting sqref="D17:G17">
    <cfRule type="cellIs" dxfId="25037" priority="196" stopIfTrue="1" operator="equal">
      <formula>0</formula>
    </cfRule>
  </conditionalFormatting>
  <conditionalFormatting sqref="D17:G17">
    <cfRule type="expression" dxfId="25036" priority="195" stopIfTrue="1">
      <formula>$IT18&lt;$IS$2</formula>
    </cfRule>
  </conditionalFormatting>
  <conditionalFormatting sqref="D17:G17">
    <cfRule type="cellIs" dxfId="25035" priority="194" stopIfTrue="1" operator="equal">
      <formula>0</formula>
    </cfRule>
  </conditionalFormatting>
  <conditionalFormatting sqref="D17:G17">
    <cfRule type="expression" dxfId="25034" priority="193" stopIfTrue="1">
      <formula>$IT18&lt;$IS$2</formula>
    </cfRule>
  </conditionalFormatting>
  <conditionalFormatting sqref="D17:G17">
    <cfRule type="cellIs" dxfId="25033" priority="192" operator="equal">
      <formula>0</formula>
    </cfRule>
  </conditionalFormatting>
  <conditionalFormatting sqref="D17:G17">
    <cfRule type="cellIs" dxfId="25032" priority="191" stopIfTrue="1" operator="equal">
      <formula>0</formula>
    </cfRule>
  </conditionalFormatting>
  <conditionalFormatting sqref="D17:G17">
    <cfRule type="expression" dxfId="25031" priority="190" stopIfTrue="1">
      <formula>$IT18&lt;$IS$2</formula>
    </cfRule>
  </conditionalFormatting>
  <conditionalFormatting sqref="D17:G17">
    <cfRule type="cellIs" dxfId="25030" priority="189" stopIfTrue="1" operator="equal">
      <formula>0</formula>
    </cfRule>
  </conditionalFormatting>
  <conditionalFormatting sqref="D17:G17">
    <cfRule type="expression" dxfId="25029" priority="188" stopIfTrue="1">
      <formula>$IT18&lt;$IS$2</formula>
    </cfRule>
  </conditionalFormatting>
  <conditionalFormatting sqref="D17:G17">
    <cfRule type="cellIs" dxfId="25028" priority="187" stopIfTrue="1" operator="equal">
      <formula>0</formula>
    </cfRule>
  </conditionalFormatting>
  <conditionalFormatting sqref="D17:G17">
    <cfRule type="expression" dxfId="25027" priority="186" stopIfTrue="1">
      <formula>$IT18&lt;$IS$2</formula>
    </cfRule>
  </conditionalFormatting>
  <conditionalFormatting sqref="D17:G17">
    <cfRule type="cellIs" dxfId="25026" priority="185" stopIfTrue="1" operator="equal">
      <formula>0</formula>
    </cfRule>
  </conditionalFormatting>
  <conditionalFormatting sqref="D17:G17">
    <cfRule type="expression" dxfId="25025" priority="184" stopIfTrue="1">
      <formula>$IT18&lt;$IS$2</formula>
    </cfRule>
  </conditionalFormatting>
  <conditionalFormatting sqref="D17:G17">
    <cfRule type="cellIs" dxfId="25024" priority="183" stopIfTrue="1" operator="equal">
      <formula>0</formula>
    </cfRule>
  </conditionalFormatting>
  <conditionalFormatting sqref="D17:G17">
    <cfRule type="expression" dxfId="25023" priority="182" stopIfTrue="1">
      <formula>$IT18&lt;$IS$2</formula>
    </cfRule>
  </conditionalFormatting>
  <conditionalFormatting sqref="D17:G17">
    <cfRule type="cellIs" dxfId="25022" priority="181" stopIfTrue="1" operator="equal">
      <formula>0</formula>
    </cfRule>
  </conditionalFormatting>
  <conditionalFormatting sqref="D17:G17">
    <cfRule type="expression" dxfId="25021" priority="180" stopIfTrue="1">
      <formula>$IT18&lt;$IS$2</formula>
    </cfRule>
  </conditionalFormatting>
  <conditionalFormatting sqref="D17:G17">
    <cfRule type="cellIs" dxfId="25020" priority="179" stopIfTrue="1" operator="equal">
      <formula>0</formula>
    </cfRule>
  </conditionalFormatting>
  <conditionalFormatting sqref="D17:G17">
    <cfRule type="expression" dxfId="25019" priority="178" stopIfTrue="1">
      <formula>$IT18&lt;$IS$2</formula>
    </cfRule>
  </conditionalFormatting>
  <conditionalFormatting sqref="D17">
    <cfRule type="cellIs" dxfId="25018" priority="177" operator="equal">
      <formula>0</formula>
    </cfRule>
  </conditionalFormatting>
  <conditionalFormatting sqref="D17">
    <cfRule type="cellIs" dxfId="25017" priority="176" stopIfTrue="1" operator="equal">
      <formula>0</formula>
    </cfRule>
  </conditionalFormatting>
  <conditionalFormatting sqref="D17">
    <cfRule type="expression" dxfId="25016" priority="175" stopIfTrue="1">
      <formula>$IT18&lt;$IS$2</formula>
    </cfRule>
  </conditionalFormatting>
  <conditionalFormatting sqref="D17">
    <cfRule type="cellIs" dxfId="25015" priority="174" stopIfTrue="1" operator="equal">
      <formula>0</formula>
    </cfRule>
  </conditionalFormatting>
  <conditionalFormatting sqref="D17">
    <cfRule type="expression" dxfId="25014" priority="173" stopIfTrue="1">
      <formula>$IT18&lt;$IS$2</formula>
    </cfRule>
  </conditionalFormatting>
  <conditionalFormatting sqref="D17">
    <cfRule type="cellIs" dxfId="25013" priority="172" stopIfTrue="1" operator="equal">
      <formula>0</formula>
    </cfRule>
  </conditionalFormatting>
  <conditionalFormatting sqref="D17">
    <cfRule type="expression" dxfId="25012" priority="171" stopIfTrue="1">
      <formula>$IT18&lt;$IS$2</formula>
    </cfRule>
  </conditionalFormatting>
  <conditionalFormatting sqref="D17">
    <cfRule type="cellIs" dxfId="25011" priority="170" stopIfTrue="1" operator="equal">
      <formula>0</formula>
    </cfRule>
  </conditionalFormatting>
  <conditionalFormatting sqref="D17">
    <cfRule type="expression" dxfId="25010" priority="169" stopIfTrue="1">
      <formula>$IT18&lt;$IS$2</formula>
    </cfRule>
  </conditionalFormatting>
  <conditionalFormatting sqref="D17">
    <cfRule type="cellIs" dxfId="25009" priority="168" stopIfTrue="1" operator="equal">
      <formula>0</formula>
    </cfRule>
  </conditionalFormatting>
  <conditionalFormatting sqref="D17">
    <cfRule type="expression" dxfId="25008" priority="167" stopIfTrue="1">
      <formula>$IT18&lt;$IS$2</formula>
    </cfRule>
  </conditionalFormatting>
  <conditionalFormatting sqref="D17">
    <cfRule type="cellIs" dxfId="25007" priority="166" operator="equal">
      <formula>0</formula>
    </cfRule>
  </conditionalFormatting>
  <conditionalFormatting sqref="D17">
    <cfRule type="cellIs" dxfId="25006" priority="165" stopIfTrue="1" operator="equal">
      <formula>0</formula>
    </cfRule>
  </conditionalFormatting>
  <conditionalFormatting sqref="D17">
    <cfRule type="expression" dxfId="25005" priority="164" stopIfTrue="1">
      <formula>$IT18&lt;$IS$2</formula>
    </cfRule>
  </conditionalFormatting>
  <conditionalFormatting sqref="D17">
    <cfRule type="cellIs" dxfId="25004" priority="163" stopIfTrue="1" operator="equal">
      <formula>0</formula>
    </cfRule>
  </conditionalFormatting>
  <conditionalFormatting sqref="D17">
    <cfRule type="expression" dxfId="25003" priority="162" stopIfTrue="1">
      <formula>$IT18&lt;$IS$2</formula>
    </cfRule>
  </conditionalFormatting>
  <conditionalFormatting sqref="D17">
    <cfRule type="cellIs" dxfId="25002" priority="161" stopIfTrue="1" operator="equal">
      <formula>0</formula>
    </cfRule>
  </conditionalFormatting>
  <conditionalFormatting sqref="D17">
    <cfRule type="expression" dxfId="25001" priority="160" stopIfTrue="1">
      <formula>$IT18&lt;$IS$2</formula>
    </cfRule>
  </conditionalFormatting>
  <conditionalFormatting sqref="D17">
    <cfRule type="cellIs" dxfId="25000" priority="159" stopIfTrue="1" operator="equal">
      <formula>0</formula>
    </cfRule>
  </conditionalFormatting>
  <conditionalFormatting sqref="D17">
    <cfRule type="expression" dxfId="24999" priority="158" stopIfTrue="1">
      <formula>$IT18&lt;$IS$2</formula>
    </cfRule>
  </conditionalFormatting>
  <conditionalFormatting sqref="D17">
    <cfRule type="cellIs" dxfId="24998" priority="157" stopIfTrue="1" operator="equal">
      <formula>0</formula>
    </cfRule>
  </conditionalFormatting>
  <conditionalFormatting sqref="D17">
    <cfRule type="expression" dxfId="24997" priority="156" stopIfTrue="1">
      <formula>$IT18&lt;$IS$2</formula>
    </cfRule>
  </conditionalFormatting>
  <conditionalFormatting sqref="D17">
    <cfRule type="cellIs" dxfId="24996" priority="155" stopIfTrue="1" operator="equal">
      <formula>0</formula>
    </cfRule>
  </conditionalFormatting>
  <conditionalFormatting sqref="D17">
    <cfRule type="expression" dxfId="24995" priority="154" stopIfTrue="1">
      <formula>$IT18&lt;$IS$2</formula>
    </cfRule>
  </conditionalFormatting>
  <conditionalFormatting sqref="D17">
    <cfRule type="cellIs" dxfId="24994" priority="153" stopIfTrue="1" operator="equal">
      <formula>0</formula>
    </cfRule>
  </conditionalFormatting>
  <conditionalFormatting sqref="D17">
    <cfRule type="expression" dxfId="24993" priority="152" stopIfTrue="1">
      <formula>$IT18&lt;$IS$2</formula>
    </cfRule>
  </conditionalFormatting>
  <conditionalFormatting sqref="D17:G17">
    <cfRule type="cellIs" dxfId="24992" priority="151" stopIfTrue="1" operator="equal">
      <formula>0</formula>
    </cfRule>
  </conditionalFormatting>
  <conditionalFormatting sqref="D17:G17">
    <cfRule type="expression" dxfId="24991" priority="150" stopIfTrue="1">
      <formula>$IT18&lt;$IS$2</formula>
    </cfRule>
  </conditionalFormatting>
  <conditionalFormatting sqref="D17:G17">
    <cfRule type="cellIs" dxfId="24990" priority="149" stopIfTrue="1" operator="equal">
      <formula>0</formula>
    </cfRule>
  </conditionalFormatting>
  <conditionalFormatting sqref="D17:G17">
    <cfRule type="expression" dxfId="24989" priority="148" stopIfTrue="1">
      <formula>$IT18&lt;$IS$2</formula>
    </cfRule>
  </conditionalFormatting>
  <conditionalFormatting sqref="D17:G17">
    <cfRule type="cellIs" dxfId="24988" priority="147" stopIfTrue="1" operator="equal">
      <formula>0</formula>
    </cfRule>
  </conditionalFormatting>
  <conditionalFormatting sqref="D17:G17">
    <cfRule type="expression" dxfId="24987" priority="146" stopIfTrue="1">
      <formula>$IT18&lt;$IS$2</formula>
    </cfRule>
  </conditionalFormatting>
  <conditionalFormatting sqref="D17:G17">
    <cfRule type="cellIs" dxfId="24986" priority="145" stopIfTrue="1" operator="equal">
      <formula>0</formula>
    </cfRule>
  </conditionalFormatting>
  <conditionalFormatting sqref="D17:G17">
    <cfRule type="expression" dxfId="24985" priority="144" stopIfTrue="1">
      <formula>$IT18&lt;$IS$2</formula>
    </cfRule>
  </conditionalFormatting>
  <conditionalFormatting sqref="D17:G17">
    <cfRule type="cellIs" dxfId="24984" priority="143" stopIfTrue="1" operator="equal">
      <formula>0</formula>
    </cfRule>
  </conditionalFormatting>
  <conditionalFormatting sqref="D17:G17">
    <cfRule type="expression" dxfId="24983" priority="142" stopIfTrue="1">
      <formula>$IT18&lt;$IS$2</formula>
    </cfRule>
  </conditionalFormatting>
  <conditionalFormatting sqref="D17:G17">
    <cfRule type="cellIs" dxfId="24982" priority="141" stopIfTrue="1" operator="equal">
      <formula>0</formula>
    </cfRule>
  </conditionalFormatting>
  <conditionalFormatting sqref="D17:G17">
    <cfRule type="expression" dxfId="24981" priority="140" stopIfTrue="1">
      <formula>$IT18&lt;$IS$2</formula>
    </cfRule>
  </conditionalFormatting>
  <conditionalFormatting sqref="D17:G17">
    <cfRule type="cellIs" dxfId="24980" priority="139" stopIfTrue="1" operator="equal">
      <formula>0</formula>
    </cfRule>
  </conditionalFormatting>
  <conditionalFormatting sqref="D17:G17">
    <cfRule type="expression" dxfId="24979" priority="138" stopIfTrue="1">
      <formula>$IT18&lt;$IS$2</formula>
    </cfRule>
  </conditionalFormatting>
  <conditionalFormatting sqref="D32:G32">
    <cfRule type="cellIs" dxfId="24978" priority="137" operator="equal">
      <formula>0</formula>
    </cfRule>
  </conditionalFormatting>
  <conditionalFormatting sqref="D32:G32">
    <cfRule type="cellIs" dxfId="24977" priority="136" stopIfTrue="1" operator="equal">
      <formula>0</formula>
    </cfRule>
  </conditionalFormatting>
  <conditionalFormatting sqref="D32:G32">
    <cfRule type="expression" dxfId="24976" priority="135" stopIfTrue="1">
      <formula>$IT33&lt;$IS$2</formula>
    </cfRule>
  </conditionalFormatting>
  <conditionalFormatting sqref="D32:G32">
    <cfRule type="cellIs" dxfId="24975" priority="134" stopIfTrue="1" operator="equal">
      <formula>0</formula>
    </cfRule>
  </conditionalFormatting>
  <conditionalFormatting sqref="D32:G32">
    <cfRule type="expression" dxfId="24974" priority="133" stopIfTrue="1">
      <formula>$IT33&lt;$IS$2</formula>
    </cfRule>
  </conditionalFormatting>
  <conditionalFormatting sqref="D32:G32">
    <cfRule type="cellIs" dxfId="24973" priority="132" stopIfTrue="1" operator="equal">
      <formula>0</formula>
    </cfRule>
  </conditionalFormatting>
  <conditionalFormatting sqref="D32:G32">
    <cfRule type="expression" dxfId="24972" priority="131" stopIfTrue="1">
      <formula>$IT33&lt;$IS$2</formula>
    </cfRule>
  </conditionalFormatting>
  <conditionalFormatting sqref="D32:G32">
    <cfRule type="cellIs" dxfId="24971" priority="130" stopIfTrue="1" operator="equal">
      <formula>0</formula>
    </cfRule>
  </conditionalFormatting>
  <conditionalFormatting sqref="D32:G32">
    <cfRule type="expression" dxfId="24970" priority="129" stopIfTrue="1">
      <formula>$IT33&lt;$IS$2</formula>
    </cfRule>
  </conditionalFormatting>
  <conditionalFormatting sqref="D32:G32">
    <cfRule type="cellIs" dxfId="24969" priority="128" operator="equal">
      <formula>0</formula>
    </cfRule>
  </conditionalFormatting>
  <conditionalFormatting sqref="D32:G32">
    <cfRule type="cellIs" dxfId="24968" priority="127" operator="equal">
      <formula>0</formula>
    </cfRule>
  </conditionalFormatting>
  <conditionalFormatting sqref="D32:G32">
    <cfRule type="cellIs" dxfId="24967" priority="126" stopIfTrue="1" operator="equal">
      <formula>0</formula>
    </cfRule>
  </conditionalFormatting>
  <conditionalFormatting sqref="D32:G32">
    <cfRule type="expression" dxfId="24966" priority="125" stopIfTrue="1">
      <formula>$IT33&lt;$IS$2</formula>
    </cfRule>
  </conditionalFormatting>
  <conditionalFormatting sqref="D32:G32">
    <cfRule type="cellIs" dxfId="24965" priority="124" stopIfTrue="1" operator="equal">
      <formula>0</formula>
    </cfRule>
  </conditionalFormatting>
  <conditionalFormatting sqref="D32:G32">
    <cfRule type="expression" dxfId="24964" priority="123" stopIfTrue="1">
      <formula>$IT33&lt;$IS$2</formula>
    </cfRule>
  </conditionalFormatting>
  <conditionalFormatting sqref="D32:G32">
    <cfRule type="cellIs" dxfId="24963" priority="122" stopIfTrue="1" operator="equal">
      <formula>0</formula>
    </cfRule>
  </conditionalFormatting>
  <conditionalFormatting sqref="D32:G32">
    <cfRule type="expression" dxfId="24962" priority="121" stopIfTrue="1">
      <formula>$IT33&lt;$IS$2</formula>
    </cfRule>
  </conditionalFormatting>
  <conditionalFormatting sqref="D32:G32">
    <cfRule type="cellIs" dxfId="24961" priority="120" stopIfTrue="1" operator="equal">
      <formula>0</formula>
    </cfRule>
  </conditionalFormatting>
  <conditionalFormatting sqref="D32:G32">
    <cfRule type="expression" dxfId="24960" priority="119" stopIfTrue="1">
      <formula>$IT33&lt;$IS$2</formula>
    </cfRule>
  </conditionalFormatting>
  <conditionalFormatting sqref="D32:G32">
    <cfRule type="cellIs" dxfId="24959" priority="118" operator="equal">
      <formula>0</formula>
    </cfRule>
  </conditionalFormatting>
  <conditionalFormatting sqref="D32:G32">
    <cfRule type="cellIs" dxfId="24958" priority="117" stopIfTrue="1" operator="equal">
      <formula>0</formula>
    </cfRule>
  </conditionalFormatting>
  <conditionalFormatting sqref="D32:G32">
    <cfRule type="expression" dxfId="24957" priority="116" stopIfTrue="1">
      <formula>$IT33&lt;$IS$2</formula>
    </cfRule>
  </conditionalFormatting>
  <conditionalFormatting sqref="D32:G32">
    <cfRule type="cellIs" dxfId="24956" priority="115" stopIfTrue="1" operator="equal">
      <formula>0</formula>
    </cfRule>
  </conditionalFormatting>
  <conditionalFormatting sqref="D32:G32">
    <cfRule type="expression" dxfId="24955" priority="114" stopIfTrue="1">
      <formula>$IT33&lt;$IS$2</formula>
    </cfRule>
  </conditionalFormatting>
  <conditionalFormatting sqref="D32:G32">
    <cfRule type="cellIs" dxfId="24954" priority="113" stopIfTrue="1" operator="equal">
      <formula>0</formula>
    </cfRule>
  </conditionalFormatting>
  <conditionalFormatting sqref="D32:G32">
    <cfRule type="expression" dxfId="24953" priority="112" stopIfTrue="1">
      <formula>$IT33&lt;$IS$2</formula>
    </cfRule>
  </conditionalFormatting>
  <conditionalFormatting sqref="D32:G32">
    <cfRule type="cellIs" dxfId="24952" priority="111" stopIfTrue="1" operator="equal">
      <formula>0</formula>
    </cfRule>
  </conditionalFormatting>
  <conditionalFormatting sqref="D32:G32">
    <cfRule type="expression" dxfId="24951" priority="110" stopIfTrue="1">
      <formula>$IT33&lt;$IS$2</formula>
    </cfRule>
  </conditionalFormatting>
  <conditionalFormatting sqref="D32:G32">
    <cfRule type="cellIs" dxfId="24950" priority="109" stopIfTrue="1" operator="equal">
      <formula>0</formula>
    </cfRule>
  </conditionalFormatting>
  <conditionalFormatting sqref="D32:G32">
    <cfRule type="expression" dxfId="24949" priority="108" stopIfTrue="1">
      <formula>$IT33&lt;$IS$2</formula>
    </cfRule>
  </conditionalFormatting>
  <conditionalFormatting sqref="D32">
    <cfRule type="cellIs" dxfId="24948" priority="107" operator="equal">
      <formula>0</formula>
    </cfRule>
  </conditionalFormatting>
  <conditionalFormatting sqref="D32">
    <cfRule type="cellIs" dxfId="24947" priority="106" operator="equal">
      <formula>0</formula>
    </cfRule>
  </conditionalFormatting>
  <conditionalFormatting sqref="D32">
    <cfRule type="cellIs" dxfId="24946" priority="105" stopIfTrue="1" operator="equal">
      <formula>0</formula>
    </cfRule>
  </conditionalFormatting>
  <conditionalFormatting sqref="D32">
    <cfRule type="expression" dxfId="24945" priority="104" stopIfTrue="1">
      <formula>$IT33&lt;$IS$2</formula>
    </cfRule>
  </conditionalFormatting>
  <conditionalFormatting sqref="D32">
    <cfRule type="cellIs" dxfId="24944" priority="103" stopIfTrue="1" operator="equal">
      <formula>0</formula>
    </cfRule>
  </conditionalFormatting>
  <conditionalFormatting sqref="D32">
    <cfRule type="expression" dxfId="24943" priority="102" stopIfTrue="1">
      <formula>$IT33&lt;$IS$2</formula>
    </cfRule>
  </conditionalFormatting>
  <conditionalFormatting sqref="D32">
    <cfRule type="cellIs" dxfId="24942" priority="101" stopIfTrue="1" operator="equal">
      <formula>0</formula>
    </cfRule>
  </conditionalFormatting>
  <conditionalFormatting sqref="D32">
    <cfRule type="expression" dxfId="24941" priority="100" stopIfTrue="1">
      <formula>$IT33&lt;$IS$2</formula>
    </cfRule>
  </conditionalFormatting>
  <conditionalFormatting sqref="D32">
    <cfRule type="cellIs" dxfId="24940" priority="99" stopIfTrue="1" operator="equal">
      <formula>0</formula>
    </cfRule>
  </conditionalFormatting>
  <conditionalFormatting sqref="D32">
    <cfRule type="expression" dxfId="24939" priority="98" stopIfTrue="1">
      <formula>$IT33&lt;$IS$2</formula>
    </cfRule>
  </conditionalFormatting>
  <conditionalFormatting sqref="D32">
    <cfRule type="cellIs" dxfId="24938" priority="97" operator="equal">
      <formula>0</formula>
    </cfRule>
  </conditionalFormatting>
  <conditionalFormatting sqref="D32">
    <cfRule type="cellIs" dxfId="24937" priority="96" stopIfTrue="1" operator="equal">
      <formula>0</formula>
    </cfRule>
  </conditionalFormatting>
  <conditionalFormatting sqref="D32">
    <cfRule type="expression" dxfId="24936" priority="95" stopIfTrue="1">
      <formula>$IT33&lt;$IS$2</formula>
    </cfRule>
  </conditionalFormatting>
  <conditionalFormatting sqref="D32">
    <cfRule type="cellIs" dxfId="24935" priority="94" stopIfTrue="1" operator="equal">
      <formula>0</formula>
    </cfRule>
  </conditionalFormatting>
  <conditionalFormatting sqref="D32">
    <cfRule type="expression" dxfId="24934" priority="93" stopIfTrue="1">
      <formula>$IT33&lt;$IS$2</formula>
    </cfRule>
  </conditionalFormatting>
  <conditionalFormatting sqref="D32">
    <cfRule type="cellIs" dxfId="24933" priority="92" stopIfTrue="1" operator="equal">
      <formula>0</formula>
    </cfRule>
  </conditionalFormatting>
  <conditionalFormatting sqref="D32">
    <cfRule type="expression" dxfId="24932" priority="91" stopIfTrue="1">
      <formula>$IT33&lt;$IS$2</formula>
    </cfRule>
  </conditionalFormatting>
  <conditionalFormatting sqref="D32:G32">
    <cfRule type="cellIs" dxfId="24931" priority="90" stopIfTrue="1" operator="equal">
      <formula>0</formula>
    </cfRule>
  </conditionalFormatting>
  <conditionalFormatting sqref="D32:G32">
    <cfRule type="expression" dxfId="24930" priority="89" stopIfTrue="1">
      <formula>$IT33&lt;$IS$2</formula>
    </cfRule>
  </conditionalFormatting>
  <conditionalFormatting sqref="D32:G32">
    <cfRule type="cellIs" dxfId="24929" priority="88" stopIfTrue="1" operator="equal">
      <formula>0</formula>
    </cfRule>
  </conditionalFormatting>
  <conditionalFormatting sqref="D32:G32">
    <cfRule type="expression" dxfId="24928" priority="87" stopIfTrue="1">
      <formula>$IT33&lt;$IS$2</formula>
    </cfRule>
  </conditionalFormatting>
  <conditionalFormatting sqref="D32:G32">
    <cfRule type="cellIs" dxfId="24927" priority="86" stopIfTrue="1" operator="equal">
      <formula>0</formula>
    </cfRule>
  </conditionalFormatting>
  <conditionalFormatting sqref="D32:G32">
    <cfRule type="expression" dxfId="24926" priority="85" stopIfTrue="1">
      <formula>$IT33&lt;$IS$2</formula>
    </cfRule>
  </conditionalFormatting>
  <conditionalFormatting sqref="D32:G32">
    <cfRule type="cellIs" dxfId="24925" priority="84" stopIfTrue="1" operator="equal">
      <formula>0</formula>
    </cfRule>
  </conditionalFormatting>
  <conditionalFormatting sqref="D32:G32">
    <cfRule type="expression" dxfId="24924" priority="83" stopIfTrue="1">
      <formula>$IW33&lt;$IV$2</formula>
    </cfRule>
  </conditionalFormatting>
  <conditionalFormatting sqref="D32:G32">
    <cfRule type="cellIs" dxfId="24923" priority="82" stopIfTrue="1" operator="equal">
      <formula>0</formula>
    </cfRule>
  </conditionalFormatting>
  <conditionalFormatting sqref="D32:G32">
    <cfRule type="expression" dxfId="24922" priority="81" stopIfTrue="1">
      <formula>$IT33&lt;$IS$2</formula>
    </cfRule>
  </conditionalFormatting>
  <conditionalFormatting sqref="D32:G32">
    <cfRule type="cellIs" dxfId="24921" priority="80" stopIfTrue="1" operator="equal">
      <formula>0</formula>
    </cfRule>
  </conditionalFormatting>
  <conditionalFormatting sqref="D32:G32">
    <cfRule type="expression" dxfId="24920" priority="79" stopIfTrue="1">
      <formula>$IT33&lt;$IS$2</formula>
    </cfRule>
  </conditionalFormatting>
  <conditionalFormatting sqref="D32:G32">
    <cfRule type="cellIs" dxfId="24919" priority="78" stopIfTrue="1" operator="equal">
      <formula>0</formula>
    </cfRule>
  </conditionalFormatting>
  <conditionalFormatting sqref="D32:G32">
    <cfRule type="expression" dxfId="24918" priority="77" stopIfTrue="1">
      <formula>$IT33&lt;$IS$2</formula>
    </cfRule>
  </conditionalFormatting>
  <conditionalFormatting sqref="D32:G32">
    <cfRule type="cellIs" dxfId="24917" priority="76" operator="equal">
      <formula>0</formula>
    </cfRule>
  </conditionalFormatting>
  <conditionalFormatting sqref="D32:G32">
    <cfRule type="cellIs" dxfId="24916" priority="75" stopIfTrue="1" operator="equal">
      <formula>0</formula>
    </cfRule>
  </conditionalFormatting>
  <conditionalFormatting sqref="D32:G32">
    <cfRule type="expression" dxfId="24915" priority="74" stopIfTrue="1">
      <formula>$IT33&lt;$IS$2</formula>
    </cfRule>
  </conditionalFormatting>
  <conditionalFormatting sqref="D32:G32">
    <cfRule type="cellIs" dxfId="24914" priority="73" stopIfTrue="1" operator="equal">
      <formula>0</formula>
    </cfRule>
  </conditionalFormatting>
  <conditionalFormatting sqref="D32:G32">
    <cfRule type="expression" dxfId="24913" priority="72" stopIfTrue="1">
      <formula>$IT33&lt;$IS$2</formula>
    </cfRule>
  </conditionalFormatting>
  <conditionalFormatting sqref="D32:G32">
    <cfRule type="cellIs" dxfId="24912" priority="71" stopIfTrue="1" operator="equal">
      <formula>0</formula>
    </cfRule>
  </conditionalFormatting>
  <conditionalFormatting sqref="D32:G32">
    <cfRule type="expression" dxfId="24911" priority="70" stopIfTrue="1">
      <formula>$IT33&lt;$IS$2</formula>
    </cfRule>
  </conditionalFormatting>
  <conditionalFormatting sqref="D32:G32">
    <cfRule type="cellIs" dxfId="24910" priority="69" stopIfTrue="1" operator="equal">
      <formula>0</formula>
    </cfRule>
  </conditionalFormatting>
  <conditionalFormatting sqref="D32:G32">
    <cfRule type="expression" dxfId="24909" priority="68" stopIfTrue="1">
      <formula>$IT33&lt;$IS$2</formula>
    </cfRule>
  </conditionalFormatting>
  <conditionalFormatting sqref="D32:G32">
    <cfRule type="cellIs" dxfId="24908" priority="67" operator="equal">
      <formula>0</formula>
    </cfRule>
  </conditionalFormatting>
  <conditionalFormatting sqref="D32:G32">
    <cfRule type="cellIs" dxfId="24907" priority="66" operator="equal">
      <formula>0</formula>
    </cfRule>
  </conditionalFormatting>
  <conditionalFormatting sqref="D32:G32">
    <cfRule type="cellIs" dxfId="24906" priority="65" stopIfTrue="1" operator="equal">
      <formula>0</formula>
    </cfRule>
  </conditionalFormatting>
  <conditionalFormatting sqref="D32:G32">
    <cfRule type="expression" dxfId="24905" priority="64" stopIfTrue="1">
      <formula>$IT33&lt;$IS$2</formula>
    </cfRule>
  </conditionalFormatting>
  <conditionalFormatting sqref="D32:G32">
    <cfRule type="cellIs" dxfId="24904" priority="63" stopIfTrue="1" operator="equal">
      <formula>0</formula>
    </cfRule>
  </conditionalFormatting>
  <conditionalFormatting sqref="D32:G32">
    <cfRule type="expression" dxfId="24903" priority="62" stopIfTrue="1">
      <formula>$IT33&lt;$IS$2</formula>
    </cfRule>
  </conditionalFormatting>
  <conditionalFormatting sqref="D32:G32">
    <cfRule type="cellIs" dxfId="24902" priority="61" stopIfTrue="1" operator="equal">
      <formula>0</formula>
    </cfRule>
  </conditionalFormatting>
  <conditionalFormatting sqref="D32:G32">
    <cfRule type="expression" dxfId="24901" priority="60" stopIfTrue="1">
      <formula>$IT33&lt;$IS$2</formula>
    </cfRule>
  </conditionalFormatting>
  <conditionalFormatting sqref="D32:G32">
    <cfRule type="cellIs" dxfId="24900" priority="59" stopIfTrue="1" operator="equal">
      <formula>0</formula>
    </cfRule>
  </conditionalFormatting>
  <conditionalFormatting sqref="D32:G32">
    <cfRule type="expression" dxfId="24899" priority="58" stopIfTrue="1">
      <formula>$IT33&lt;$IS$2</formula>
    </cfRule>
  </conditionalFormatting>
  <conditionalFormatting sqref="D32:G32">
    <cfRule type="cellIs" dxfId="24898" priority="57" stopIfTrue="1" operator="equal">
      <formula>0</formula>
    </cfRule>
  </conditionalFormatting>
  <conditionalFormatting sqref="D32:G32">
    <cfRule type="expression" dxfId="24897" priority="56" stopIfTrue="1">
      <formula>$IT33&lt;$IS$2</formula>
    </cfRule>
  </conditionalFormatting>
  <conditionalFormatting sqref="D32:G32">
    <cfRule type="cellIs" dxfId="24896" priority="55" operator="equal">
      <formula>0</formula>
    </cfRule>
  </conditionalFormatting>
  <conditionalFormatting sqref="D32:G32">
    <cfRule type="cellIs" dxfId="24895" priority="54" stopIfTrue="1" operator="equal">
      <formula>0</formula>
    </cfRule>
  </conditionalFormatting>
  <conditionalFormatting sqref="D32:G32">
    <cfRule type="expression" dxfId="24894" priority="53" stopIfTrue="1">
      <formula>$IT33&lt;$IS$2</formula>
    </cfRule>
  </conditionalFormatting>
  <conditionalFormatting sqref="D32:G32">
    <cfRule type="cellIs" dxfId="24893" priority="52" stopIfTrue="1" operator="equal">
      <formula>0</formula>
    </cfRule>
  </conditionalFormatting>
  <conditionalFormatting sqref="D32:G32">
    <cfRule type="expression" dxfId="24892" priority="51" stopIfTrue="1">
      <formula>$IT33&lt;$IS$2</formula>
    </cfRule>
  </conditionalFormatting>
  <conditionalFormatting sqref="D32:G32">
    <cfRule type="cellIs" dxfId="24891" priority="50" stopIfTrue="1" operator="equal">
      <formula>0</formula>
    </cfRule>
  </conditionalFormatting>
  <conditionalFormatting sqref="D32:G32">
    <cfRule type="expression" dxfId="24890" priority="49" stopIfTrue="1">
      <formula>$IT33&lt;$IS$2</formula>
    </cfRule>
  </conditionalFormatting>
  <conditionalFormatting sqref="D32:G32">
    <cfRule type="cellIs" dxfId="24889" priority="48" stopIfTrue="1" operator="equal">
      <formula>0</formula>
    </cfRule>
  </conditionalFormatting>
  <conditionalFormatting sqref="D32:G32">
    <cfRule type="expression" dxfId="24888" priority="47" stopIfTrue="1">
      <formula>$IT33&lt;$IS$2</formula>
    </cfRule>
  </conditionalFormatting>
  <conditionalFormatting sqref="D32:G32">
    <cfRule type="cellIs" dxfId="24887" priority="46" stopIfTrue="1" operator="equal">
      <formula>0</formula>
    </cfRule>
  </conditionalFormatting>
  <conditionalFormatting sqref="D32:G32">
    <cfRule type="expression" dxfId="24886" priority="45" stopIfTrue="1">
      <formula>$IT33&lt;$IS$2</formula>
    </cfRule>
  </conditionalFormatting>
  <conditionalFormatting sqref="D32:G32">
    <cfRule type="cellIs" dxfId="24885" priority="44" stopIfTrue="1" operator="equal">
      <formula>0</formula>
    </cfRule>
  </conditionalFormatting>
  <conditionalFormatting sqref="D32:G32">
    <cfRule type="expression" dxfId="24884" priority="43" stopIfTrue="1">
      <formula>$IT33&lt;$IS$2</formula>
    </cfRule>
  </conditionalFormatting>
  <conditionalFormatting sqref="D32:G32">
    <cfRule type="cellIs" dxfId="24883" priority="42" stopIfTrue="1" operator="equal">
      <formula>0</formula>
    </cfRule>
  </conditionalFormatting>
  <conditionalFormatting sqref="D32:G32">
    <cfRule type="expression" dxfId="24882" priority="41" stopIfTrue="1">
      <formula>$IT33&lt;$IS$2</formula>
    </cfRule>
  </conditionalFormatting>
  <conditionalFormatting sqref="D32">
    <cfRule type="cellIs" dxfId="24881" priority="40" operator="equal">
      <formula>0</formula>
    </cfRule>
  </conditionalFormatting>
  <conditionalFormatting sqref="D32">
    <cfRule type="cellIs" dxfId="24880" priority="39" stopIfTrue="1" operator="equal">
      <formula>0</formula>
    </cfRule>
  </conditionalFormatting>
  <conditionalFormatting sqref="D32">
    <cfRule type="expression" dxfId="24879" priority="38" stopIfTrue="1">
      <formula>$IT33&lt;$IS$2</formula>
    </cfRule>
  </conditionalFormatting>
  <conditionalFormatting sqref="D32">
    <cfRule type="cellIs" dxfId="24878" priority="37" stopIfTrue="1" operator="equal">
      <formula>0</formula>
    </cfRule>
  </conditionalFormatting>
  <conditionalFormatting sqref="D32">
    <cfRule type="expression" dxfId="24877" priority="36" stopIfTrue="1">
      <formula>$IT33&lt;$IS$2</formula>
    </cfRule>
  </conditionalFormatting>
  <conditionalFormatting sqref="D32">
    <cfRule type="cellIs" dxfId="24876" priority="35" stopIfTrue="1" operator="equal">
      <formula>0</formula>
    </cfRule>
  </conditionalFormatting>
  <conditionalFormatting sqref="D32">
    <cfRule type="expression" dxfId="24875" priority="34" stopIfTrue="1">
      <formula>$IT33&lt;$IS$2</formula>
    </cfRule>
  </conditionalFormatting>
  <conditionalFormatting sqref="D32">
    <cfRule type="cellIs" dxfId="24874" priority="33" stopIfTrue="1" operator="equal">
      <formula>0</formula>
    </cfRule>
  </conditionalFormatting>
  <conditionalFormatting sqref="D32">
    <cfRule type="expression" dxfId="24873" priority="32" stopIfTrue="1">
      <formula>$IT33&lt;$IS$2</formula>
    </cfRule>
  </conditionalFormatting>
  <conditionalFormatting sqref="D32">
    <cfRule type="cellIs" dxfId="24872" priority="31" stopIfTrue="1" operator="equal">
      <formula>0</formula>
    </cfRule>
  </conditionalFormatting>
  <conditionalFormatting sqref="D32">
    <cfRule type="expression" dxfId="24871" priority="30" stopIfTrue="1">
      <formula>$IT33&lt;$IS$2</formula>
    </cfRule>
  </conditionalFormatting>
  <conditionalFormatting sqref="D32">
    <cfRule type="cellIs" dxfId="24870" priority="29" operator="equal">
      <formula>0</formula>
    </cfRule>
  </conditionalFormatting>
  <conditionalFormatting sqref="D32">
    <cfRule type="cellIs" dxfId="24869" priority="28" stopIfTrue="1" operator="equal">
      <formula>0</formula>
    </cfRule>
  </conditionalFormatting>
  <conditionalFormatting sqref="D32">
    <cfRule type="expression" dxfId="24868" priority="27" stopIfTrue="1">
      <formula>$IT33&lt;$IS$2</formula>
    </cfRule>
  </conditionalFormatting>
  <conditionalFormatting sqref="D32">
    <cfRule type="cellIs" dxfId="24867" priority="26" stopIfTrue="1" operator="equal">
      <formula>0</formula>
    </cfRule>
  </conditionalFormatting>
  <conditionalFormatting sqref="D32">
    <cfRule type="expression" dxfId="24866" priority="25" stopIfTrue="1">
      <formula>$IT33&lt;$IS$2</formula>
    </cfRule>
  </conditionalFormatting>
  <conditionalFormatting sqref="D32">
    <cfRule type="cellIs" dxfId="24865" priority="24" stopIfTrue="1" operator="equal">
      <formula>0</formula>
    </cfRule>
  </conditionalFormatting>
  <conditionalFormatting sqref="D32">
    <cfRule type="expression" dxfId="24864" priority="23" stopIfTrue="1">
      <formula>$IT33&lt;$IS$2</formula>
    </cfRule>
  </conditionalFormatting>
  <conditionalFormatting sqref="D32">
    <cfRule type="cellIs" dxfId="24863" priority="22" stopIfTrue="1" operator="equal">
      <formula>0</formula>
    </cfRule>
  </conditionalFormatting>
  <conditionalFormatting sqref="D32">
    <cfRule type="expression" dxfId="24862" priority="21" stopIfTrue="1">
      <formula>$IT33&lt;$IS$2</formula>
    </cfRule>
  </conditionalFormatting>
  <conditionalFormatting sqref="D32">
    <cfRule type="cellIs" dxfId="24861" priority="20" stopIfTrue="1" operator="equal">
      <formula>0</formula>
    </cfRule>
  </conditionalFormatting>
  <conditionalFormatting sqref="D32">
    <cfRule type="expression" dxfId="24860" priority="19" stopIfTrue="1">
      <formula>$IT33&lt;$IS$2</formula>
    </cfRule>
  </conditionalFormatting>
  <conditionalFormatting sqref="D32">
    <cfRule type="cellIs" dxfId="24859" priority="18" stopIfTrue="1" operator="equal">
      <formula>0</formula>
    </cfRule>
  </conditionalFormatting>
  <conditionalFormatting sqref="D32">
    <cfRule type="expression" dxfId="24858" priority="17" stopIfTrue="1">
      <formula>$IT33&lt;$IS$2</formula>
    </cfRule>
  </conditionalFormatting>
  <conditionalFormatting sqref="D32">
    <cfRule type="cellIs" dxfId="24857" priority="16" stopIfTrue="1" operator="equal">
      <formula>0</formula>
    </cfRule>
  </conditionalFormatting>
  <conditionalFormatting sqref="D32">
    <cfRule type="expression" dxfId="24856" priority="15" stopIfTrue="1">
      <formula>$IT33&lt;$IS$2</formula>
    </cfRule>
  </conditionalFormatting>
  <conditionalFormatting sqref="D32:G32">
    <cfRule type="cellIs" dxfId="24855" priority="14" stopIfTrue="1" operator="equal">
      <formula>0</formula>
    </cfRule>
  </conditionalFormatting>
  <conditionalFormatting sqref="D32:G32">
    <cfRule type="expression" dxfId="24854" priority="13" stopIfTrue="1">
      <formula>$IT33&lt;$IS$2</formula>
    </cfRule>
  </conditionalFormatting>
  <conditionalFormatting sqref="D32:G32">
    <cfRule type="cellIs" dxfId="24853" priority="12" stopIfTrue="1" operator="equal">
      <formula>0</formula>
    </cfRule>
  </conditionalFormatting>
  <conditionalFormatting sqref="D32:G32">
    <cfRule type="expression" dxfId="24852" priority="11" stopIfTrue="1">
      <formula>$IT33&lt;$IS$2</formula>
    </cfRule>
  </conditionalFormatting>
  <conditionalFormatting sqref="D32:G32">
    <cfRule type="cellIs" dxfId="24851" priority="10" stopIfTrue="1" operator="equal">
      <formula>0</formula>
    </cfRule>
  </conditionalFormatting>
  <conditionalFormatting sqref="D32:G32">
    <cfRule type="expression" dxfId="24850" priority="9" stopIfTrue="1">
      <formula>$IT33&lt;$IS$2</formula>
    </cfRule>
  </conditionalFormatting>
  <conditionalFormatting sqref="D32:G32">
    <cfRule type="cellIs" dxfId="24849" priority="8" stopIfTrue="1" operator="equal">
      <formula>0</formula>
    </cfRule>
  </conditionalFormatting>
  <conditionalFormatting sqref="D32:G32">
    <cfRule type="expression" dxfId="24848" priority="7" stopIfTrue="1">
      <formula>$IT33&lt;$IS$2</formula>
    </cfRule>
  </conditionalFormatting>
  <conditionalFormatting sqref="D32:G32">
    <cfRule type="cellIs" dxfId="24847" priority="6" stopIfTrue="1" operator="equal">
      <formula>0</formula>
    </cfRule>
  </conditionalFormatting>
  <conditionalFormatting sqref="D32:G32">
    <cfRule type="expression" dxfId="24846" priority="5" stopIfTrue="1">
      <formula>$IT33&lt;$IS$2</formula>
    </cfRule>
  </conditionalFormatting>
  <conditionalFormatting sqref="D32:G32">
    <cfRule type="cellIs" dxfId="24845" priority="4" stopIfTrue="1" operator="equal">
      <formula>0</formula>
    </cfRule>
  </conditionalFormatting>
  <conditionalFormatting sqref="D32:G32">
    <cfRule type="expression" dxfId="24844" priority="3" stopIfTrue="1">
      <formula>$IT33&lt;$IS$2</formula>
    </cfRule>
  </conditionalFormatting>
  <conditionalFormatting sqref="D32:G32">
    <cfRule type="cellIs" dxfId="24843" priority="2" stopIfTrue="1" operator="equal">
      <formula>0</formula>
    </cfRule>
  </conditionalFormatting>
  <conditionalFormatting sqref="D32:G32">
    <cfRule type="expression" dxfId="24842" priority="1" stopIfTrue="1">
      <formula>$IT33&lt;$IS$2</formula>
    </cfRule>
  </conditionalFormatting>
  <pageMargins left="1.93" right="0" top="0" bottom="0" header="0.51181102362204722" footer="0.51181102362204722"/>
  <pageSetup paperSize="9" scale="8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</sheetPr>
  <dimension ref="A1:HG305"/>
  <sheetViews>
    <sheetView zoomScaleNormal="100" workbookViewId="0">
      <pane xSplit="3" ySplit="4" topLeftCell="AN17" activePane="bottomRight" state="frozen"/>
      <selection activeCell="G5" sqref="G5"/>
      <selection pane="topRight" activeCell="G5" sqref="G5"/>
      <selection pane="bottomLeft" activeCell="G5" sqref="G5"/>
      <selection pane="bottomRight" activeCell="BG16" sqref="BG16"/>
    </sheetView>
  </sheetViews>
  <sheetFormatPr defaultColWidth="0" defaultRowHeight="12.75" x14ac:dyDescent="0.2"/>
  <cols>
    <col min="1" max="1" width="3" style="12" hidden="1" customWidth="1"/>
    <col min="2" max="2" width="19.5703125" style="12" hidden="1" customWidth="1"/>
    <col min="3" max="3" width="3.42578125" style="12" hidden="1" customWidth="1"/>
    <col min="4" max="4" width="8" style="12" hidden="1" customWidth="1"/>
    <col min="5" max="35" width="4.5703125" style="12" hidden="1" customWidth="1"/>
    <col min="36" max="36" width="5.5703125" style="12" hidden="1" customWidth="1"/>
    <col min="37" max="37" width="5.42578125" style="12" hidden="1" customWidth="1"/>
    <col min="38" max="38" width="5.7109375" style="12" hidden="1" customWidth="1"/>
    <col min="39" max="39" width="5.85546875" style="12" hidden="1" customWidth="1"/>
    <col min="40" max="40" width="3" style="12" bestFit="1" customWidth="1"/>
    <col min="41" max="41" width="19.5703125" style="12" customWidth="1"/>
    <col min="42" max="42" width="3.42578125" style="12" customWidth="1"/>
    <col min="43" max="43" width="8" style="12" customWidth="1"/>
    <col min="44" max="63" width="4.5703125" style="12" customWidth="1"/>
    <col min="64" max="74" width="4.5703125" style="12" hidden="1" customWidth="1"/>
    <col min="75" max="75" width="5.5703125" style="12" customWidth="1"/>
    <col min="76" max="76" width="5.42578125" style="12" customWidth="1"/>
    <col min="77" max="77" width="5.7109375" style="12" customWidth="1"/>
    <col min="78" max="78" width="5.85546875" style="12" hidden="1" customWidth="1"/>
    <col min="79" max="213" width="9.140625" style="12" customWidth="1"/>
    <col min="214" max="215" width="10.140625" style="12" hidden="1" customWidth="1"/>
    <col min="216" max="217" width="0" style="12" hidden="1"/>
    <col min="218" max="218" width="3" style="12" bestFit="1" customWidth="1"/>
    <col min="219" max="219" width="19.5703125" style="12" customWidth="1"/>
    <col min="220" max="220" width="3.42578125" style="12" customWidth="1"/>
    <col min="221" max="221" width="8" style="12" customWidth="1"/>
    <col min="222" max="252" width="4.5703125" style="12" customWidth="1"/>
    <col min="253" max="253" width="5.5703125" style="12" customWidth="1"/>
    <col min="254" max="254" width="5.42578125" style="12" customWidth="1"/>
    <col min="255" max="255" width="5.7109375" style="12" customWidth="1"/>
    <col min="256" max="256" width="2.5703125" style="12" customWidth="1"/>
    <col min="257" max="257" width="3" style="12" customWidth="1"/>
    <col min="258" max="258" width="19.5703125" style="12" customWidth="1"/>
    <col min="259" max="259" width="3.42578125" style="12" customWidth="1"/>
    <col min="260" max="260" width="8" style="12" customWidth="1"/>
    <col min="261" max="291" width="4.5703125" style="12" customWidth="1"/>
    <col min="292" max="292" width="5.5703125" style="12" customWidth="1"/>
    <col min="293" max="293" width="5.42578125" style="12" customWidth="1"/>
    <col min="294" max="294" width="5.7109375" style="12" customWidth="1"/>
    <col min="295" max="295" width="3.140625" style="12" customWidth="1"/>
    <col min="296" max="333" width="0" style="12" hidden="1" customWidth="1"/>
    <col min="334" max="469" width="9.140625" style="12" customWidth="1"/>
    <col min="470" max="471" width="0" style="12" hidden="1" customWidth="1"/>
    <col min="472" max="473" width="0" style="12" hidden="1"/>
    <col min="474" max="474" width="3" style="12" bestFit="1" customWidth="1"/>
    <col min="475" max="475" width="19.5703125" style="12" customWidth="1"/>
    <col min="476" max="476" width="3.42578125" style="12" customWidth="1"/>
    <col min="477" max="477" width="8" style="12" customWidth="1"/>
    <col min="478" max="508" width="4.5703125" style="12" customWidth="1"/>
    <col min="509" max="509" width="5.5703125" style="12" customWidth="1"/>
    <col min="510" max="510" width="5.42578125" style="12" customWidth="1"/>
    <col min="511" max="511" width="5.7109375" style="12" customWidth="1"/>
    <col min="512" max="512" width="2.5703125" style="12" customWidth="1"/>
    <col min="513" max="513" width="3" style="12" customWidth="1"/>
    <col min="514" max="514" width="19.5703125" style="12" customWidth="1"/>
    <col min="515" max="515" width="3.42578125" style="12" customWidth="1"/>
    <col min="516" max="516" width="8" style="12" customWidth="1"/>
    <col min="517" max="547" width="4.5703125" style="12" customWidth="1"/>
    <col min="548" max="548" width="5.5703125" style="12" customWidth="1"/>
    <col min="549" max="549" width="5.42578125" style="12" customWidth="1"/>
    <col min="550" max="550" width="5.7109375" style="12" customWidth="1"/>
    <col min="551" max="551" width="3.140625" style="12" customWidth="1"/>
    <col min="552" max="589" width="0" style="12" hidden="1" customWidth="1"/>
    <col min="590" max="725" width="9.140625" style="12" customWidth="1"/>
    <col min="726" max="727" width="0" style="12" hidden="1" customWidth="1"/>
    <col min="728" max="729" width="0" style="12" hidden="1"/>
    <col min="730" max="730" width="3" style="12" bestFit="1" customWidth="1"/>
    <col min="731" max="731" width="19.5703125" style="12" customWidth="1"/>
    <col min="732" max="732" width="3.42578125" style="12" customWidth="1"/>
    <col min="733" max="733" width="8" style="12" customWidth="1"/>
    <col min="734" max="764" width="4.5703125" style="12" customWidth="1"/>
    <col min="765" max="765" width="5.5703125" style="12" customWidth="1"/>
    <col min="766" max="766" width="5.42578125" style="12" customWidth="1"/>
    <col min="767" max="767" width="5.7109375" style="12" customWidth="1"/>
    <col min="768" max="768" width="2.5703125" style="12" customWidth="1"/>
    <col min="769" max="769" width="3" style="12" customWidth="1"/>
    <col min="770" max="770" width="19.5703125" style="12" customWidth="1"/>
    <col min="771" max="771" width="3.42578125" style="12" customWidth="1"/>
    <col min="772" max="772" width="8" style="12" customWidth="1"/>
    <col min="773" max="803" width="4.5703125" style="12" customWidth="1"/>
    <col min="804" max="804" width="5.5703125" style="12" customWidth="1"/>
    <col min="805" max="805" width="5.42578125" style="12" customWidth="1"/>
    <col min="806" max="806" width="5.7109375" style="12" customWidth="1"/>
    <col min="807" max="807" width="3.140625" style="12" customWidth="1"/>
    <col min="808" max="845" width="0" style="12" hidden="1" customWidth="1"/>
    <col min="846" max="981" width="9.140625" style="12" customWidth="1"/>
    <col min="982" max="983" width="0" style="12" hidden="1" customWidth="1"/>
    <col min="984" max="985" width="0" style="12" hidden="1"/>
    <col min="986" max="986" width="3" style="12" bestFit="1" customWidth="1"/>
    <col min="987" max="987" width="19.5703125" style="12" customWidth="1"/>
    <col min="988" max="988" width="3.42578125" style="12" customWidth="1"/>
    <col min="989" max="989" width="8" style="12" customWidth="1"/>
    <col min="990" max="1020" width="4.5703125" style="12" customWidth="1"/>
    <col min="1021" max="1021" width="5.5703125" style="12" customWidth="1"/>
    <col min="1022" max="1022" width="5.42578125" style="12" customWidth="1"/>
    <col min="1023" max="1023" width="5.7109375" style="12" customWidth="1"/>
    <col min="1024" max="1024" width="2.5703125" style="12" customWidth="1"/>
    <col min="1025" max="1025" width="3" style="12" customWidth="1"/>
    <col min="1026" max="1026" width="19.5703125" style="12" customWidth="1"/>
    <col min="1027" max="1027" width="3.42578125" style="12" customWidth="1"/>
    <col min="1028" max="1028" width="8" style="12" customWidth="1"/>
    <col min="1029" max="1059" width="4.5703125" style="12" customWidth="1"/>
    <col min="1060" max="1060" width="5.5703125" style="12" customWidth="1"/>
    <col min="1061" max="1061" width="5.42578125" style="12" customWidth="1"/>
    <col min="1062" max="1062" width="5.7109375" style="12" customWidth="1"/>
    <col min="1063" max="1063" width="3.140625" style="12" customWidth="1"/>
    <col min="1064" max="1101" width="0" style="12" hidden="1" customWidth="1"/>
    <col min="1102" max="1237" width="9.140625" style="12" customWidth="1"/>
    <col min="1238" max="1239" width="0" style="12" hidden="1" customWidth="1"/>
    <col min="1240" max="1241" width="0" style="12" hidden="1"/>
    <col min="1242" max="1242" width="3" style="12" bestFit="1" customWidth="1"/>
    <col min="1243" max="1243" width="19.5703125" style="12" customWidth="1"/>
    <col min="1244" max="1244" width="3.42578125" style="12" customWidth="1"/>
    <col min="1245" max="1245" width="8" style="12" customWidth="1"/>
    <col min="1246" max="1276" width="4.5703125" style="12" customWidth="1"/>
    <col min="1277" max="1277" width="5.5703125" style="12" customWidth="1"/>
    <col min="1278" max="1278" width="5.42578125" style="12" customWidth="1"/>
    <col min="1279" max="1279" width="5.7109375" style="12" customWidth="1"/>
    <col min="1280" max="1280" width="2.5703125" style="12" customWidth="1"/>
    <col min="1281" max="1281" width="3" style="12" customWidth="1"/>
    <col min="1282" max="1282" width="19.5703125" style="12" customWidth="1"/>
    <col min="1283" max="1283" width="3.42578125" style="12" customWidth="1"/>
    <col min="1284" max="1284" width="8" style="12" customWidth="1"/>
    <col min="1285" max="1315" width="4.5703125" style="12" customWidth="1"/>
    <col min="1316" max="1316" width="5.5703125" style="12" customWidth="1"/>
    <col min="1317" max="1317" width="5.42578125" style="12" customWidth="1"/>
    <col min="1318" max="1318" width="5.7109375" style="12" customWidth="1"/>
    <col min="1319" max="1319" width="3.140625" style="12" customWidth="1"/>
    <col min="1320" max="1357" width="0" style="12" hidden="1" customWidth="1"/>
    <col min="1358" max="1493" width="9.140625" style="12" customWidth="1"/>
    <col min="1494" max="1495" width="0" style="12" hidden="1" customWidth="1"/>
    <col min="1496" max="1497" width="0" style="12" hidden="1"/>
    <col min="1498" max="1498" width="3" style="12" bestFit="1" customWidth="1"/>
    <col min="1499" max="1499" width="19.5703125" style="12" customWidth="1"/>
    <col min="1500" max="1500" width="3.42578125" style="12" customWidth="1"/>
    <col min="1501" max="1501" width="8" style="12" customWidth="1"/>
    <col min="1502" max="1532" width="4.5703125" style="12" customWidth="1"/>
    <col min="1533" max="1533" width="5.5703125" style="12" customWidth="1"/>
    <col min="1534" max="1534" width="5.42578125" style="12" customWidth="1"/>
    <col min="1535" max="1535" width="5.7109375" style="12" customWidth="1"/>
    <col min="1536" max="1536" width="2.5703125" style="12" customWidth="1"/>
    <col min="1537" max="1537" width="3" style="12" customWidth="1"/>
    <col min="1538" max="1538" width="19.5703125" style="12" customWidth="1"/>
    <col min="1539" max="1539" width="3.42578125" style="12" customWidth="1"/>
    <col min="1540" max="1540" width="8" style="12" customWidth="1"/>
    <col min="1541" max="1571" width="4.5703125" style="12" customWidth="1"/>
    <col min="1572" max="1572" width="5.5703125" style="12" customWidth="1"/>
    <col min="1573" max="1573" width="5.42578125" style="12" customWidth="1"/>
    <col min="1574" max="1574" width="5.7109375" style="12" customWidth="1"/>
    <col min="1575" max="1575" width="3.140625" style="12" customWidth="1"/>
    <col min="1576" max="1613" width="0" style="12" hidden="1" customWidth="1"/>
    <col min="1614" max="1749" width="9.140625" style="12" customWidth="1"/>
    <col min="1750" max="1751" width="0" style="12" hidden="1" customWidth="1"/>
    <col min="1752" max="1753" width="0" style="12" hidden="1"/>
    <col min="1754" max="1754" width="3" style="12" bestFit="1" customWidth="1"/>
    <col min="1755" max="1755" width="19.5703125" style="12" customWidth="1"/>
    <col min="1756" max="1756" width="3.42578125" style="12" customWidth="1"/>
    <col min="1757" max="1757" width="8" style="12" customWidth="1"/>
    <col min="1758" max="1788" width="4.5703125" style="12" customWidth="1"/>
    <col min="1789" max="1789" width="5.5703125" style="12" customWidth="1"/>
    <col min="1790" max="1790" width="5.42578125" style="12" customWidth="1"/>
    <col min="1791" max="1791" width="5.7109375" style="12" customWidth="1"/>
    <col min="1792" max="1792" width="2.5703125" style="12" customWidth="1"/>
    <col min="1793" max="1793" width="3" style="12" customWidth="1"/>
    <col min="1794" max="1794" width="19.5703125" style="12" customWidth="1"/>
    <col min="1795" max="1795" width="3.42578125" style="12" customWidth="1"/>
    <col min="1796" max="1796" width="8" style="12" customWidth="1"/>
    <col min="1797" max="1827" width="4.5703125" style="12" customWidth="1"/>
    <col min="1828" max="1828" width="5.5703125" style="12" customWidth="1"/>
    <col min="1829" max="1829" width="5.42578125" style="12" customWidth="1"/>
    <col min="1830" max="1830" width="5.7109375" style="12" customWidth="1"/>
    <col min="1831" max="1831" width="3.140625" style="12" customWidth="1"/>
    <col min="1832" max="1869" width="0" style="12" hidden="1" customWidth="1"/>
    <col min="1870" max="2005" width="9.140625" style="12" customWidth="1"/>
    <col min="2006" max="2007" width="0" style="12" hidden="1" customWidth="1"/>
    <col min="2008" max="2009" width="0" style="12" hidden="1"/>
    <col min="2010" max="2010" width="3" style="12" bestFit="1" customWidth="1"/>
    <col min="2011" max="2011" width="19.5703125" style="12" customWidth="1"/>
    <col min="2012" max="2012" width="3.42578125" style="12" customWidth="1"/>
    <col min="2013" max="2013" width="8" style="12" customWidth="1"/>
    <col min="2014" max="2044" width="4.5703125" style="12" customWidth="1"/>
    <col min="2045" max="2045" width="5.5703125" style="12" customWidth="1"/>
    <col min="2046" max="2046" width="5.42578125" style="12" customWidth="1"/>
    <col min="2047" max="2047" width="5.7109375" style="12" customWidth="1"/>
    <col min="2048" max="2048" width="2.5703125" style="12" customWidth="1"/>
    <col min="2049" max="2049" width="3" style="12" customWidth="1"/>
    <col min="2050" max="2050" width="19.5703125" style="12" customWidth="1"/>
    <col min="2051" max="2051" width="3.42578125" style="12" customWidth="1"/>
    <col min="2052" max="2052" width="8" style="12" customWidth="1"/>
    <col min="2053" max="2083" width="4.5703125" style="12" customWidth="1"/>
    <col min="2084" max="2084" width="5.5703125" style="12" customWidth="1"/>
    <col min="2085" max="2085" width="5.42578125" style="12" customWidth="1"/>
    <col min="2086" max="2086" width="5.7109375" style="12" customWidth="1"/>
    <col min="2087" max="2087" width="3.140625" style="12" customWidth="1"/>
    <col min="2088" max="2125" width="0" style="12" hidden="1" customWidth="1"/>
    <col min="2126" max="2261" width="9.140625" style="12" customWidth="1"/>
    <col min="2262" max="2263" width="0" style="12" hidden="1" customWidth="1"/>
    <col min="2264" max="2265" width="0" style="12" hidden="1"/>
    <col min="2266" max="2266" width="3" style="12" bestFit="1" customWidth="1"/>
    <col min="2267" max="2267" width="19.5703125" style="12" customWidth="1"/>
    <col min="2268" max="2268" width="3.42578125" style="12" customWidth="1"/>
    <col min="2269" max="2269" width="8" style="12" customWidth="1"/>
    <col min="2270" max="2300" width="4.5703125" style="12" customWidth="1"/>
    <col min="2301" max="2301" width="5.5703125" style="12" customWidth="1"/>
    <col min="2302" max="2302" width="5.42578125" style="12" customWidth="1"/>
    <col min="2303" max="2303" width="5.7109375" style="12" customWidth="1"/>
    <col min="2304" max="2304" width="2.5703125" style="12" customWidth="1"/>
    <col min="2305" max="2305" width="3" style="12" customWidth="1"/>
    <col min="2306" max="2306" width="19.5703125" style="12" customWidth="1"/>
    <col min="2307" max="2307" width="3.42578125" style="12" customWidth="1"/>
    <col min="2308" max="2308" width="8" style="12" customWidth="1"/>
    <col min="2309" max="2339" width="4.5703125" style="12" customWidth="1"/>
    <col min="2340" max="2340" width="5.5703125" style="12" customWidth="1"/>
    <col min="2341" max="2341" width="5.42578125" style="12" customWidth="1"/>
    <col min="2342" max="2342" width="5.7109375" style="12" customWidth="1"/>
    <col min="2343" max="2343" width="3.140625" style="12" customWidth="1"/>
    <col min="2344" max="2381" width="0" style="12" hidden="1" customWidth="1"/>
    <col min="2382" max="2517" width="9.140625" style="12" customWidth="1"/>
    <col min="2518" max="2519" width="0" style="12" hidden="1" customWidth="1"/>
    <col min="2520" max="2521" width="0" style="12" hidden="1"/>
    <col min="2522" max="2522" width="3" style="12" bestFit="1" customWidth="1"/>
    <col min="2523" max="2523" width="19.5703125" style="12" customWidth="1"/>
    <col min="2524" max="2524" width="3.42578125" style="12" customWidth="1"/>
    <col min="2525" max="2525" width="8" style="12" customWidth="1"/>
    <col min="2526" max="2556" width="4.5703125" style="12" customWidth="1"/>
    <col min="2557" max="2557" width="5.5703125" style="12" customWidth="1"/>
    <col min="2558" max="2558" width="5.42578125" style="12" customWidth="1"/>
    <col min="2559" max="2559" width="5.7109375" style="12" customWidth="1"/>
    <col min="2560" max="2560" width="2.5703125" style="12" customWidth="1"/>
    <col min="2561" max="2561" width="3" style="12" customWidth="1"/>
    <col min="2562" max="2562" width="19.5703125" style="12" customWidth="1"/>
    <col min="2563" max="2563" width="3.42578125" style="12" customWidth="1"/>
    <col min="2564" max="2564" width="8" style="12" customWidth="1"/>
    <col min="2565" max="2595" width="4.5703125" style="12" customWidth="1"/>
    <col min="2596" max="2596" width="5.5703125" style="12" customWidth="1"/>
    <col min="2597" max="2597" width="5.42578125" style="12" customWidth="1"/>
    <col min="2598" max="2598" width="5.7109375" style="12" customWidth="1"/>
    <col min="2599" max="2599" width="3.140625" style="12" customWidth="1"/>
    <col min="2600" max="2637" width="0" style="12" hidden="1" customWidth="1"/>
    <col min="2638" max="2773" width="9.140625" style="12" customWidth="1"/>
    <col min="2774" max="2775" width="0" style="12" hidden="1" customWidth="1"/>
    <col min="2776" max="2777" width="0" style="12" hidden="1"/>
    <col min="2778" max="2778" width="3" style="12" bestFit="1" customWidth="1"/>
    <col min="2779" max="2779" width="19.5703125" style="12" customWidth="1"/>
    <col min="2780" max="2780" width="3.42578125" style="12" customWidth="1"/>
    <col min="2781" max="2781" width="8" style="12" customWidth="1"/>
    <col min="2782" max="2812" width="4.5703125" style="12" customWidth="1"/>
    <col min="2813" max="2813" width="5.5703125" style="12" customWidth="1"/>
    <col min="2814" max="2814" width="5.42578125" style="12" customWidth="1"/>
    <col min="2815" max="2815" width="5.7109375" style="12" customWidth="1"/>
    <col min="2816" max="2816" width="2.5703125" style="12" customWidth="1"/>
    <col min="2817" max="2817" width="3" style="12" customWidth="1"/>
    <col min="2818" max="2818" width="19.5703125" style="12" customWidth="1"/>
    <col min="2819" max="2819" width="3.42578125" style="12" customWidth="1"/>
    <col min="2820" max="2820" width="8" style="12" customWidth="1"/>
    <col min="2821" max="2851" width="4.5703125" style="12" customWidth="1"/>
    <col min="2852" max="2852" width="5.5703125" style="12" customWidth="1"/>
    <col min="2853" max="2853" width="5.42578125" style="12" customWidth="1"/>
    <col min="2854" max="2854" width="5.7109375" style="12" customWidth="1"/>
    <col min="2855" max="2855" width="3.140625" style="12" customWidth="1"/>
    <col min="2856" max="2893" width="0" style="12" hidden="1" customWidth="1"/>
    <col min="2894" max="3029" width="9.140625" style="12" customWidth="1"/>
    <col min="3030" max="3031" width="0" style="12" hidden="1" customWidth="1"/>
    <col min="3032" max="3033" width="0" style="12" hidden="1"/>
    <col min="3034" max="3034" width="3" style="12" bestFit="1" customWidth="1"/>
    <col min="3035" max="3035" width="19.5703125" style="12" customWidth="1"/>
    <col min="3036" max="3036" width="3.42578125" style="12" customWidth="1"/>
    <col min="3037" max="3037" width="8" style="12" customWidth="1"/>
    <col min="3038" max="3068" width="4.5703125" style="12" customWidth="1"/>
    <col min="3069" max="3069" width="5.5703125" style="12" customWidth="1"/>
    <col min="3070" max="3070" width="5.42578125" style="12" customWidth="1"/>
    <col min="3071" max="3071" width="5.7109375" style="12" customWidth="1"/>
    <col min="3072" max="3072" width="2.5703125" style="12" customWidth="1"/>
    <col min="3073" max="3073" width="3" style="12" customWidth="1"/>
    <col min="3074" max="3074" width="19.5703125" style="12" customWidth="1"/>
    <col min="3075" max="3075" width="3.42578125" style="12" customWidth="1"/>
    <col min="3076" max="3076" width="8" style="12" customWidth="1"/>
    <col min="3077" max="3107" width="4.5703125" style="12" customWidth="1"/>
    <col min="3108" max="3108" width="5.5703125" style="12" customWidth="1"/>
    <col min="3109" max="3109" width="5.42578125" style="12" customWidth="1"/>
    <col min="3110" max="3110" width="5.7109375" style="12" customWidth="1"/>
    <col min="3111" max="3111" width="3.140625" style="12" customWidth="1"/>
    <col min="3112" max="3149" width="0" style="12" hidden="1" customWidth="1"/>
    <col min="3150" max="3285" width="9.140625" style="12" customWidth="1"/>
    <col min="3286" max="3287" width="0" style="12" hidden="1" customWidth="1"/>
    <col min="3288" max="3289" width="0" style="12" hidden="1"/>
    <col min="3290" max="3290" width="3" style="12" bestFit="1" customWidth="1"/>
    <col min="3291" max="3291" width="19.5703125" style="12" customWidth="1"/>
    <col min="3292" max="3292" width="3.42578125" style="12" customWidth="1"/>
    <col min="3293" max="3293" width="8" style="12" customWidth="1"/>
    <col min="3294" max="3324" width="4.5703125" style="12" customWidth="1"/>
    <col min="3325" max="3325" width="5.5703125" style="12" customWidth="1"/>
    <col min="3326" max="3326" width="5.42578125" style="12" customWidth="1"/>
    <col min="3327" max="3327" width="5.7109375" style="12" customWidth="1"/>
    <col min="3328" max="3328" width="2.5703125" style="12" customWidth="1"/>
    <col min="3329" max="3329" width="3" style="12" customWidth="1"/>
    <col min="3330" max="3330" width="19.5703125" style="12" customWidth="1"/>
    <col min="3331" max="3331" width="3.42578125" style="12" customWidth="1"/>
    <col min="3332" max="3332" width="8" style="12" customWidth="1"/>
    <col min="3333" max="3363" width="4.5703125" style="12" customWidth="1"/>
    <col min="3364" max="3364" width="5.5703125" style="12" customWidth="1"/>
    <col min="3365" max="3365" width="5.42578125" style="12" customWidth="1"/>
    <col min="3366" max="3366" width="5.7109375" style="12" customWidth="1"/>
    <col min="3367" max="3367" width="3.140625" style="12" customWidth="1"/>
    <col min="3368" max="3405" width="0" style="12" hidden="1" customWidth="1"/>
    <col min="3406" max="3541" width="9.140625" style="12" customWidth="1"/>
    <col min="3542" max="3543" width="0" style="12" hidden="1" customWidth="1"/>
    <col min="3544" max="3545" width="0" style="12" hidden="1"/>
    <col min="3546" max="3546" width="3" style="12" bestFit="1" customWidth="1"/>
    <col min="3547" max="3547" width="19.5703125" style="12" customWidth="1"/>
    <col min="3548" max="3548" width="3.42578125" style="12" customWidth="1"/>
    <col min="3549" max="3549" width="8" style="12" customWidth="1"/>
    <col min="3550" max="3580" width="4.5703125" style="12" customWidth="1"/>
    <col min="3581" max="3581" width="5.5703125" style="12" customWidth="1"/>
    <col min="3582" max="3582" width="5.42578125" style="12" customWidth="1"/>
    <col min="3583" max="3583" width="5.7109375" style="12" customWidth="1"/>
    <col min="3584" max="3584" width="2.5703125" style="12" customWidth="1"/>
    <col min="3585" max="3585" width="3" style="12" customWidth="1"/>
    <col min="3586" max="3586" width="19.5703125" style="12" customWidth="1"/>
    <col min="3587" max="3587" width="3.42578125" style="12" customWidth="1"/>
    <col min="3588" max="3588" width="8" style="12" customWidth="1"/>
    <col min="3589" max="3619" width="4.5703125" style="12" customWidth="1"/>
    <col min="3620" max="3620" width="5.5703125" style="12" customWidth="1"/>
    <col min="3621" max="3621" width="5.42578125" style="12" customWidth="1"/>
    <col min="3622" max="3622" width="5.7109375" style="12" customWidth="1"/>
    <col min="3623" max="3623" width="3.140625" style="12" customWidth="1"/>
    <col min="3624" max="3661" width="0" style="12" hidden="1" customWidth="1"/>
    <col min="3662" max="3797" width="9.140625" style="12" customWidth="1"/>
    <col min="3798" max="3799" width="0" style="12" hidden="1" customWidth="1"/>
    <col min="3800" max="3801" width="0" style="12" hidden="1"/>
    <col min="3802" max="3802" width="3" style="12" bestFit="1" customWidth="1"/>
    <col min="3803" max="3803" width="19.5703125" style="12" customWidth="1"/>
    <col min="3804" max="3804" width="3.42578125" style="12" customWidth="1"/>
    <col min="3805" max="3805" width="8" style="12" customWidth="1"/>
    <col min="3806" max="3836" width="4.5703125" style="12" customWidth="1"/>
    <col min="3837" max="3837" width="5.5703125" style="12" customWidth="1"/>
    <col min="3838" max="3838" width="5.42578125" style="12" customWidth="1"/>
    <col min="3839" max="3839" width="5.7109375" style="12" customWidth="1"/>
    <col min="3840" max="3840" width="2.5703125" style="12" customWidth="1"/>
    <col min="3841" max="3841" width="3" style="12" customWidth="1"/>
    <col min="3842" max="3842" width="19.5703125" style="12" customWidth="1"/>
    <col min="3843" max="3843" width="3.42578125" style="12" customWidth="1"/>
    <col min="3844" max="3844" width="8" style="12" customWidth="1"/>
    <col min="3845" max="3875" width="4.5703125" style="12" customWidth="1"/>
    <col min="3876" max="3876" width="5.5703125" style="12" customWidth="1"/>
    <col min="3877" max="3877" width="5.42578125" style="12" customWidth="1"/>
    <col min="3878" max="3878" width="5.7109375" style="12" customWidth="1"/>
    <col min="3879" max="3879" width="3.140625" style="12" customWidth="1"/>
    <col min="3880" max="3917" width="0" style="12" hidden="1" customWidth="1"/>
    <col min="3918" max="4053" width="9.140625" style="12" customWidth="1"/>
    <col min="4054" max="4055" width="0" style="12" hidden="1" customWidth="1"/>
    <col min="4056" max="4057" width="0" style="12" hidden="1"/>
    <col min="4058" max="4058" width="3" style="12" bestFit="1" customWidth="1"/>
    <col min="4059" max="4059" width="19.5703125" style="12" customWidth="1"/>
    <col min="4060" max="4060" width="3.42578125" style="12" customWidth="1"/>
    <col min="4061" max="4061" width="8" style="12" customWidth="1"/>
    <col min="4062" max="4092" width="4.5703125" style="12" customWidth="1"/>
    <col min="4093" max="4093" width="5.5703125" style="12" customWidth="1"/>
    <col min="4094" max="4094" width="5.42578125" style="12" customWidth="1"/>
    <col min="4095" max="4095" width="5.7109375" style="12" customWidth="1"/>
    <col min="4096" max="4096" width="2.5703125" style="12" customWidth="1"/>
    <col min="4097" max="4097" width="3" style="12" customWidth="1"/>
    <col min="4098" max="4098" width="19.5703125" style="12" customWidth="1"/>
    <col min="4099" max="4099" width="3.42578125" style="12" customWidth="1"/>
    <col min="4100" max="4100" width="8" style="12" customWidth="1"/>
    <col min="4101" max="4131" width="4.5703125" style="12" customWidth="1"/>
    <col min="4132" max="4132" width="5.5703125" style="12" customWidth="1"/>
    <col min="4133" max="4133" width="5.42578125" style="12" customWidth="1"/>
    <col min="4134" max="4134" width="5.7109375" style="12" customWidth="1"/>
    <col min="4135" max="4135" width="3.140625" style="12" customWidth="1"/>
    <col min="4136" max="4173" width="0" style="12" hidden="1" customWidth="1"/>
    <col min="4174" max="4309" width="9.140625" style="12" customWidth="1"/>
    <col min="4310" max="4311" width="0" style="12" hidden="1" customWidth="1"/>
    <col min="4312" max="4313" width="0" style="12" hidden="1"/>
    <col min="4314" max="4314" width="3" style="12" bestFit="1" customWidth="1"/>
    <col min="4315" max="4315" width="19.5703125" style="12" customWidth="1"/>
    <col min="4316" max="4316" width="3.42578125" style="12" customWidth="1"/>
    <col min="4317" max="4317" width="8" style="12" customWidth="1"/>
    <col min="4318" max="4348" width="4.5703125" style="12" customWidth="1"/>
    <col min="4349" max="4349" width="5.5703125" style="12" customWidth="1"/>
    <col min="4350" max="4350" width="5.42578125" style="12" customWidth="1"/>
    <col min="4351" max="4351" width="5.7109375" style="12" customWidth="1"/>
    <col min="4352" max="4352" width="2.5703125" style="12" customWidth="1"/>
    <col min="4353" max="4353" width="3" style="12" customWidth="1"/>
    <col min="4354" max="4354" width="19.5703125" style="12" customWidth="1"/>
    <col min="4355" max="4355" width="3.42578125" style="12" customWidth="1"/>
    <col min="4356" max="4356" width="8" style="12" customWidth="1"/>
    <col min="4357" max="4387" width="4.5703125" style="12" customWidth="1"/>
    <col min="4388" max="4388" width="5.5703125" style="12" customWidth="1"/>
    <col min="4389" max="4389" width="5.42578125" style="12" customWidth="1"/>
    <col min="4390" max="4390" width="5.7109375" style="12" customWidth="1"/>
    <col min="4391" max="4391" width="3.140625" style="12" customWidth="1"/>
    <col min="4392" max="4429" width="0" style="12" hidden="1" customWidth="1"/>
    <col min="4430" max="4565" width="9.140625" style="12" customWidth="1"/>
    <col min="4566" max="4567" width="0" style="12" hidden="1" customWidth="1"/>
    <col min="4568" max="4569" width="0" style="12" hidden="1"/>
    <col min="4570" max="4570" width="3" style="12" bestFit="1" customWidth="1"/>
    <col min="4571" max="4571" width="19.5703125" style="12" customWidth="1"/>
    <col min="4572" max="4572" width="3.42578125" style="12" customWidth="1"/>
    <col min="4573" max="4573" width="8" style="12" customWidth="1"/>
    <col min="4574" max="4604" width="4.5703125" style="12" customWidth="1"/>
    <col min="4605" max="4605" width="5.5703125" style="12" customWidth="1"/>
    <col min="4606" max="4606" width="5.42578125" style="12" customWidth="1"/>
    <col min="4607" max="4607" width="5.7109375" style="12" customWidth="1"/>
    <col min="4608" max="4608" width="2.5703125" style="12" customWidth="1"/>
    <col min="4609" max="4609" width="3" style="12" customWidth="1"/>
    <col min="4610" max="4610" width="19.5703125" style="12" customWidth="1"/>
    <col min="4611" max="4611" width="3.42578125" style="12" customWidth="1"/>
    <col min="4612" max="4612" width="8" style="12" customWidth="1"/>
    <col min="4613" max="4643" width="4.5703125" style="12" customWidth="1"/>
    <col min="4644" max="4644" width="5.5703125" style="12" customWidth="1"/>
    <col min="4645" max="4645" width="5.42578125" style="12" customWidth="1"/>
    <col min="4646" max="4646" width="5.7109375" style="12" customWidth="1"/>
    <col min="4647" max="4647" width="3.140625" style="12" customWidth="1"/>
    <col min="4648" max="4685" width="0" style="12" hidden="1" customWidth="1"/>
    <col min="4686" max="4821" width="9.140625" style="12" customWidth="1"/>
    <col min="4822" max="4823" width="0" style="12" hidden="1" customWidth="1"/>
    <col min="4824" max="4825" width="0" style="12" hidden="1"/>
    <col min="4826" max="4826" width="3" style="12" bestFit="1" customWidth="1"/>
    <col min="4827" max="4827" width="19.5703125" style="12" customWidth="1"/>
    <col min="4828" max="4828" width="3.42578125" style="12" customWidth="1"/>
    <col min="4829" max="4829" width="8" style="12" customWidth="1"/>
    <col min="4830" max="4860" width="4.5703125" style="12" customWidth="1"/>
    <col min="4861" max="4861" width="5.5703125" style="12" customWidth="1"/>
    <col min="4862" max="4862" width="5.42578125" style="12" customWidth="1"/>
    <col min="4863" max="4863" width="5.7109375" style="12" customWidth="1"/>
    <col min="4864" max="4864" width="2.5703125" style="12" customWidth="1"/>
    <col min="4865" max="4865" width="3" style="12" customWidth="1"/>
    <col min="4866" max="4866" width="19.5703125" style="12" customWidth="1"/>
    <col min="4867" max="4867" width="3.42578125" style="12" customWidth="1"/>
    <col min="4868" max="4868" width="8" style="12" customWidth="1"/>
    <col min="4869" max="4899" width="4.5703125" style="12" customWidth="1"/>
    <col min="4900" max="4900" width="5.5703125" style="12" customWidth="1"/>
    <col min="4901" max="4901" width="5.42578125" style="12" customWidth="1"/>
    <col min="4902" max="4902" width="5.7109375" style="12" customWidth="1"/>
    <col min="4903" max="4903" width="3.140625" style="12" customWidth="1"/>
    <col min="4904" max="4941" width="0" style="12" hidden="1" customWidth="1"/>
    <col min="4942" max="5077" width="9.140625" style="12" customWidth="1"/>
    <col min="5078" max="5079" width="0" style="12" hidden="1" customWidth="1"/>
    <col min="5080" max="5081" width="0" style="12" hidden="1"/>
    <col min="5082" max="5082" width="3" style="12" bestFit="1" customWidth="1"/>
    <col min="5083" max="5083" width="19.5703125" style="12" customWidth="1"/>
    <col min="5084" max="5084" width="3.42578125" style="12" customWidth="1"/>
    <col min="5085" max="5085" width="8" style="12" customWidth="1"/>
    <col min="5086" max="5116" width="4.5703125" style="12" customWidth="1"/>
    <col min="5117" max="5117" width="5.5703125" style="12" customWidth="1"/>
    <col min="5118" max="5118" width="5.42578125" style="12" customWidth="1"/>
    <col min="5119" max="5119" width="5.7109375" style="12" customWidth="1"/>
    <col min="5120" max="5120" width="2.5703125" style="12" customWidth="1"/>
    <col min="5121" max="5121" width="3" style="12" customWidth="1"/>
    <col min="5122" max="5122" width="19.5703125" style="12" customWidth="1"/>
    <col min="5123" max="5123" width="3.42578125" style="12" customWidth="1"/>
    <col min="5124" max="5124" width="8" style="12" customWidth="1"/>
    <col min="5125" max="5155" width="4.5703125" style="12" customWidth="1"/>
    <col min="5156" max="5156" width="5.5703125" style="12" customWidth="1"/>
    <col min="5157" max="5157" width="5.42578125" style="12" customWidth="1"/>
    <col min="5158" max="5158" width="5.7109375" style="12" customWidth="1"/>
    <col min="5159" max="5159" width="3.140625" style="12" customWidth="1"/>
    <col min="5160" max="5197" width="0" style="12" hidden="1" customWidth="1"/>
    <col min="5198" max="5333" width="9.140625" style="12" customWidth="1"/>
    <col min="5334" max="5335" width="0" style="12" hidden="1" customWidth="1"/>
    <col min="5336" max="5337" width="0" style="12" hidden="1"/>
    <col min="5338" max="5338" width="3" style="12" bestFit="1" customWidth="1"/>
    <col min="5339" max="5339" width="19.5703125" style="12" customWidth="1"/>
    <col min="5340" max="5340" width="3.42578125" style="12" customWidth="1"/>
    <col min="5341" max="5341" width="8" style="12" customWidth="1"/>
    <col min="5342" max="5372" width="4.5703125" style="12" customWidth="1"/>
    <col min="5373" max="5373" width="5.5703125" style="12" customWidth="1"/>
    <col min="5374" max="5374" width="5.42578125" style="12" customWidth="1"/>
    <col min="5375" max="5375" width="5.7109375" style="12" customWidth="1"/>
    <col min="5376" max="5376" width="2.5703125" style="12" customWidth="1"/>
    <col min="5377" max="5377" width="3" style="12" customWidth="1"/>
    <col min="5378" max="5378" width="19.5703125" style="12" customWidth="1"/>
    <col min="5379" max="5379" width="3.42578125" style="12" customWidth="1"/>
    <col min="5380" max="5380" width="8" style="12" customWidth="1"/>
    <col min="5381" max="5411" width="4.5703125" style="12" customWidth="1"/>
    <col min="5412" max="5412" width="5.5703125" style="12" customWidth="1"/>
    <col min="5413" max="5413" width="5.42578125" style="12" customWidth="1"/>
    <col min="5414" max="5414" width="5.7109375" style="12" customWidth="1"/>
    <col min="5415" max="5415" width="3.140625" style="12" customWidth="1"/>
    <col min="5416" max="5453" width="0" style="12" hidden="1" customWidth="1"/>
    <col min="5454" max="5589" width="9.140625" style="12" customWidth="1"/>
    <col min="5590" max="5591" width="0" style="12" hidden="1" customWidth="1"/>
    <col min="5592" max="5593" width="0" style="12" hidden="1"/>
    <col min="5594" max="5594" width="3" style="12" bestFit="1" customWidth="1"/>
    <col min="5595" max="5595" width="19.5703125" style="12" customWidth="1"/>
    <col min="5596" max="5596" width="3.42578125" style="12" customWidth="1"/>
    <col min="5597" max="5597" width="8" style="12" customWidth="1"/>
    <col min="5598" max="5628" width="4.5703125" style="12" customWidth="1"/>
    <col min="5629" max="5629" width="5.5703125" style="12" customWidth="1"/>
    <col min="5630" max="5630" width="5.42578125" style="12" customWidth="1"/>
    <col min="5631" max="5631" width="5.7109375" style="12" customWidth="1"/>
    <col min="5632" max="5632" width="2.5703125" style="12" customWidth="1"/>
    <col min="5633" max="5633" width="3" style="12" customWidth="1"/>
    <col min="5634" max="5634" width="19.5703125" style="12" customWidth="1"/>
    <col min="5635" max="5635" width="3.42578125" style="12" customWidth="1"/>
    <col min="5636" max="5636" width="8" style="12" customWidth="1"/>
    <col min="5637" max="5667" width="4.5703125" style="12" customWidth="1"/>
    <col min="5668" max="5668" width="5.5703125" style="12" customWidth="1"/>
    <col min="5669" max="5669" width="5.42578125" style="12" customWidth="1"/>
    <col min="5670" max="5670" width="5.7109375" style="12" customWidth="1"/>
    <col min="5671" max="5671" width="3.140625" style="12" customWidth="1"/>
    <col min="5672" max="5709" width="0" style="12" hidden="1" customWidth="1"/>
    <col min="5710" max="5845" width="9.140625" style="12" customWidth="1"/>
    <col min="5846" max="5847" width="0" style="12" hidden="1" customWidth="1"/>
    <col min="5848" max="5849" width="0" style="12" hidden="1"/>
    <col min="5850" max="5850" width="3" style="12" bestFit="1" customWidth="1"/>
    <col min="5851" max="5851" width="19.5703125" style="12" customWidth="1"/>
    <col min="5852" max="5852" width="3.42578125" style="12" customWidth="1"/>
    <col min="5853" max="5853" width="8" style="12" customWidth="1"/>
    <col min="5854" max="5884" width="4.5703125" style="12" customWidth="1"/>
    <col min="5885" max="5885" width="5.5703125" style="12" customWidth="1"/>
    <col min="5886" max="5886" width="5.42578125" style="12" customWidth="1"/>
    <col min="5887" max="5887" width="5.7109375" style="12" customWidth="1"/>
    <col min="5888" max="5888" width="2.5703125" style="12" customWidth="1"/>
    <col min="5889" max="5889" width="3" style="12" customWidth="1"/>
    <col min="5890" max="5890" width="19.5703125" style="12" customWidth="1"/>
    <col min="5891" max="5891" width="3.42578125" style="12" customWidth="1"/>
    <col min="5892" max="5892" width="8" style="12" customWidth="1"/>
    <col min="5893" max="5923" width="4.5703125" style="12" customWidth="1"/>
    <col min="5924" max="5924" width="5.5703125" style="12" customWidth="1"/>
    <col min="5925" max="5925" width="5.42578125" style="12" customWidth="1"/>
    <col min="5926" max="5926" width="5.7109375" style="12" customWidth="1"/>
    <col min="5927" max="5927" width="3.140625" style="12" customWidth="1"/>
    <col min="5928" max="5965" width="0" style="12" hidden="1" customWidth="1"/>
    <col min="5966" max="6101" width="9.140625" style="12" customWidth="1"/>
    <col min="6102" max="6103" width="0" style="12" hidden="1" customWidth="1"/>
    <col min="6104" max="6105" width="0" style="12" hidden="1"/>
    <col min="6106" max="6106" width="3" style="12" bestFit="1" customWidth="1"/>
    <col min="6107" max="6107" width="19.5703125" style="12" customWidth="1"/>
    <col min="6108" max="6108" width="3.42578125" style="12" customWidth="1"/>
    <col min="6109" max="6109" width="8" style="12" customWidth="1"/>
    <col min="6110" max="6140" width="4.5703125" style="12" customWidth="1"/>
    <col min="6141" max="6141" width="5.5703125" style="12" customWidth="1"/>
    <col min="6142" max="6142" width="5.42578125" style="12" customWidth="1"/>
    <col min="6143" max="6143" width="5.7109375" style="12" customWidth="1"/>
    <col min="6144" max="6144" width="2.5703125" style="12" customWidth="1"/>
    <col min="6145" max="6145" width="3" style="12" customWidth="1"/>
    <col min="6146" max="6146" width="19.5703125" style="12" customWidth="1"/>
    <col min="6147" max="6147" width="3.42578125" style="12" customWidth="1"/>
    <col min="6148" max="6148" width="8" style="12" customWidth="1"/>
    <col min="6149" max="6179" width="4.5703125" style="12" customWidth="1"/>
    <col min="6180" max="6180" width="5.5703125" style="12" customWidth="1"/>
    <col min="6181" max="6181" width="5.42578125" style="12" customWidth="1"/>
    <col min="6182" max="6182" width="5.7109375" style="12" customWidth="1"/>
    <col min="6183" max="6183" width="3.140625" style="12" customWidth="1"/>
    <col min="6184" max="6221" width="0" style="12" hidden="1" customWidth="1"/>
    <col min="6222" max="6357" width="9.140625" style="12" customWidth="1"/>
    <col min="6358" max="6359" width="0" style="12" hidden="1" customWidth="1"/>
    <col min="6360" max="6361" width="0" style="12" hidden="1"/>
    <col min="6362" max="6362" width="3" style="12" bestFit="1" customWidth="1"/>
    <col min="6363" max="6363" width="19.5703125" style="12" customWidth="1"/>
    <col min="6364" max="6364" width="3.42578125" style="12" customWidth="1"/>
    <col min="6365" max="6365" width="8" style="12" customWidth="1"/>
    <col min="6366" max="6396" width="4.5703125" style="12" customWidth="1"/>
    <col min="6397" max="6397" width="5.5703125" style="12" customWidth="1"/>
    <col min="6398" max="6398" width="5.42578125" style="12" customWidth="1"/>
    <col min="6399" max="6399" width="5.7109375" style="12" customWidth="1"/>
    <col min="6400" max="6400" width="2.5703125" style="12" customWidth="1"/>
    <col min="6401" max="6401" width="3" style="12" customWidth="1"/>
    <col min="6402" max="6402" width="19.5703125" style="12" customWidth="1"/>
    <col min="6403" max="6403" width="3.42578125" style="12" customWidth="1"/>
    <col min="6404" max="6404" width="8" style="12" customWidth="1"/>
    <col min="6405" max="6435" width="4.5703125" style="12" customWidth="1"/>
    <col min="6436" max="6436" width="5.5703125" style="12" customWidth="1"/>
    <col min="6437" max="6437" width="5.42578125" style="12" customWidth="1"/>
    <col min="6438" max="6438" width="5.7109375" style="12" customWidth="1"/>
    <col min="6439" max="6439" width="3.140625" style="12" customWidth="1"/>
    <col min="6440" max="6477" width="0" style="12" hidden="1" customWidth="1"/>
    <col min="6478" max="6613" width="9.140625" style="12" customWidth="1"/>
    <col min="6614" max="6615" width="0" style="12" hidden="1" customWidth="1"/>
    <col min="6616" max="6617" width="0" style="12" hidden="1"/>
    <col min="6618" max="6618" width="3" style="12" bestFit="1" customWidth="1"/>
    <col min="6619" max="6619" width="19.5703125" style="12" customWidth="1"/>
    <col min="6620" max="6620" width="3.42578125" style="12" customWidth="1"/>
    <col min="6621" max="6621" width="8" style="12" customWidth="1"/>
    <col min="6622" max="6652" width="4.5703125" style="12" customWidth="1"/>
    <col min="6653" max="6653" width="5.5703125" style="12" customWidth="1"/>
    <col min="6654" max="6654" width="5.42578125" style="12" customWidth="1"/>
    <col min="6655" max="6655" width="5.7109375" style="12" customWidth="1"/>
    <col min="6656" max="6656" width="2.5703125" style="12" customWidth="1"/>
    <col min="6657" max="6657" width="3" style="12" customWidth="1"/>
    <col min="6658" max="6658" width="19.5703125" style="12" customWidth="1"/>
    <col min="6659" max="6659" width="3.42578125" style="12" customWidth="1"/>
    <col min="6660" max="6660" width="8" style="12" customWidth="1"/>
    <col min="6661" max="6691" width="4.5703125" style="12" customWidth="1"/>
    <col min="6692" max="6692" width="5.5703125" style="12" customWidth="1"/>
    <col min="6693" max="6693" width="5.42578125" style="12" customWidth="1"/>
    <col min="6694" max="6694" width="5.7109375" style="12" customWidth="1"/>
    <col min="6695" max="6695" width="3.140625" style="12" customWidth="1"/>
    <col min="6696" max="6733" width="0" style="12" hidden="1" customWidth="1"/>
    <col min="6734" max="6869" width="9.140625" style="12" customWidth="1"/>
    <col min="6870" max="6871" width="0" style="12" hidden="1" customWidth="1"/>
    <col min="6872" max="6873" width="0" style="12" hidden="1"/>
    <col min="6874" max="6874" width="3" style="12" bestFit="1" customWidth="1"/>
    <col min="6875" max="6875" width="19.5703125" style="12" customWidth="1"/>
    <col min="6876" max="6876" width="3.42578125" style="12" customWidth="1"/>
    <col min="6877" max="6877" width="8" style="12" customWidth="1"/>
    <col min="6878" max="6908" width="4.5703125" style="12" customWidth="1"/>
    <col min="6909" max="6909" width="5.5703125" style="12" customWidth="1"/>
    <col min="6910" max="6910" width="5.42578125" style="12" customWidth="1"/>
    <col min="6911" max="6911" width="5.7109375" style="12" customWidth="1"/>
    <col min="6912" max="6912" width="2.5703125" style="12" customWidth="1"/>
    <col min="6913" max="6913" width="3" style="12" customWidth="1"/>
    <col min="6914" max="6914" width="19.5703125" style="12" customWidth="1"/>
    <col min="6915" max="6915" width="3.42578125" style="12" customWidth="1"/>
    <col min="6916" max="6916" width="8" style="12" customWidth="1"/>
    <col min="6917" max="6947" width="4.5703125" style="12" customWidth="1"/>
    <col min="6948" max="6948" width="5.5703125" style="12" customWidth="1"/>
    <col min="6949" max="6949" width="5.42578125" style="12" customWidth="1"/>
    <col min="6950" max="6950" width="5.7109375" style="12" customWidth="1"/>
    <col min="6951" max="6951" width="3.140625" style="12" customWidth="1"/>
    <col min="6952" max="6989" width="0" style="12" hidden="1" customWidth="1"/>
    <col min="6990" max="7125" width="9.140625" style="12" customWidth="1"/>
    <col min="7126" max="7127" width="0" style="12" hidden="1" customWidth="1"/>
    <col min="7128" max="7129" width="0" style="12" hidden="1"/>
    <col min="7130" max="7130" width="3" style="12" bestFit="1" customWidth="1"/>
    <col min="7131" max="7131" width="19.5703125" style="12" customWidth="1"/>
    <col min="7132" max="7132" width="3.42578125" style="12" customWidth="1"/>
    <col min="7133" max="7133" width="8" style="12" customWidth="1"/>
    <col min="7134" max="7164" width="4.5703125" style="12" customWidth="1"/>
    <col min="7165" max="7165" width="5.5703125" style="12" customWidth="1"/>
    <col min="7166" max="7166" width="5.42578125" style="12" customWidth="1"/>
    <col min="7167" max="7167" width="5.7109375" style="12" customWidth="1"/>
    <col min="7168" max="7168" width="2.5703125" style="12" customWidth="1"/>
    <col min="7169" max="7169" width="3" style="12" customWidth="1"/>
    <col min="7170" max="7170" width="19.5703125" style="12" customWidth="1"/>
    <col min="7171" max="7171" width="3.42578125" style="12" customWidth="1"/>
    <col min="7172" max="7172" width="8" style="12" customWidth="1"/>
    <col min="7173" max="7203" width="4.5703125" style="12" customWidth="1"/>
    <col min="7204" max="7204" width="5.5703125" style="12" customWidth="1"/>
    <col min="7205" max="7205" width="5.42578125" style="12" customWidth="1"/>
    <col min="7206" max="7206" width="5.7109375" style="12" customWidth="1"/>
    <col min="7207" max="7207" width="3.140625" style="12" customWidth="1"/>
    <col min="7208" max="7245" width="0" style="12" hidden="1" customWidth="1"/>
    <col min="7246" max="7381" width="9.140625" style="12" customWidth="1"/>
    <col min="7382" max="7383" width="0" style="12" hidden="1" customWidth="1"/>
    <col min="7384" max="7385" width="0" style="12" hidden="1"/>
    <col min="7386" max="7386" width="3" style="12" bestFit="1" customWidth="1"/>
    <col min="7387" max="7387" width="19.5703125" style="12" customWidth="1"/>
    <col min="7388" max="7388" width="3.42578125" style="12" customWidth="1"/>
    <col min="7389" max="7389" width="8" style="12" customWidth="1"/>
    <col min="7390" max="7420" width="4.5703125" style="12" customWidth="1"/>
    <col min="7421" max="7421" width="5.5703125" style="12" customWidth="1"/>
    <col min="7422" max="7422" width="5.42578125" style="12" customWidth="1"/>
    <col min="7423" max="7423" width="5.7109375" style="12" customWidth="1"/>
    <col min="7424" max="7424" width="2.5703125" style="12" customWidth="1"/>
    <col min="7425" max="7425" width="3" style="12" customWidth="1"/>
    <col min="7426" max="7426" width="19.5703125" style="12" customWidth="1"/>
    <col min="7427" max="7427" width="3.42578125" style="12" customWidth="1"/>
    <col min="7428" max="7428" width="8" style="12" customWidth="1"/>
    <col min="7429" max="7459" width="4.5703125" style="12" customWidth="1"/>
    <col min="7460" max="7460" width="5.5703125" style="12" customWidth="1"/>
    <col min="7461" max="7461" width="5.42578125" style="12" customWidth="1"/>
    <col min="7462" max="7462" width="5.7109375" style="12" customWidth="1"/>
    <col min="7463" max="7463" width="3.140625" style="12" customWidth="1"/>
    <col min="7464" max="7501" width="0" style="12" hidden="1" customWidth="1"/>
    <col min="7502" max="7637" width="9.140625" style="12" customWidth="1"/>
    <col min="7638" max="7639" width="0" style="12" hidden="1" customWidth="1"/>
    <col min="7640" max="7641" width="0" style="12" hidden="1"/>
    <col min="7642" max="7642" width="3" style="12" bestFit="1" customWidth="1"/>
    <col min="7643" max="7643" width="19.5703125" style="12" customWidth="1"/>
    <col min="7644" max="7644" width="3.42578125" style="12" customWidth="1"/>
    <col min="7645" max="7645" width="8" style="12" customWidth="1"/>
    <col min="7646" max="7676" width="4.5703125" style="12" customWidth="1"/>
    <col min="7677" max="7677" width="5.5703125" style="12" customWidth="1"/>
    <col min="7678" max="7678" width="5.42578125" style="12" customWidth="1"/>
    <col min="7679" max="7679" width="5.7109375" style="12" customWidth="1"/>
    <col min="7680" max="7680" width="2.5703125" style="12" customWidth="1"/>
    <col min="7681" max="7681" width="3" style="12" customWidth="1"/>
    <col min="7682" max="7682" width="19.5703125" style="12" customWidth="1"/>
    <col min="7683" max="7683" width="3.42578125" style="12" customWidth="1"/>
    <col min="7684" max="7684" width="8" style="12" customWidth="1"/>
    <col min="7685" max="7715" width="4.5703125" style="12" customWidth="1"/>
    <col min="7716" max="7716" width="5.5703125" style="12" customWidth="1"/>
    <col min="7717" max="7717" width="5.42578125" style="12" customWidth="1"/>
    <col min="7718" max="7718" width="5.7109375" style="12" customWidth="1"/>
    <col min="7719" max="7719" width="3.140625" style="12" customWidth="1"/>
    <col min="7720" max="7757" width="0" style="12" hidden="1" customWidth="1"/>
    <col min="7758" max="7893" width="9.140625" style="12" customWidth="1"/>
    <col min="7894" max="7895" width="0" style="12" hidden="1" customWidth="1"/>
    <col min="7896" max="7897" width="0" style="12" hidden="1"/>
    <col min="7898" max="7898" width="3" style="12" bestFit="1" customWidth="1"/>
    <col min="7899" max="7899" width="19.5703125" style="12" customWidth="1"/>
    <col min="7900" max="7900" width="3.42578125" style="12" customWidth="1"/>
    <col min="7901" max="7901" width="8" style="12" customWidth="1"/>
    <col min="7902" max="7932" width="4.5703125" style="12" customWidth="1"/>
    <col min="7933" max="7933" width="5.5703125" style="12" customWidth="1"/>
    <col min="7934" max="7934" width="5.42578125" style="12" customWidth="1"/>
    <col min="7935" max="7935" width="5.7109375" style="12" customWidth="1"/>
    <col min="7936" max="7936" width="2.5703125" style="12" customWidth="1"/>
    <col min="7937" max="7937" width="3" style="12" customWidth="1"/>
    <col min="7938" max="7938" width="19.5703125" style="12" customWidth="1"/>
    <col min="7939" max="7939" width="3.42578125" style="12" customWidth="1"/>
    <col min="7940" max="7940" width="8" style="12" customWidth="1"/>
    <col min="7941" max="7971" width="4.5703125" style="12" customWidth="1"/>
    <col min="7972" max="7972" width="5.5703125" style="12" customWidth="1"/>
    <col min="7973" max="7973" width="5.42578125" style="12" customWidth="1"/>
    <col min="7974" max="7974" width="5.7109375" style="12" customWidth="1"/>
    <col min="7975" max="7975" width="3.140625" style="12" customWidth="1"/>
    <col min="7976" max="8013" width="0" style="12" hidden="1" customWidth="1"/>
    <col min="8014" max="8149" width="9.140625" style="12" customWidth="1"/>
    <col min="8150" max="8151" width="0" style="12" hidden="1" customWidth="1"/>
    <col min="8152" max="8153" width="0" style="12" hidden="1"/>
    <col min="8154" max="8154" width="3" style="12" bestFit="1" customWidth="1"/>
    <col min="8155" max="8155" width="19.5703125" style="12" customWidth="1"/>
    <col min="8156" max="8156" width="3.42578125" style="12" customWidth="1"/>
    <col min="8157" max="8157" width="8" style="12" customWidth="1"/>
    <col min="8158" max="8188" width="4.5703125" style="12" customWidth="1"/>
    <col min="8189" max="8189" width="5.5703125" style="12" customWidth="1"/>
    <col min="8190" max="8190" width="5.42578125" style="12" customWidth="1"/>
    <col min="8191" max="8191" width="5.7109375" style="12" customWidth="1"/>
    <col min="8192" max="8192" width="2.5703125" style="12" customWidth="1"/>
    <col min="8193" max="8193" width="3" style="12" customWidth="1"/>
    <col min="8194" max="8194" width="19.5703125" style="12" customWidth="1"/>
    <col min="8195" max="8195" width="3.42578125" style="12" customWidth="1"/>
    <col min="8196" max="8196" width="8" style="12" customWidth="1"/>
    <col min="8197" max="8227" width="4.5703125" style="12" customWidth="1"/>
    <col min="8228" max="8228" width="5.5703125" style="12" customWidth="1"/>
    <col min="8229" max="8229" width="5.42578125" style="12" customWidth="1"/>
    <col min="8230" max="8230" width="5.7109375" style="12" customWidth="1"/>
    <col min="8231" max="8231" width="3.140625" style="12" customWidth="1"/>
    <col min="8232" max="8269" width="0" style="12" hidden="1" customWidth="1"/>
    <col min="8270" max="8405" width="9.140625" style="12" customWidth="1"/>
    <col min="8406" max="8407" width="0" style="12" hidden="1" customWidth="1"/>
    <col min="8408" max="8409" width="0" style="12" hidden="1"/>
    <col min="8410" max="8410" width="3" style="12" bestFit="1" customWidth="1"/>
    <col min="8411" max="8411" width="19.5703125" style="12" customWidth="1"/>
    <col min="8412" max="8412" width="3.42578125" style="12" customWidth="1"/>
    <col min="8413" max="8413" width="8" style="12" customWidth="1"/>
    <col min="8414" max="8444" width="4.5703125" style="12" customWidth="1"/>
    <col min="8445" max="8445" width="5.5703125" style="12" customWidth="1"/>
    <col min="8446" max="8446" width="5.42578125" style="12" customWidth="1"/>
    <col min="8447" max="8447" width="5.7109375" style="12" customWidth="1"/>
    <col min="8448" max="8448" width="2.5703125" style="12" customWidth="1"/>
    <col min="8449" max="8449" width="3" style="12" customWidth="1"/>
    <col min="8450" max="8450" width="19.5703125" style="12" customWidth="1"/>
    <col min="8451" max="8451" width="3.42578125" style="12" customWidth="1"/>
    <col min="8452" max="8452" width="8" style="12" customWidth="1"/>
    <col min="8453" max="8483" width="4.5703125" style="12" customWidth="1"/>
    <col min="8484" max="8484" width="5.5703125" style="12" customWidth="1"/>
    <col min="8485" max="8485" width="5.42578125" style="12" customWidth="1"/>
    <col min="8486" max="8486" width="5.7109375" style="12" customWidth="1"/>
    <col min="8487" max="8487" width="3.140625" style="12" customWidth="1"/>
    <col min="8488" max="8525" width="0" style="12" hidden="1" customWidth="1"/>
    <col min="8526" max="8661" width="9.140625" style="12" customWidth="1"/>
    <col min="8662" max="8663" width="0" style="12" hidden="1" customWidth="1"/>
    <col min="8664" max="8665" width="0" style="12" hidden="1"/>
    <col min="8666" max="8666" width="3" style="12" bestFit="1" customWidth="1"/>
    <col min="8667" max="8667" width="19.5703125" style="12" customWidth="1"/>
    <col min="8668" max="8668" width="3.42578125" style="12" customWidth="1"/>
    <col min="8669" max="8669" width="8" style="12" customWidth="1"/>
    <col min="8670" max="8700" width="4.5703125" style="12" customWidth="1"/>
    <col min="8701" max="8701" width="5.5703125" style="12" customWidth="1"/>
    <col min="8702" max="8702" width="5.42578125" style="12" customWidth="1"/>
    <col min="8703" max="8703" width="5.7109375" style="12" customWidth="1"/>
    <col min="8704" max="8704" width="2.5703125" style="12" customWidth="1"/>
    <col min="8705" max="8705" width="3" style="12" customWidth="1"/>
    <col min="8706" max="8706" width="19.5703125" style="12" customWidth="1"/>
    <col min="8707" max="8707" width="3.42578125" style="12" customWidth="1"/>
    <col min="8708" max="8708" width="8" style="12" customWidth="1"/>
    <col min="8709" max="8739" width="4.5703125" style="12" customWidth="1"/>
    <col min="8740" max="8740" width="5.5703125" style="12" customWidth="1"/>
    <col min="8741" max="8741" width="5.42578125" style="12" customWidth="1"/>
    <col min="8742" max="8742" width="5.7109375" style="12" customWidth="1"/>
    <col min="8743" max="8743" width="3.140625" style="12" customWidth="1"/>
    <col min="8744" max="8781" width="0" style="12" hidden="1" customWidth="1"/>
    <col min="8782" max="8917" width="9.140625" style="12" customWidth="1"/>
    <col min="8918" max="8919" width="0" style="12" hidden="1" customWidth="1"/>
    <col min="8920" max="8921" width="0" style="12" hidden="1"/>
    <col min="8922" max="8922" width="3" style="12" bestFit="1" customWidth="1"/>
    <col min="8923" max="8923" width="19.5703125" style="12" customWidth="1"/>
    <col min="8924" max="8924" width="3.42578125" style="12" customWidth="1"/>
    <col min="8925" max="8925" width="8" style="12" customWidth="1"/>
    <col min="8926" max="8956" width="4.5703125" style="12" customWidth="1"/>
    <col min="8957" max="8957" width="5.5703125" style="12" customWidth="1"/>
    <col min="8958" max="8958" width="5.42578125" style="12" customWidth="1"/>
    <col min="8959" max="8959" width="5.7109375" style="12" customWidth="1"/>
    <col min="8960" max="8960" width="2.5703125" style="12" customWidth="1"/>
    <col min="8961" max="8961" width="3" style="12" customWidth="1"/>
    <col min="8962" max="8962" width="19.5703125" style="12" customWidth="1"/>
    <col min="8963" max="8963" width="3.42578125" style="12" customWidth="1"/>
    <col min="8964" max="8964" width="8" style="12" customWidth="1"/>
    <col min="8965" max="8995" width="4.5703125" style="12" customWidth="1"/>
    <col min="8996" max="8996" width="5.5703125" style="12" customWidth="1"/>
    <col min="8997" max="8997" width="5.42578125" style="12" customWidth="1"/>
    <col min="8998" max="8998" width="5.7109375" style="12" customWidth="1"/>
    <col min="8999" max="8999" width="3.140625" style="12" customWidth="1"/>
    <col min="9000" max="9037" width="0" style="12" hidden="1" customWidth="1"/>
    <col min="9038" max="9173" width="9.140625" style="12" customWidth="1"/>
    <col min="9174" max="9175" width="0" style="12" hidden="1" customWidth="1"/>
    <col min="9176" max="9177" width="0" style="12" hidden="1"/>
    <col min="9178" max="9178" width="3" style="12" bestFit="1" customWidth="1"/>
    <col min="9179" max="9179" width="19.5703125" style="12" customWidth="1"/>
    <col min="9180" max="9180" width="3.42578125" style="12" customWidth="1"/>
    <col min="9181" max="9181" width="8" style="12" customWidth="1"/>
    <col min="9182" max="9212" width="4.5703125" style="12" customWidth="1"/>
    <col min="9213" max="9213" width="5.5703125" style="12" customWidth="1"/>
    <col min="9214" max="9214" width="5.42578125" style="12" customWidth="1"/>
    <col min="9215" max="9215" width="5.7109375" style="12" customWidth="1"/>
    <col min="9216" max="9216" width="2.5703125" style="12" customWidth="1"/>
    <col min="9217" max="9217" width="3" style="12" customWidth="1"/>
    <col min="9218" max="9218" width="19.5703125" style="12" customWidth="1"/>
    <col min="9219" max="9219" width="3.42578125" style="12" customWidth="1"/>
    <col min="9220" max="9220" width="8" style="12" customWidth="1"/>
    <col min="9221" max="9251" width="4.5703125" style="12" customWidth="1"/>
    <col min="9252" max="9252" width="5.5703125" style="12" customWidth="1"/>
    <col min="9253" max="9253" width="5.42578125" style="12" customWidth="1"/>
    <col min="9254" max="9254" width="5.7109375" style="12" customWidth="1"/>
    <col min="9255" max="9255" width="3.140625" style="12" customWidth="1"/>
    <col min="9256" max="9293" width="0" style="12" hidden="1" customWidth="1"/>
    <col min="9294" max="9429" width="9.140625" style="12" customWidth="1"/>
    <col min="9430" max="9431" width="0" style="12" hidden="1" customWidth="1"/>
    <col min="9432" max="9433" width="0" style="12" hidden="1"/>
    <col min="9434" max="9434" width="3" style="12" bestFit="1" customWidth="1"/>
    <col min="9435" max="9435" width="19.5703125" style="12" customWidth="1"/>
    <col min="9436" max="9436" width="3.42578125" style="12" customWidth="1"/>
    <col min="9437" max="9437" width="8" style="12" customWidth="1"/>
    <col min="9438" max="9468" width="4.5703125" style="12" customWidth="1"/>
    <col min="9469" max="9469" width="5.5703125" style="12" customWidth="1"/>
    <col min="9470" max="9470" width="5.42578125" style="12" customWidth="1"/>
    <col min="9471" max="9471" width="5.7109375" style="12" customWidth="1"/>
    <col min="9472" max="9472" width="2.5703125" style="12" customWidth="1"/>
    <col min="9473" max="9473" width="3" style="12" customWidth="1"/>
    <col min="9474" max="9474" width="19.5703125" style="12" customWidth="1"/>
    <col min="9475" max="9475" width="3.42578125" style="12" customWidth="1"/>
    <col min="9476" max="9476" width="8" style="12" customWidth="1"/>
    <col min="9477" max="9507" width="4.5703125" style="12" customWidth="1"/>
    <col min="9508" max="9508" width="5.5703125" style="12" customWidth="1"/>
    <col min="9509" max="9509" width="5.42578125" style="12" customWidth="1"/>
    <col min="9510" max="9510" width="5.7109375" style="12" customWidth="1"/>
    <col min="9511" max="9511" width="3.140625" style="12" customWidth="1"/>
    <col min="9512" max="9549" width="0" style="12" hidden="1" customWidth="1"/>
    <col min="9550" max="9685" width="9.140625" style="12" customWidth="1"/>
    <col min="9686" max="9687" width="0" style="12" hidden="1" customWidth="1"/>
    <col min="9688" max="9689" width="0" style="12" hidden="1"/>
    <col min="9690" max="9690" width="3" style="12" bestFit="1" customWidth="1"/>
    <col min="9691" max="9691" width="19.5703125" style="12" customWidth="1"/>
    <col min="9692" max="9692" width="3.42578125" style="12" customWidth="1"/>
    <col min="9693" max="9693" width="8" style="12" customWidth="1"/>
    <col min="9694" max="9724" width="4.5703125" style="12" customWidth="1"/>
    <col min="9725" max="9725" width="5.5703125" style="12" customWidth="1"/>
    <col min="9726" max="9726" width="5.42578125" style="12" customWidth="1"/>
    <col min="9727" max="9727" width="5.7109375" style="12" customWidth="1"/>
    <col min="9728" max="9728" width="2.5703125" style="12" customWidth="1"/>
    <col min="9729" max="9729" width="3" style="12" customWidth="1"/>
    <col min="9730" max="9730" width="19.5703125" style="12" customWidth="1"/>
    <col min="9731" max="9731" width="3.42578125" style="12" customWidth="1"/>
    <col min="9732" max="9732" width="8" style="12" customWidth="1"/>
    <col min="9733" max="9763" width="4.5703125" style="12" customWidth="1"/>
    <col min="9764" max="9764" width="5.5703125" style="12" customWidth="1"/>
    <col min="9765" max="9765" width="5.42578125" style="12" customWidth="1"/>
    <col min="9766" max="9766" width="5.7109375" style="12" customWidth="1"/>
    <col min="9767" max="9767" width="3.140625" style="12" customWidth="1"/>
    <col min="9768" max="9805" width="0" style="12" hidden="1" customWidth="1"/>
    <col min="9806" max="9941" width="9.140625" style="12" customWidth="1"/>
    <col min="9942" max="9943" width="0" style="12" hidden="1" customWidth="1"/>
    <col min="9944" max="9945" width="0" style="12" hidden="1"/>
    <col min="9946" max="9946" width="3" style="12" bestFit="1" customWidth="1"/>
    <col min="9947" max="9947" width="19.5703125" style="12" customWidth="1"/>
    <col min="9948" max="9948" width="3.42578125" style="12" customWidth="1"/>
    <col min="9949" max="9949" width="8" style="12" customWidth="1"/>
    <col min="9950" max="9980" width="4.5703125" style="12" customWidth="1"/>
    <col min="9981" max="9981" width="5.5703125" style="12" customWidth="1"/>
    <col min="9982" max="9982" width="5.42578125" style="12" customWidth="1"/>
    <col min="9983" max="9983" width="5.7109375" style="12" customWidth="1"/>
    <col min="9984" max="9984" width="2.5703125" style="12" customWidth="1"/>
    <col min="9985" max="9985" width="3" style="12" customWidth="1"/>
    <col min="9986" max="9986" width="19.5703125" style="12" customWidth="1"/>
    <col min="9987" max="9987" width="3.42578125" style="12" customWidth="1"/>
    <col min="9988" max="9988" width="8" style="12" customWidth="1"/>
    <col min="9989" max="10019" width="4.5703125" style="12" customWidth="1"/>
    <col min="10020" max="10020" width="5.5703125" style="12" customWidth="1"/>
    <col min="10021" max="10021" width="5.42578125" style="12" customWidth="1"/>
    <col min="10022" max="10022" width="5.7109375" style="12" customWidth="1"/>
    <col min="10023" max="10023" width="3.140625" style="12" customWidth="1"/>
    <col min="10024" max="10061" width="0" style="12" hidden="1" customWidth="1"/>
    <col min="10062" max="10197" width="9.140625" style="12" customWidth="1"/>
    <col min="10198" max="10199" width="0" style="12" hidden="1" customWidth="1"/>
    <col min="10200" max="10201" width="0" style="12" hidden="1"/>
    <col min="10202" max="10202" width="3" style="12" bestFit="1" customWidth="1"/>
    <col min="10203" max="10203" width="19.5703125" style="12" customWidth="1"/>
    <col min="10204" max="10204" width="3.42578125" style="12" customWidth="1"/>
    <col min="10205" max="10205" width="8" style="12" customWidth="1"/>
    <col min="10206" max="10236" width="4.5703125" style="12" customWidth="1"/>
    <col min="10237" max="10237" width="5.5703125" style="12" customWidth="1"/>
    <col min="10238" max="10238" width="5.42578125" style="12" customWidth="1"/>
    <col min="10239" max="10239" width="5.7109375" style="12" customWidth="1"/>
    <col min="10240" max="10240" width="2.5703125" style="12" customWidth="1"/>
    <col min="10241" max="10241" width="3" style="12" customWidth="1"/>
    <col min="10242" max="10242" width="19.5703125" style="12" customWidth="1"/>
    <col min="10243" max="10243" width="3.42578125" style="12" customWidth="1"/>
    <col min="10244" max="10244" width="8" style="12" customWidth="1"/>
    <col min="10245" max="10275" width="4.5703125" style="12" customWidth="1"/>
    <col min="10276" max="10276" width="5.5703125" style="12" customWidth="1"/>
    <col min="10277" max="10277" width="5.42578125" style="12" customWidth="1"/>
    <col min="10278" max="10278" width="5.7109375" style="12" customWidth="1"/>
    <col min="10279" max="10279" width="3.140625" style="12" customWidth="1"/>
    <col min="10280" max="10317" width="0" style="12" hidden="1" customWidth="1"/>
    <col min="10318" max="10453" width="9.140625" style="12" customWidth="1"/>
    <col min="10454" max="10455" width="0" style="12" hidden="1" customWidth="1"/>
    <col min="10456" max="10457" width="0" style="12" hidden="1"/>
    <col min="10458" max="10458" width="3" style="12" bestFit="1" customWidth="1"/>
    <col min="10459" max="10459" width="19.5703125" style="12" customWidth="1"/>
    <col min="10460" max="10460" width="3.42578125" style="12" customWidth="1"/>
    <col min="10461" max="10461" width="8" style="12" customWidth="1"/>
    <col min="10462" max="10492" width="4.5703125" style="12" customWidth="1"/>
    <col min="10493" max="10493" width="5.5703125" style="12" customWidth="1"/>
    <col min="10494" max="10494" width="5.42578125" style="12" customWidth="1"/>
    <col min="10495" max="10495" width="5.7109375" style="12" customWidth="1"/>
    <col min="10496" max="10496" width="2.5703125" style="12" customWidth="1"/>
    <col min="10497" max="10497" width="3" style="12" customWidth="1"/>
    <col min="10498" max="10498" width="19.5703125" style="12" customWidth="1"/>
    <col min="10499" max="10499" width="3.42578125" style="12" customWidth="1"/>
    <col min="10500" max="10500" width="8" style="12" customWidth="1"/>
    <col min="10501" max="10531" width="4.5703125" style="12" customWidth="1"/>
    <col min="10532" max="10532" width="5.5703125" style="12" customWidth="1"/>
    <col min="10533" max="10533" width="5.42578125" style="12" customWidth="1"/>
    <col min="10534" max="10534" width="5.7109375" style="12" customWidth="1"/>
    <col min="10535" max="10535" width="3.140625" style="12" customWidth="1"/>
    <col min="10536" max="10573" width="0" style="12" hidden="1" customWidth="1"/>
    <col min="10574" max="10709" width="9.140625" style="12" customWidth="1"/>
    <col min="10710" max="10711" width="0" style="12" hidden="1" customWidth="1"/>
    <col min="10712" max="10713" width="0" style="12" hidden="1"/>
    <col min="10714" max="10714" width="3" style="12" bestFit="1" customWidth="1"/>
    <col min="10715" max="10715" width="19.5703125" style="12" customWidth="1"/>
    <col min="10716" max="10716" width="3.42578125" style="12" customWidth="1"/>
    <col min="10717" max="10717" width="8" style="12" customWidth="1"/>
    <col min="10718" max="10748" width="4.5703125" style="12" customWidth="1"/>
    <col min="10749" max="10749" width="5.5703125" style="12" customWidth="1"/>
    <col min="10750" max="10750" width="5.42578125" style="12" customWidth="1"/>
    <col min="10751" max="10751" width="5.7109375" style="12" customWidth="1"/>
    <col min="10752" max="10752" width="2.5703125" style="12" customWidth="1"/>
    <col min="10753" max="10753" width="3" style="12" customWidth="1"/>
    <col min="10754" max="10754" width="19.5703125" style="12" customWidth="1"/>
    <col min="10755" max="10755" width="3.42578125" style="12" customWidth="1"/>
    <col min="10756" max="10756" width="8" style="12" customWidth="1"/>
    <col min="10757" max="10787" width="4.5703125" style="12" customWidth="1"/>
    <col min="10788" max="10788" width="5.5703125" style="12" customWidth="1"/>
    <col min="10789" max="10789" width="5.42578125" style="12" customWidth="1"/>
    <col min="10790" max="10790" width="5.7109375" style="12" customWidth="1"/>
    <col min="10791" max="10791" width="3.140625" style="12" customWidth="1"/>
    <col min="10792" max="10829" width="0" style="12" hidden="1" customWidth="1"/>
    <col min="10830" max="10965" width="9.140625" style="12" customWidth="1"/>
    <col min="10966" max="10967" width="0" style="12" hidden="1" customWidth="1"/>
    <col min="10968" max="10969" width="0" style="12" hidden="1"/>
    <col min="10970" max="10970" width="3" style="12" bestFit="1" customWidth="1"/>
    <col min="10971" max="10971" width="19.5703125" style="12" customWidth="1"/>
    <col min="10972" max="10972" width="3.42578125" style="12" customWidth="1"/>
    <col min="10973" max="10973" width="8" style="12" customWidth="1"/>
    <col min="10974" max="11004" width="4.5703125" style="12" customWidth="1"/>
    <col min="11005" max="11005" width="5.5703125" style="12" customWidth="1"/>
    <col min="11006" max="11006" width="5.42578125" style="12" customWidth="1"/>
    <col min="11007" max="11007" width="5.7109375" style="12" customWidth="1"/>
    <col min="11008" max="11008" width="2.5703125" style="12" customWidth="1"/>
    <col min="11009" max="11009" width="3" style="12" customWidth="1"/>
    <col min="11010" max="11010" width="19.5703125" style="12" customWidth="1"/>
    <col min="11011" max="11011" width="3.42578125" style="12" customWidth="1"/>
    <col min="11012" max="11012" width="8" style="12" customWidth="1"/>
    <col min="11013" max="11043" width="4.5703125" style="12" customWidth="1"/>
    <col min="11044" max="11044" width="5.5703125" style="12" customWidth="1"/>
    <col min="11045" max="11045" width="5.42578125" style="12" customWidth="1"/>
    <col min="11046" max="11046" width="5.7109375" style="12" customWidth="1"/>
    <col min="11047" max="11047" width="3.140625" style="12" customWidth="1"/>
    <col min="11048" max="11085" width="0" style="12" hidden="1" customWidth="1"/>
    <col min="11086" max="11221" width="9.140625" style="12" customWidth="1"/>
    <col min="11222" max="11223" width="0" style="12" hidden="1" customWidth="1"/>
    <col min="11224" max="11225" width="0" style="12" hidden="1"/>
    <col min="11226" max="11226" width="3" style="12" bestFit="1" customWidth="1"/>
    <col min="11227" max="11227" width="19.5703125" style="12" customWidth="1"/>
    <col min="11228" max="11228" width="3.42578125" style="12" customWidth="1"/>
    <col min="11229" max="11229" width="8" style="12" customWidth="1"/>
    <col min="11230" max="11260" width="4.5703125" style="12" customWidth="1"/>
    <col min="11261" max="11261" width="5.5703125" style="12" customWidth="1"/>
    <col min="11262" max="11262" width="5.42578125" style="12" customWidth="1"/>
    <col min="11263" max="11263" width="5.7109375" style="12" customWidth="1"/>
    <col min="11264" max="11264" width="2.5703125" style="12" customWidth="1"/>
    <col min="11265" max="11265" width="3" style="12" customWidth="1"/>
    <col min="11266" max="11266" width="19.5703125" style="12" customWidth="1"/>
    <col min="11267" max="11267" width="3.42578125" style="12" customWidth="1"/>
    <col min="11268" max="11268" width="8" style="12" customWidth="1"/>
    <col min="11269" max="11299" width="4.5703125" style="12" customWidth="1"/>
    <col min="11300" max="11300" width="5.5703125" style="12" customWidth="1"/>
    <col min="11301" max="11301" width="5.42578125" style="12" customWidth="1"/>
    <col min="11302" max="11302" width="5.7109375" style="12" customWidth="1"/>
    <col min="11303" max="11303" width="3.140625" style="12" customWidth="1"/>
    <col min="11304" max="11341" width="0" style="12" hidden="1" customWidth="1"/>
    <col min="11342" max="11477" width="9.140625" style="12" customWidth="1"/>
    <col min="11478" max="11479" width="0" style="12" hidden="1" customWidth="1"/>
    <col min="11480" max="11481" width="0" style="12" hidden="1"/>
    <col min="11482" max="11482" width="3" style="12" bestFit="1" customWidth="1"/>
    <col min="11483" max="11483" width="19.5703125" style="12" customWidth="1"/>
    <col min="11484" max="11484" width="3.42578125" style="12" customWidth="1"/>
    <col min="11485" max="11485" width="8" style="12" customWidth="1"/>
    <col min="11486" max="11516" width="4.5703125" style="12" customWidth="1"/>
    <col min="11517" max="11517" width="5.5703125" style="12" customWidth="1"/>
    <col min="11518" max="11518" width="5.42578125" style="12" customWidth="1"/>
    <col min="11519" max="11519" width="5.7109375" style="12" customWidth="1"/>
    <col min="11520" max="11520" width="2.5703125" style="12" customWidth="1"/>
    <col min="11521" max="11521" width="3" style="12" customWidth="1"/>
    <col min="11522" max="11522" width="19.5703125" style="12" customWidth="1"/>
    <col min="11523" max="11523" width="3.42578125" style="12" customWidth="1"/>
    <col min="11524" max="11524" width="8" style="12" customWidth="1"/>
    <col min="11525" max="11555" width="4.5703125" style="12" customWidth="1"/>
    <col min="11556" max="11556" width="5.5703125" style="12" customWidth="1"/>
    <col min="11557" max="11557" width="5.42578125" style="12" customWidth="1"/>
    <col min="11558" max="11558" width="5.7109375" style="12" customWidth="1"/>
    <col min="11559" max="11559" width="3.140625" style="12" customWidth="1"/>
    <col min="11560" max="11597" width="0" style="12" hidden="1" customWidth="1"/>
    <col min="11598" max="11733" width="9.140625" style="12" customWidth="1"/>
    <col min="11734" max="11735" width="0" style="12" hidden="1" customWidth="1"/>
    <col min="11736" max="11737" width="0" style="12" hidden="1"/>
    <col min="11738" max="11738" width="3" style="12" bestFit="1" customWidth="1"/>
    <col min="11739" max="11739" width="19.5703125" style="12" customWidth="1"/>
    <col min="11740" max="11740" width="3.42578125" style="12" customWidth="1"/>
    <col min="11741" max="11741" width="8" style="12" customWidth="1"/>
    <col min="11742" max="11772" width="4.5703125" style="12" customWidth="1"/>
    <col min="11773" max="11773" width="5.5703125" style="12" customWidth="1"/>
    <col min="11774" max="11774" width="5.42578125" style="12" customWidth="1"/>
    <col min="11775" max="11775" width="5.7109375" style="12" customWidth="1"/>
    <col min="11776" max="11776" width="2.5703125" style="12" customWidth="1"/>
    <col min="11777" max="11777" width="3" style="12" customWidth="1"/>
    <col min="11778" max="11778" width="19.5703125" style="12" customWidth="1"/>
    <col min="11779" max="11779" width="3.42578125" style="12" customWidth="1"/>
    <col min="11780" max="11780" width="8" style="12" customWidth="1"/>
    <col min="11781" max="11811" width="4.5703125" style="12" customWidth="1"/>
    <col min="11812" max="11812" width="5.5703125" style="12" customWidth="1"/>
    <col min="11813" max="11813" width="5.42578125" style="12" customWidth="1"/>
    <col min="11814" max="11814" width="5.7109375" style="12" customWidth="1"/>
    <col min="11815" max="11815" width="3.140625" style="12" customWidth="1"/>
    <col min="11816" max="11853" width="0" style="12" hidden="1" customWidth="1"/>
    <col min="11854" max="11989" width="9.140625" style="12" customWidth="1"/>
    <col min="11990" max="11991" width="0" style="12" hidden="1" customWidth="1"/>
    <col min="11992" max="11993" width="0" style="12" hidden="1"/>
    <col min="11994" max="11994" width="3" style="12" bestFit="1" customWidth="1"/>
    <col min="11995" max="11995" width="19.5703125" style="12" customWidth="1"/>
    <col min="11996" max="11996" width="3.42578125" style="12" customWidth="1"/>
    <col min="11997" max="11997" width="8" style="12" customWidth="1"/>
    <col min="11998" max="12028" width="4.5703125" style="12" customWidth="1"/>
    <col min="12029" max="12029" width="5.5703125" style="12" customWidth="1"/>
    <col min="12030" max="12030" width="5.42578125" style="12" customWidth="1"/>
    <col min="12031" max="12031" width="5.7109375" style="12" customWidth="1"/>
    <col min="12032" max="12032" width="2.5703125" style="12" customWidth="1"/>
    <col min="12033" max="12033" width="3" style="12" customWidth="1"/>
    <col min="12034" max="12034" width="19.5703125" style="12" customWidth="1"/>
    <col min="12035" max="12035" width="3.42578125" style="12" customWidth="1"/>
    <col min="12036" max="12036" width="8" style="12" customWidth="1"/>
    <col min="12037" max="12067" width="4.5703125" style="12" customWidth="1"/>
    <col min="12068" max="12068" width="5.5703125" style="12" customWidth="1"/>
    <col min="12069" max="12069" width="5.42578125" style="12" customWidth="1"/>
    <col min="12070" max="12070" width="5.7109375" style="12" customWidth="1"/>
    <col min="12071" max="12071" width="3.140625" style="12" customWidth="1"/>
    <col min="12072" max="12109" width="0" style="12" hidden="1" customWidth="1"/>
    <col min="12110" max="12245" width="9.140625" style="12" customWidth="1"/>
    <col min="12246" max="12247" width="0" style="12" hidden="1" customWidth="1"/>
    <col min="12248" max="12249" width="0" style="12" hidden="1"/>
    <col min="12250" max="12250" width="3" style="12" bestFit="1" customWidth="1"/>
    <col min="12251" max="12251" width="19.5703125" style="12" customWidth="1"/>
    <col min="12252" max="12252" width="3.42578125" style="12" customWidth="1"/>
    <col min="12253" max="12253" width="8" style="12" customWidth="1"/>
    <col min="12254" max="12284" width="4.5703125" style="12" customWidth="1"/>
    <col min="12285" max="12285" width="5.5703125" style="12" customWidth="1"/>
    <col min="12286" max="12286" width="5.42578125" style="12" customWidth="1"/>
    <col min="12287" max="12287" width="5.7109375" style="12" customWidth="1"/>
    <col min="12288" max="12288" width="2.5703125" style="12" customWidth="1"/>
    <col min="12289" max="12289" width="3" style="12" customWidth="1"/>
    <col min="12290" max="12290" width="19.5703125" style="12" customWidth="1"/>
    <col min="12291" max="12291" width="3.42578125" style="12" customWidth="1"/>
    <col min="12292" max="12292" width="8" style="12" customWidth="1"/>
    <col min="12293" max="12323" width="4.5703125" style="12" customWidth="1"/>
    <col min="12324" max="12324" width="5.5703125" style="12" customWidth="1"/>
    <col min="12325" max="12325" width="5.42578125" style="12" customWidth="1"/>
    <col min="12326" max="12326" width="5.7109375" style="12" customWidth="1"/>
    <col min="12327" max="12327" width="3.140625" style="12" customWidth="1"/>
    <col min="12328" max="12365" width="0" style="12" hidden="1" customWidth="1"/>
    <col min="12366" max="12501" width="9.140625" style="12" customWidth="1"/>
    <col min="12502" max="12503" width="0" style="12" hidden="1" customWidth="1"/>
    <col min="12504" max="12505" width="0" style="12" hidden="1"/>
    <col min="12506" max="12506" width="3" style="12" bestFit="1" customWidth="1"/>
    <col min="12507" max="12507" width="19.5703125" style="12" customWidth="1"/>
    <col min="12508" max="12508" width="3.42578125" style="12" customWidth="1"/>
    <col min="12509" max="12509" width="8" style="12" customWidth="1"/>
    <col min="12510" max="12540" width="4.5703125" style="12" customWidth="1"/>
    <col min="12541" max="12541" width="5.5703125" style="12" customWidth="1"/>
    <col min="12542" max="12542" width="5.42578125" style="12" customWidth="1"/>
    <col min="12543" max="12543" width="5.7109375" style="12" customWidth="1"/>
    <col min="12544" max="12544" width="2.5703125" style="12" customWidth="1"/>
    <col min="12545" max="12545" width="3" style="12" customWidth="1"/>
    <col min="12546" max="12546" width="19.5703125" style="12" customWidth="1"/>
    <col min="12547" max="12547" width="3.42578125" style="12" customWidth="1"/>
    <col min="12548" max="12548" width="8" style="12" customWidth="1"/>
    <col min="12549" max="12579" width="4.5703125" style="12" customWidth="1"/>
    <col min="12580" max="12580" width="5.5703125" style="12" customWidth="1"/>
    <col min="12581" max="12581" width="5.42578125" style="12" customWidth="1"/>
    <col min="12582" max="12582" width="5.7109375" style="12" customWidth="1"/>
    <col min="12583" max="12583" width="3.140625" style="12" customWidth="1"/>
    <col min="12584" max="12621" width="0" style="12" hidden="1" customWidth="1"/>
    <col min="12622" max="12757" width="9.140625" style="12" customWidth="1"/>
    <col min="12758" max="12759" width="0" style="12" hidden="1" customWidth="1"/>
    <col min="12760" max="12761" width="0" style="12" hidden="1"/>
    <col min="12762" max="12762" width="3" style="12" bestFit="1" customWidth="1"/>
    <col min="12763" max="12763" width="19.5703125" style="12" customWidth="1"/>
    <col min="12764" max="12764" width="3.42578125" style="12" customWidth="1"/>
    <col min="12765" max="12765" width="8" style="12" customWidth="1"/>
    <col min="12766" max="12796" width="4.5703125" style="12" customWidth="1"/>
    <col min="12797" max="12797" width="5.5703125" style="12" customWidth="1"/>
    <col min="12798" max="12798" width="5.42578125" style="12" customWidth="1"/>
    <col min="12799" max="12799" width="5.7109375" style="12" customWidth="1"/>
    <col min="12800" max="12800" width="2.5703125" style="12" customWidth="1"/>
    <col min="12801" max="12801" width="3" style="12" customWidth="1"/>
    <col min="12802" max="12802" width="19.5703125" style="12" customWidth="1"/>
    <col min="12803" max="12803" width="3.42578125" style="12" customWidth="1"/>
    <col min="12804" max="12804" width="8" style="12" customWidth="1"/>
    <col min="12805" max="12835" width="4.5703125" style="12" customWidth="1"/>
    <col min="12836" max="12836" width="5.5703125" style="12" customWidth="1"/>
    <col min="12837" max="12837" width="5.42578125" style="12" customWidth="1"/>
    <col min="12838" max="12838" width="5.7109375" style="12" customWidth="1"/>
    <col min="12839" max="12839" width="3.140625" style="12" customWidth="1"/>
    <col min="12840" max="12877" width="0" style="12" hidden="1" customWidth="1"/>
    <col min="12878" max="13013" width="9.140625" style="12" customWidth="1"/>
    <col min="13014" max="13015" width="0" style="12" hidden="1" customWidth="1"/>
    <col min="13016" max="13017" width="0" style="12" hidden="1"/>
    <col min="13018" max="13018" width="3" style="12" bestFit="1" customWidth="1"/>
    <col min="13019" max="13019" width="19.5703125" style="12" customWidth="1"/>
    <col min="13020" max="13020" width="3.42578125" style="12" customWidth="1"/>
    <col min="13021" max="13021" width="8" style="12" customWidth="1"/>
    <col min="13022" max="13052" width="4.5703125" style="12" customWidth="1"/>
    <col min="13053" max="13053" width="5.5703125" style="12" customWidth="1"/>
    <col min="13054" max="13054" width="5.42578125" style="12" customWidth="1"/>
    <col min="13055" max="13055" width="5.7109375" style="12" customWidth="1"/>
    <col min="13056" max="13056" width="2.5703125" style="12" customWidth="1"/>
    <col min="13057" max="13057" width="3" style="12" customWidth="1"/>
    <col min="13058" max="13058" width="19.5703125" style="12" customWidth="1"/>
    <col min="13059" max="13059" width="3.42578125" style="12" customWidth="1"/>
    <col min="13060" max="13060" width="8" style="12" customWidth="1"/>
    <col min="13061" max="13091" width="4.5703125" style="12" customWidth="1"/>
    <col min="13092" max="13092" width="5.5703125" style="12" customWidth="1"/>
    <col min="13093" max="13093" width="5.42578125" style="12" customWidth="1"/>
    <col min="13094" max="13094" width="5.7109375" style="12" customWidth="1"/>
    <col min="13095" max="13095" width="3.140625" style="12" customWidth="1"/>
    <col min="13096" max="13133" width="0" style="12" hidden="1" customWidth="1"/>
    <col min="13134" max="13269" width="9.140625" style="12" customWidth="1"/>
    <col min="13270" max="13271" width="0" style="12" hidden="1" customWidth="1"/>
    <col min="13272" max="13273" width="0" style="12" hidden="1"/>
    <col min="13274" max="13274" width="3" style="12" bestFit="1" customWidth="1"/>
    <col min="13275" max="13275" width="19.5703125" style="12" customWidth="1"/>
    <col min="13276" max="13276" width="3.42578125" style="12" customWidth="1"/>
    <col min="13277" max="13277" width="8" style="12" customWidth="1"/>
    <col min="13278" max="13308" width="4.5703125" style="12" customWidth="1"/>
    <col min="13309" max="13309" width="5.5703125" style="12" customWidth="1"/>
    <col min="13310" max="13310" width="5.42578125" style="12" customWidth="1"/>
    <col min="13311" max="13311" width="5.7109375" style="12" customWidth="1"/>
    <col min="13312" max="13312" width="2.5703125" style="12" customWidth="1"/>
    <col min="13313" max="13313" width="3" style="12" customWidth="1"/>
    <col min="13314" max="13314" width="19.5703125" style="12" customWidth="1"/>
    <col min="13315" max="13315" width="3.42578125" style="12" customWidth="1"/>
    <col min="13316" max="13316" width="8" style="12" customWidth="1"/>
    <col min="13317" max="13347" width="4.5703125" style="12" customWidth="1"/>
    <col min="13348" max="13348" width="5.5703125" style="12" customWidth="1"/>
    <col min="13349" max="13349" width="5.42578125" style="12" customWidth="1"/>
    <col min="13350" max="13350" width="5.7109375" style="12" customWidth="1"/>
    <col min="13351" max="13351" width="3.140625" style="12" customWidth="1"/>
    <col min="13352" max="13389" width="0" style="12" hidden="1" customWidth="1"/>
    <col min="13390" max="13525" width="9.140625" style="12" customWidth="1"/>
    <col min="13526" max="13527" width="0" style="12" hidden="1" customWidth="1"/>
    <col min="13528" max="13529" width="0" style="12" hidden="1"/>
    <col min="13530" max="13530" width="3" style="12" bestFit="1" customWidth="1"/>
    <col min="13531" max="13531" width="19.5703125" style="12" customWidth="1"/>
    <col min="13532" max="13532" width="3.42578125" style="12" customWidth="1"/>
    <col min="13533" max="13533" width="8" style="12" customWidth="1"/>
    <col min="13534" max="13564" width="4.5703125" style="12" customWidth="1"/>
    <col min="13565" max="13565" width="5.5703125" style="12" customWidth="1"/>
    <col min="13566" max="13566" width="5.42578125" style="12" customWidth="1"/>
    <col min="13567" max="13567" width="5.7109375" style="12" customWidth="1"/>
    <col min="13568" max="13568" width="2.5703125" style="12" customWidth="1"/>
    <col min="13569" max="13569" width="3" style="12" customWidth="1"/>
    <col min="13570" max="13570" width="19.5703125" style="12" customWidth="1"/>
    <col min="13571" max="13571" width="3.42578125" style="12" customWidth="1"/>
    <col min="13572" max="13572" width="8" style="12" customWidth="1"/>
    <col min="13573" max="13603" width="4.5703125" style="12" customWidth="1"/>
    <col min="13604" max="13604" width="5.5703125" style="12" customWidth="1"/>
    <col min="13605" max="13605" width="5.42578125" style="12" customWidth="1"/>
    <col min="13606" max="13606" width="5.7109375" style="12" customWidth="1"/>
    <col min="13607" max="13607" width="3.140625" style="12" customWidth="1"/>
    <col min="13608" max="13645" width="0" style="12" hidden="1" customWidth="1"/>
    <col min="13646" max="13781" width="9.140625" style="12" customWidth="1"/>
    <col min="13782" max="13783" width="0" style="12" hidden="1" customWidth="1"/>
    <col min="13784" max="13785" width="0" style="12" hidden="1"/>
    <col min="13786" max="13786" width="3" style="12" bestFit="1" customWidth="1"/>
    <col min="13787" max="13787" width="19.5703125" style="12" customWidth="1"/>
    <col min="13788" max="13788" width="3.42578125" style="12" customWidth="1"/>
    <col min="13789" max="13789" width="8" style="12" customWidth="1"/>
    <col min="13790" max="13820" width="4.5703125" style="12" customWidth="1"/>
    <col min="13821" max="13821" width="5.5703125" style="12" customWidth="1"/>
    <col min="13822" max="13822" width="5.42578125" style="12" customWidth="1"/>
    <col min="13823" max="13823" width="5.7109375" style="12" customWidth="1"/>
    <col min="13824" max="13824" width="2.5703125" style="12" customWidth="1"/>
    <col min="13825" max="13825" width="3" style="12" customWidth="1"/>
    <col min="13826" max="13826" width="19.5703125" style="12" customWidth="1"/>
    <col min="13827" max="13827" width="3.42578125" style="12" customWidth="1"/>
    <col min="13828" max="13828" width="8" style="12" customWidth="1"/>
    <col min="13829" max="13859" width="4.5703125" style="12" customWidth="1"/>
    <col min="13860" max="13860" width="5.5703125" style="12" customWidth="1"/>
    <col min="13861" max="13861" width="5.42578125" style="12" customWidth="1"/>
    <col min="13862" max="13862" width="5.7109375" style="12" customWidth="1"/>
    <col min="13863" max="13863" width="3.140625" style="12" customWidth="1"/>
    <col min="13864" max="13901" width="0" style="12" hidden="1" customWidth="1"/>
    <col min="13902" max="14037" width="9.140625" style="12" customWidth="1"/>
    <col min="14038" max="14039" width="0" style="12" hidden="1" customWidth="1"/>
    <col min="14040" max="14041" width="0" style="12" hidden="1"/>
    <col min="14042" max="14042" width="3" style="12" bestFit="1" customWidth="1"/>
    <col min="14043" max="14043" width="19.5703125" style="12" customWidth="1"/>
    <col min="14044" max="14044" width="3.42578125" style="12" customWidth="1"/>
    <col min="14045" max="14045" width="8" style="12" customWidth="1"/>
    <col min="14046" max="14076" width="4.5703125" style="12" customWidth="1"/>
    <col min="14077" max="14077" width="5.5703125" style="12" customWidth="1"/>
    <col min="14078" max="14078" width="5.42578125" style="12" customWidth="1"/>
    <col min="14079" max="14079" width="5.7109375" style="12" customWidth="1"/>
    <col min="14080" max="14080" width="2.5703125" style="12" customWidth="1"/>
    <col min="14081" max="14081" width="3" style="12" customWidth="1"/>
    <col min="14082" max="14082" width="19.5703125" style="12" customWidth="1"/>
    <col min="14083" max="14083" width="3.42578125" style="12" customWidth="1"/>
    <col min="14084" max="14084" width="8" style="12" customWidth="1"/>
    <col min="14085" max="14115" width="4.5703125" style="12" customWidth="1"/>
    <col min="14116" max="14116" width="5.5703125" style="12" customWidth="1"/>
    <col min="14117" max="14117" width="5.42578125" style="12" customWidth="1"/>
    <col min="14118" max="14118" width="5.7109375" style="12" customWidth="1"/>
    <col min="14119" max="14119" width="3.140625" style="12" customWidth="1"/>
    <col min="14120" max="14157" width="0" style="12" hidden="1" customWidth="1"/>
    <col min="14158" max="14293" width="9.140625" style="12" customWidth="1"/>
    <col min="14294" max="14295" width="0" style="12" hidden="1" customWidth="1"/>
    <col min="14296" max="14297" width="0" style="12" hidden="1"/>
    <col min="14298" max="14298" width="3" style="12" bestFit="1" customWidth="1"/>
    <col min="14299" max="14299" width="19.5703125" style="12" customWidth="1"/>
    <col min="14300" max="14300" width="3.42578125" style="12" customWidth="1"/>
    <col min="14301" max="14301" width="8" style="12" customWidth="1"/>
    <col min="14302" max="14332" width="4.5703125" style="12" customWidth="1"/>
    <col min="14333" max="14333" width="5.5703125" style="12" customWidth="1"/>
    <col min="14334" max="14334" width="5.42578125" style="12" customWidth="1"/>
    <col min="14335" max="14335" width="5.7109375" style="12" customWidth="1"/>
    <col min="14336" max="14336" width="2.5703125" style="12" customWidth="1"/>
    <col min="14337" max="14337" width="3" style="12" customWidth="1"/>
    <col min="14338" max="14338" width="19.5703125" style="12" customWidth="1"/>
    <col min="14339" max="14339" width="3.42578125" style="12" customWidth="1"/>
    <col min="14340" max="14340" width="8" style="12" customWidth="1"/>
    <col min="14341" max="14371" width="4.5703125" style="12" customWidth="1"/>
    <col min="14372" max="14372" width="5.5703125" style="12" customWidth="1"/>
    <col min="14373" max="14373" width="5.42578125" style="12" customWidth="1"/>
    <col min="14374" max="14374" width="5.7109375" style="12" customWidth="1"/>
    <col min="14375" max="14375" width="3.140625" style="12" customWidth="1"/>
    <col min="14376" max="14413" width="0" style="12" hidden="1" customWidth="1"/>
    <col min="14414" max="14549" width="9.140625" style="12" customWidth="1"/>
    <col min="14550" max="14551" width="0" style="12" hidden="1" customWidth="1"/>
    <col min="14552" max="14553" width="0" style="12" hidden="1"/>
    <col min="14554" max="14554" width="3" style="12" bestFit="1" customWidth="1"/>
    <col min="14555" max="14555" width="19.5703125" style="12" customWidth="1"/>
    <col min="14556" max="14556" width="3.42578125" style="12" customWidth="1"/>
    <col min="14557" max="14557" width="8" style="12" customWidth="1"/>
    <col min="14558" max="14588" width="4.5703125" style="12" customWidth="1"/>
    <col min="14589" max="14589" width="5.5703125" style="12" customWidth="1"/>
    <col min="14590" max="14590" width="5.42578125" style="12" customWidth="1"/>
    <col min="14591" max="14591" width="5.7109375" style="12" customWidth="1"/>
    <col min="14592" max="14592" width="2.5703125" style="12" customWidth="1"/>
    <col min="14593" max="14593" width="3" style="12" customWidth="1"/>
    <col min="14594" max="14594" width="19.5703125" style="12" customWidth="1"/>
    <col min="14595" max="14595" width="3.42578125" style="12" customWidth="1"/>
    <col min="14596" max="14596" width="8" style="12" customWidth="1"/>
    <col min="14597" max="14627" width="4.5703125" style="12" customWidth="1"/>
    <col min="14628" max="14628" width="5.5703125" style="12" customWidth="1"/>
    <col min="14629" max="14629" width="5.42578125" style="12" customWidth="1"/>
    <col min="14630" max="14630" width="5.7109375" style="12" customWidth="1"/>
    <col min="14631" max="14631" width="3.140625" style="12" customWidth="1"/>
    <col min="14632" max="14669" width="0" style="12" hidden="1" customWidth="1"/>
    <col min="14670" max="14805" width="9.140625" style="12" customWidth="1"/>
    <col min="14806" max="14807" width="0" style="12" hidden="1" customWidth="1"/>
    <col min="14808" max="14809" width="0" style="12" hidden="1"/>
    <col min="14810" max="14810" width="3" style="12" bestFit="1" customWidth="1"/>
    <col min="14811" max="14811" width="19.5703125" style="12" customWidth="1"/>
    <col min="14812" max="14812" width="3.42578125" style="12" customWidth="1"/>
    <col min="14813" max="14813" width="8" style="12" customWidth="1"/>
    <col min="14814" max="14844" width="4.5703125" style="12" customWidth="1"/>
    <col min="14845" max="14845" width="5.5703125" style="12" customWidth="1"/>
    <col min="14846" max="14846" width="5.42578125" style="12" customWidth="1"/>
    <col min="14847" max="14847" width="5.7109375" style="12" customWidth="1"/>
    <col min="14848" max="14848" width="2.5703125" style="12" customWidth="1"/>
    <col min="14849" max="14849" width="3" style="12" customWidth="1"/>
    <col min="14850" max="14850" width="19.5703125" style="12" customWidth="1"/>
    <col min="14851" max="14851" width="3.42578125" style="12" customWidth="1"/>
    <col min="14852" max="14852" width="8" style="12" customWidth="1"/>
    <col min="14853" max="14883" width="4.5703125" style="12" customWidth="1"/>
    <col min="14884" max="14884" width="5.5703125" style="12" customWidth="1"/>
    <col min="14885" max="14885" width="5.42578125" style="12" customWidth="1"/>
    <col min="14886" max="14886" width="5.7109375" style="12" customWidth="1"/>
    <col min="14887" max="14887" width="3.140625" style="12" customWidth="1"/>
    <col min="14888" max="14925" width="0" style="12" hidden="1" customWidth="1"/>
    <col min="14926" max="15061" width="9.140625" style="12" customWidth="1"/>
    <col min="15062" max="15063" width="0" style="12" hidden="1" customWidth="1"/>
    <col min="15064" max="15065" width="0" style="12" hidden="1"/>
    <col min="15066" max="15066" width="3" style="12" bestFit="1" customWidth="1"/>
    <col min="15067" max="15067" width="19.5703125" style="12" customWidth="1"/>
    <col min="15068" max="15068" width="3.42578125" style="12" customWidth="1"/>
    <col min="15069" max="15069" width="8" style="12" customWidth="1"/>
    <col min="15070" max="15100" width="4.5703125" style="12" customWidth="1"/>
    <col min="15101" max="15101" width="5.5703125" style="12" customWidth="1"/>
    <col min="15102" max="15102" width="5.42578125" style="12" customWidth="1"/>
    <col min="15103" max="15103" width="5.7109375" style="12" customWidth="1"/>
    <col min="15104" max="15104" width="2.5703125" style="12" customWidth="1"/>
    <col min="15105" max="15105" width="3" style="12" customWidth="1"/>
    <col min="15106" max="15106" width="19.5703125" style="12" customWidth="1"/>
    <col min="15107" max="15107" width="3.42578125" style="12" customWidth="1"/>
    <col min="15108" max="15108" width="8" style="12" customWidth="1"/>
    <col min="15109" max="15139" width="4.5703125" style="12" customWidth="1"/>
    <col min="15140" max="15140" width="5.5703125" style="12" customWidth="1"/>
    <col min="15141" max="15141" width="5.42578125" style="12" customWidth="1"/>
    <col min="15142" max="15142" width="5.7109375" style="12" customWidth="1"/>
    <col min="15143" max="15143" width="3.140625" style="12" customWidth="1"/>
    <col min="15144" max="15181" width="0" style="12" hidden="1" customWidth="1"/>
    <col min="15182" max="15317" width="9.140625" style="12" customWidth="1"/>
    <col min="15318" max="15319" width="0" style="12" hidden="1" customWidth="1"/>
    <col min="15320" max="15321" width="0" style="12" hidden="1"/>
    <col min="15322" max="15322" width="3" style="12" bestFit="1" customWidth="1"/>
    <col min="15323" max="15323" width="19.5703125" style="12" customWidth="1"/>
    <col min="15324" max="15324" width="3.42578125" style="12" customWidth="1"/>
    <col min="15325" max="15325" width="8" style="12" customWidth="1"/>
    <col min="15326" max="15356" width="4.5703125" style="12" customWidth="1"/>
    <col min="15357" max="15357" width="5.5703125" style="12" customWidth="1"/>
    <col min="15358" max="15358" width="5.42578125" style="12" customWidth="1"/>
    <col min="15359" max="15359" width="5.7109375" style="12" customWidth="1"/>
    <col min="15360" max="15360" width="2.5703125" style="12" customWidth="1"/>
    <col min="15361" max="15361" width="3" style="12" customWidth="1"/>
    <col min="15362" max="15362" width="19.5703125" style="12" customWidth="1"/>
    <col min="15363" max="15363" width="3.42578125" style="12" customWidth="1"/>
    <col min="15364" max="15364" width="8" style="12" customWidth="1"/>
    <col min="15365" max="15395" width="4.5703125" style="12" customWidth="1"/>
    <col min="15396" max="15396" width="5.5703125" style="12" customWidth="1"/>
    <col min="15397" max="15397" width="5.42578125" style="12" customWidth="1"/>
    <col min="15398" max="15398" width="5.7109375" style="12" customWidth="1"/>
    <col min="15399" max="15399" width="3.140625" style="12" customWidth="1"/>
    <col min="15400" max="15437" width="0" style="12" hidden="1" customWidth="1"/>
    <col min="15438" max="15573" width="9.140625" style="12" customWidth="1"/>
    <col min="15574" max="15575" width="0" style="12" hidden="1" customWidth="1"/>
    <col min="15576" max="15577" width="0" style="12" hidden="1"/>
    <col min="15578" max="15578" width="3" style="12" bestFit="1" customWidth="1"/>
    <col min="15579" max="15579" width="19.5703125" style="12" customWidth="1"/>
    <col min="15580" max="15580" width="3.42578125" style="12" customWidth="1"/>
    <col min="15581" max="15581" width="8" style="12" customWidth="1"/>
    <col min="15582" max="15612" width="4.5703125" style="12" customWidth="1"/>
    <col min="15613" max="15613" width="5.5703125" style="12" customWidth="1"/>
    <col min="15614" max="15614" width="5.42578125" style="12" customWidth="1"/>
    <col min="15615" max="15615" width="5.7109375" style="12" customWidth="1"/>
    <col min="15616" max="15616" width="2.5703125" style="12" customWidth="1"/>
    <col min="15617" max="15617" width="3" style="12" customWidth="1"/>
    <col min="15618" max="15618" width="19.5703125" style="12" customWidth="1"/>
    <col min="15619" max="15619" width="3.42578125" style="12" customWidth="1"/>
    <col min="15620" max="15620" width="8" style="12" customWidth="1"/>
    <col min="15621" max="15651" width="4.5703125" style="12" customWidth="1"/>
    <col min="15652" max="15652" width="5.5703125" style="12" customWidth="1"/>
    <col min="15653" max="15653" width="5.42578125" style="12" customWidth="1"/>
    <col min="15654" max="15654" width="5.7109375" style="12" customWidth="1"/>
    <col min="15655" max="15655" width="3.140625" style="12" customWidth="1"/>
    <col min="15656" max="15693" width="0" style="12" hidden="1" customWidth="1"/>
    <col min="15694" max="15829" width="9.140625" style="12" customWidth="1"/>
    <col min="15830" max="15831" width="0" style="12" hidden="1" customWidth="1"/>
    <col min="15832" max="15833" width="0" style="12" hidden="1"/>
    <col min="15834" max="15834" width="3" style="12" bestFit="1" customWidth="1"/>
    <col min="15835" max="15835" width="19.5703125" style="12" customWidth="1"/>
    <col min="15836" max="15836" width="3.42578125" style="12" customWidth="1"/>
    <col min="15837" max="15837" width="8" style="12" customWidth="1"/>
    <col min="15838" max="15868" width="4.5703125" style="12" customWidth="1"/>
    <col min="15869" max="15869" width="5.5703125" style="12" customWidth="1"/>
    <col min="15870" max="15870" width="5.42578125" style="12" customWidth="1"/>
    <col min="15871" max="15871" width="5.7109375" style="12" customWidth="1"/>
    <col min="15872" max="15872" width="2.5703125" style="12" customWidth="1"/>
    <col min="15873" max="15873" width="3" style="12" customWidth="1"/>
    <col min="15874" max="15874" width="19.5703125" style="12" customWidth="1"/>
    <col min="15875" max="15875" width="3.42578125" style="12" customWidth="1"/>
    <col min="15876" max="15876" width="8" style="12" customWidth="1"/>
    <col min="15877" max="15907" width="4.5703125" style="12" customWidth="1"/>
    <col min="15908" max="15908" width="5.5703125" style="12" customWidth="1"/>
    <col min="15909" max="15909" width="5.42578125" style="12" customWidth="1"/>
    <col min="15910" max="15910" width="5.7109375" style="12" customWidth="1"/>
    <col min="15911" max="15911" width="3.140625" style="12" customWidth="1"/>
    <col min="15912" max="15949" width="0" style="12" hidden="1" customWidth="1"/>
    <col min="15950" max="16085" width="9.140625" style="12" customWidth="1"/>
    <col min="16086" max="16087" width="0" style="12" hidden="1" customWidth="1"/>
    <col min="16088" max="16089" width="0" style="12" hidden="1"/>
    <col min="16090" max="16090" width="3" style="12" bestFit="1" customWidth="1"/>
    <col min="16091" max="16091" width="19.5703125" style="12" customWidth="1"/>
    <col min="16092" max="16092" width="3.42578125" style="12" customWidth="1"/>
    <col min="16093" max="16093" width="8" style="12" customWidth="1"/>
    <col min="16094" max="16124" width="4.5703125" style="12" customWidth="1"/>
    <col min="16125" max="16125" width="5.5703125" style="12" customWidth="1"/>
    <col min="16126" max="16126" width="5.42578125" style="12" customWidth="1"/>
    <col min="16127" max="16127" width="5.7109375" style="12" customWidth="1"/>
    <col min="16128" max="16128" width="2.5703125" style="12" customWidth="1"/>
    <col min="16129" max="16129" width="3" style="12" customWidth="1"/>
    <col min="16130" max="16130" width="19.5703125" style="12" customWidth="1"/>
    <col min="16131" max="16131" width="3.42578125" style="12" customWidth="1"/>
    <col min="16132" max="16132" width="8" style="12" customWidth="1"/>
    <col min="16133" max="16163" width="4.5703125" style="12" customWidth="1"/>
    <col min="16164" max="16164" width="5.5703125" style="12" customWidth="1"/>
    <col min="16165" max="16165" width="5.42578125" style="12" customWidth="1"/>
    <col min="16166" max="16166" width="5.7109375" style="12" customWidth="1"/>
    <col min="16167" max="16167" width="3.140625" style="12" customWidth="1"/>
    <col min="16168" max="16205" width="0" style="12" hidden="1" customWidth="1"/>
    <col min="16206" max="16341" width="9.140625" style="12" customWidth="1"/>
    <col min="16342" max="16343" width="0" style="12" hidden="1" customWidth="1"/>
    <col min="16344" max="16384" width="0" style="12" hidden="1"/>
  </cols>
  <sheetData>
    <row r="1" spans="1:215" ht="15" customHeight="1" x14ac:dyDescent="0.25">
      <c r="B1" s="191" t="s">
        <v>77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92"/>
      <c r="AJ1" s="193" t="s">
        <v>78</v>
      </c>
      <c r="AK1" s="194"/>
      <c r="AL1" s="195"/>
      <c r="AO1" s="191" t="s">
        <v>183</v>
      </c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92"/>
      <c r="BW1" s="193" t="s">
        <v>78</v>
      </c>
      <c r="BX1" s="194"/>
      <c r="BY1" s="195"/>
      <c r="HF1" s="6">
        <f>[2]основа!AL1</f>
        <v>42149</v>
      </c>
      <c r="HG1" s="6">
        <f>[2]основа!AM1</f>
        <v>42368</v>
      </c>
    </row>
    <row r="2" spans="1:215" ht="15" x14ac:dyDescent="0.25">
      <c r="B2" s="45" t="s">
        <v>141</v>
      </c>
      <c r="C2" s="46"/>
      <c r="D2" s="4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47">
        <v>20</v>
      </c>
      <c r="AK2" s="48"/>
      <c r="AL2" s="197" t="s">
        <v>79</v>
      </c>
      <c r="AM2" s="49"/>
      <c r="AO2" s="85"/>
      <c r="AP2" s="46"/>
      <c r="AQ2" s="4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47">
        <v>20</v>
      </c>
      <c r="BX2" s="48"/>
      <c r="BY2" s="197" t="s">
        <v>79</v>
      </c>
      <c r="BZ2" s="49"/>
      <c r="HF2" s="8"/>
      <c r="HG2" s="6">
        <f>[2]основа!AM2</f>
        <v>42368</v>
      </c>
    </row>
    <row r="3" spans="1:215" ht="24" customHeight="1" x14ac:dyDescent="0.2">
      <c r="B3" s="186" t="s">
        <v>80</v>
      </c>
      <c r="C3" s="182" t="s">
        <v>81</v>
      </c>
      <c r="D3" s="182" t="s">
        <v>82</v>
      </c>
      <c r="E3" s="182">
        <v>1</v>
      </c>
      <c r="F3" s="188">
        <v>2</v>
      </c>
      <c r="G3" s="188">
        <v>3</v>
      </c>
      <c r="H3" s="188">
        <v>4</v>
      </c>
      <c r="I3" s="188">
        <v>5</v>
      </c>
      <c r="J3" s="188">
        <v>6</v>
      </c>
      <c r="K3" s="188">
        <v>7</v>
      </c>
      <c r="L3" s="182">
        <v>8</v>
      </c>
      <c r="M3" s="182">
        <v>9</v>
      </c>
      <c r="N3" s="182">
        <v>10</v>
      </c>
      <c r="O3" s="182">
        <v>11</v>
      </c>
      <c r="P3" s="182">
        <v>12</v>
      </c>
      <c r="Q3" s="182">
        <v>13</v>
      </c>
      <c r="R3" s="182">
        <v>14</v>
      </c>
      <c r="S3" s="182">
        <v>15</v>
      </c>
      <c r="T3" s="182">
        <v>16</v>
      </c>
      <c r="U3" s="182">
        <v>17</v>
      </c>
      <c r="V3" s="182">
        <v>18</v>
      </c>
      <c r="W3" s="182">
        <v>19</v>
      </c>
      <c r="X3" s="182">
        <v>20</v>
      </c>
      <c r="Y3" s="182">
        <v>21</v>
      </c>
      <c r="Z3" s="182">
        <v>16</v>
      </c>
      <c r="AA3" s="182">
        <v>17</v>
      </c>
      <c r="AB3" s="182">
        <v>18</v>
      </c>
      <c r="AC3" s="182">
        <v>19</v>
      </c>
      <c r="AD3" s="182">
        <v>20</v>
      </c>
      <c r="AE3" s="182">
        <v>27</v>
      </c>
      <c r="AF3" s="182">
        <v>28</v>
      </c>
      <c r="AG3" s="182">
        <v>29</v>
      </c>
      <c r="AH3" s="182">
        <v>30</v>
      </c>
      <c r="AI3" s="182">
        <v>31</v>
      </c>
      <c r="AJ3" s="182" t="s">
        <v>83</v>
      </c>
      <c r="AK3" s="182" t="s">
        <v>84</v>
      </c>
      <c r="AL3" s="198"/>
      <c r="AM3" s="50">
        <f>100*100/AM4</f>
        <v>285.71428571428572</v>
      </c>
      <c r="AO3" s="186" t="s">
        <v>80</v>
      </c>
      <c r="AP3" s="182" t="s">
        <v>81</v>
      </c>
      <c r="AQ3" s="200" t="s">
        <v>194</v>
      </c>
      <c r="AR3" s="182">
        <v>1</v>
      </c>
      <c r="AS3" s="182">
        <v>2</v>
      </c>
      <c r="AT3" s="182">
        <v>3</v>
      </c>
      <c r="AU3" s="182">
        <v>4</v>
      </c>
      <c r="AV3" s="182">
        <v>5</v>
      </c>
      <c r="AW3" s="182">
        <v>6</v>
      </c>
      <c r="AX3" s="182">
        <v>7</v>
      </c>
      <c r="AY3" s="182">
        <v>8</v>
      </c>
      <c r="AZ3" s="182">
        <v>9</v>
      </c>
      <c r="BA3" s="182">
        <v>10</v>
      </c>
      <c r="BB3" s="182">
        <v>11</v>
      </c>
      <c r="BC3" s="182">
        <v>12</v>
      </c>
      <c r="BD3" s="182">
        <v>13</v>
      </c>
      <c r="BE3" s="182">
        <v>14</v>
      </c>
      <c r="BF3" s="182">
        <v>15</v>
      </c>
      <c r="BG3" s="182">
        <v>16</v>
      </c>
      <c r="BH3" s="182">
        <v>17</v>
      </c>
      <c r="BI3" s="182">
        <v>18</v>
      </c>
      <c r="BJ3" s="182">
        <v>19</v>
      </c>
      <c r="BK3" s="182">
        <v>20</v>
      </c>
      <c r="BL3" s="182"/>
      <c r="BM3" s="182"/>
      <c r="BN3" s="182"/>
      <c r="BO3" s="182"/>
      <c r="BP3" s="182"/>
      <c r="BQ3" s="182"/>
      <c r="BR3" s="182"/>
      <c r="BS3" s="182">
        <v>28</v>
      </c>
      <c r="BT3" s="182">
        <v>29</v>
      </c>
      <c r="BU3" s="182">
        <v>30</v>
      </c>
      <c r="BV3" s="182">
        <v>31</v>
      </c>
      <c r="BW3" s="182" t="s">
        <v>85</v>
      </c>
      <c r="BX3" s="182" t="s">
        <v>84</v>
      </c>
      <c r="BY3" s="198"/>
      <c r="BZ3" s="50">
        <f>100*100/BZ4</f>
        <v>285.71428571428572</v>
      </c>
      <c r="HG3" s="6">
        <f>[2]основа!AM3</f>
        <v>42368</v>
      </c>
    </row>
    <row r="4" spans="1:215" ht="20.25" customHeight="1" x14ac:dyDescent="0.2">
      <c r="B4" s="187"/>
      <c r="C4" s="184"/>
      <c r="D4" s="184"/>
      <c r="E4" s="184"/>
      <c r="F4" s="190"/>
      <c r="G4" s="189"/>
      <c r="H4" s="189"/>
      <c r="I4" s="189"/>
      <c r="J4" s="190"/>
      <c r="K4" s="190"/>
      <c r="L4" s="185"/>
      <c r="M4" s="185"/>
      <c r="N4" s="185"/>
      <c r="O4" s="185"/>
      <c r="P4" s="184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4"/>
      <c r="AK4" s="184"/>
      <c r="AL4" s="199"/>
      <c r="AM4" s="51">
        <v>35</v>
      </c>
      <c r="AO4" s="187"/>
      <c r="AP4" s="184"/>
      <c r="AQ4" s="201"/>
      <c r="AR4" s="184"/>
      <c r="AS4" s="184"/>
      <c r="AT4" s="183"/>
      <c r="AU4" s="183"/>
      <c r="AV4" s="183"/>
      <c r="AW4" s="183"/>
      <c r="AX4" s="183"/>
      <c r="AY4" s="183"/>
      <c r="AZ4" s="185"/>
      <c r="BA4" s="184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4"/>
      <c r="BX4" s="184"/>
      <c r="BY4" s="199"/>
      <c r="BZ4" s="51">
        <v>35</v>
      </c>
      <c r="HG4" s="6">
        <f>[2]основа!AM4</f>
        <v>42368</v>
      </c>
    </row>
    <row r="5" spans="1:215" x14ac:dyDescent="0.2">
      <c r="A5" s="12">
        <v>1</v>
      </c>
      <c r="B5" s="52" t="s">
        <v>86</v>
      </c>
      <c r="C5" s="53" t="s">
        <v>87</v>
      </c>
      <c r="D5" s="54">
        <v>86</v>
      </c>
      <c r="E5" s="55">
        <v>0</v>
      </c>
      <c r="F5" s="55">
        <v>34</v>
      </c>
      <c r="G5" s="55">
        <v>0</v>
      </c>
      <c r="H5" s="55">
        <v>94</v>
      </c>
      <c r="I5" s="55">
        <v>0</v>
      </c>
      <c r="J5" s="55">
        <v>57</v>
      </c>
      <c r="K5" s="55">
        <v>34</v>
      </c>
      <c r="L5" s="55">
        <v>0</v>
      </c>
      <c r="M5" s="55">
        <v>151</v>
      </c>
      <c r="N5" s="55">
        <v>0</v>
      </c>
      <c r="O5" s="55">
        <v>0</v>
      </c>
      <c r="P5" s="55">
        <v>34</v>
      </c>
      <c r="Q5" s="55">
        <v>0</v>
      </c>
      <c r="R5" s="55">
        <v>18</v>
      </c>
      <c r="S5" s="55">
        <v>0</v>
      </c>
      <c r="T5" s="55">
        <v>37</v>
      </c>
      <c r="U5" s="55">
        <v>34</v>
      </c>
      <c r="V5" s="55">
        <v>0</v>
      </c>
      <c r="W5" s="55">
        <v>133</v>
      </c>
      <c r="X5" s="55">
        <v>0</v>
      </c>
      <c r="Y5" s="56">
        <v>0</v>
      </c>
      <c r="Z5" s="56">
        <v>0</v>
      </c>
      <c r="AA5" s="56">
        <v>0</v>
      </c>
      <c r="AB5" s="56">
        <v>0</v>
      </c>
      <c r="AC5" s="56">
        <v>0</v>
      </c>
      <c r="AD5" s="56">
        <v>0</v>
      </c>
      <c r="AE5" s="55"/>
      <c r="AF5" s="55"/>
      <c r="AG5" s="55"/>
      <c r="AH5" s="55"/>
      <c r="AI5" s="55"/>
      <c r="AJ5" s="57">
        <f t="shared" ref="AJ5:AJ14" si="0">D5*AJ$2</f>
        <v>1720</v>
      </c>
      <c r="AK5" s="57">
        <f>SUM(E5:AI5)</f>
        <v>626</v>
      </c>
      <c r="AL5" s="58">
        <f>AK5*100/AJ5</f>
        <v>36.395348837209305</v>
      </c>
      <c r="AM5" s="59">
        <f>AK5*AM$3/AJ5</f>
        <v>103.98671096345515</v>
      </c>
      <c r="AN5" s="12">
        <v>1</v>
      </c>
      <c r="AO5" s="52" t="s">
        <v>86</v>
      </c>
      <c r="AP5" s="53" t="s">
        <v>87</v>
      </c>
      <c r="AQ5" s="54">
        <v>51</v>
      </c>
      <c r="AR5" s="56">
        <v>101</v>
      </c>
      <c r="AS5" s="56">
        <v>43</v>
      </c>
      <c r="AT5" s="56">
        <v>43</v>
      </c>
      <c r="AU5" s="56">
        <v>43</v>
      </c>
      <c r="AV5" s="56">
        <v>43</v>
      </c>
      <c r="AW5" s="56">
        <v>86</v>
      </c>
      <c r="AX5" s="56">
        <f>185-129-13</f>
        <v>43</v>
      </c>
      <c r="AY5" s="56">
        <v>43</v>
      </c>
      <c r="AZ5" s="56">
        <v>0</v>
      </c>
      <c r="BA5" s="56">
        <v>43</v>
      </c>
      <c r="BB5" s="56">
        <v>129</v>
      </c>
      <c r="BC5" s="56">
        <v>43</v>
      </c>
      <c r="BD5" s="56">
        <v>43</v>
      </c>
      <c r="BE5" s="56">
        <v>43</v>
      </c>
      <c r="BF5" s="56">
        <v>43</v>
      </c>
      <c r="BG5" s="56">
        <v>86</v>
      </c>
      <c r="BH5" s="56">
        <v>43</v>
      </c>
      <c r="BI5" s="56">
        <v>43</v>
      </c>
      <c r="BJ5" s="56">
        <v>0</v>
      </c>
      <c r="BK5" s="56">
        <v>43</v>
      </c>
      <c r="BL5" s="56"/>
      <c r="BM5" s="56"/>
      <c r="BN5" s="56"/>
      <c r="BO5" s="56"/>
      <c r="BP5" s="56"/>
      <c r="BQ5" s="56"/>
      <c r="BR5" s="56"/>
      <c r="BS5" s="60"/>
      <c r="BT5" s="60"/>
      <c r="BU5" s="60"/>
      <c r="BV5" s="60"/>
      <c r="BW5" s="57">
        <f t="shared" ref="BW5:BW14" si="1">AQ5*BW$2</f>
        <v>1020</v>
      </c>
      <c r="BX5" s="57">
        <f>SUM(AR5:BV5)</f>
        <v>1004</v>
      </c>
      <c r="BY5" s="58">
        <f>BX5*100/BW5</f>
        <v>98.431372549019613</v>
      </c>
      <c r="BZ5" s="59">
        <f>BX5*BZ$3/BW5</f>
        <v>281.23249299719885</v>
      </c>
      <c r="HG5" s="6">
        <f>[2]основа!AM5</f>
        <v>42368</v>
      </c>
    </row>
    <row r="6" spans="1:215" ht="25.5" x14ac:dyDescent="0.2">
      <c r="A6" s="12">
        <v>2</v>
      </c>
      <c r="B6" s="52" t="s">
        <v>88</v>
      </c>
      <c r="C6" s="53" t="s">
        <v>87</v>
      </c>
      <c r="D6" s="54">
        <v>1.2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6"/>
      <c r="AF6" s="56"/>
      <c r="AG6" s="56"/>
      <c r="AH6" s="56"/>
      <c r="AI6" s="56"/>
      <c r="AJ6" s="57">
        <f t="shared" si="0"/>
        <v>24</v>
      </c>
      <c r="AK6" s="57">
        <f t="shared" ref="AK6:AK34" si="2">SUM(E6:AI6)</f>
        <v>0</v>
      </c>
      <c r="AL6" s="58">
        <f>AK6*100/AJ6</f>
        <v>0</v>
      </c>
      <c r="AM6" s="59">
        <f t="shared" ref="AM6:AM31" si="3">AK6*AM$3/AJ6</f>
        <v>0</v>
      </c>
      <c r="AN6" s="12">
        <v>2</v>
      </c>
      <c r="AO6" s="61" t="s">
        <v>89</v>
      </c>
      <c r="AP6" s="53" t="s">
        <v>87</v>
      </c>
      <c r="AQ6" s="54">
        <v>2.4</v>
      </c>
      <c r="AR6" s="56">
        <v>8</v>
      </c>
      <c r="AS6" s="56">
        <v>0</v>
      </c>
      <c r="AT6" s="56">
        <v>0</v>
      </c>
      <c r="AU6" s="56">
        <v>4</v>
      </c>
      <c r="AV6" s="56">
        <v>0</v>
      </c>
      <c r="AW6" s="56">
        <v>8</v>
      </c>
      <c r="AX6" s="56">
        <v>0</v>
      </c>
      <c r="AY6" s="56">
        <v>0</v>
      </c>
      <c r="AZ6" s="56">
        <v>4</v>
      </c>
      <c r="BA6" s="56">
        <v>0</v>
      </c>
      <c r="BB6" s="56">
        <v>8</v>
      </c>
      <c r="BC6" s="56">
        <v>0</v>
      </c>
      <c r="BD6" s="56">
        <v>0</v>
      </c>
      <c r="BE6" s="56">
        <v>4</v>
      </c>
      <c r="BF6" s="56">
        <v>0</v>
      </c>
      <c r="BG6" s="56">
        <v>8</v>
      </c>
      <c r="BH6" s="56">
        <v>0</v>
      </c>
      <c r="BI6" s="56">
        <v>0</v>
      </c>
      <c r="BJ6" s="56">
        <v>4</v>
      </c>
      <c r="BK6" s="56">
        <v>0</v>
      </c>
      <c r="BL6" s="56"/>
      <c r="BM6" s="56"/>
      <c r="BN6" s="56"/>
      <c r="BO6" s="56"/>
      <c r="BP6" s="56"/>
      <c r="BQ6" s="56"/>
      <c r="BR6" s="56"/>
      <c r="BS6" s="60"/>
      <c r="BT6" s="60"/>
      <c r="BU6" s="60"/>
      <c r="BV6" s="60"/>
      <c r="BW6" s="57">
        <f t="shared" si="1"/>
        <v>48</v>
      </c>
      <c r="BX6" s="57">
        <f t="shared" ref="BX6:BX34" si="4">SUM(AR6:BV6)</f>
        <v>48</v>
      </c>
      <c r="BY6" s="58">
        <f>BX6*100/BW6</f>
        <v>100</v>
      </c>
      <c r="BZ6" s="59">
        <f t="shared" ref="BZ6:BZ31" si="5">BX6*BZ$3/BW6</f>
        <v>285.71428571428572</v>
      </c>
      <c r="HG6" s="6">
        <f>[2]основа!AM6</f>
        <v>42368</v>
      </c>
    </row>
    <row r="7" spans="1:215" ht="15.75" customHeight="1" x14ac:dyDescent="0.2">
      <c r="A7" s="12">
        <v>3</v>
      </c>
      <c r="B7" s="52" t="s">
        <v>90</v>
      </c>
      <c r="C7" s="53" t="s">
        <v>87</v>
      </c>
      <c r="D7" s="54">
        <v>400</v>
      </c>
      <c r="E7" s="56">
        <v>19.600000000000001</v>
      </c>
      <c r="F7" s="56">
        <v>101.47999999999999</v>
      </c>
      <c r="G7" s="56">
        <v>0</v>
      </c>
      <c r="H7" s="56">
        <v>168.13499999999999</v>
      </c>
      <c r="I7" s="56">
        <v>19.600000000000001</v>
      </c>
      <c r="J7" s="56">
        <v>61.304000000000002</v>
      </c>
      <c r="K7" s="56">
        <v>131.45166666666665</v>
      </c>
      <c r="L7" s="56">
        <v>0</v>
      </c>
      <c r="M7" s="56">
        <v>30.6</v>
      </c>
      <c r="N7" s="56">
        <v>100.111</v>
      </c>
      <c r="O7" s="56">
        <v>73.679999999999993</v>
      </c>
      <c r="P7" s="56">
        <v>37.6</v>
      </c>
      <c r="Q7" s="56">
        <v>0</v>
      </c>
      <c r="R7" s="56">
        <v>79.44</v>
      </c>
      <c r="S7" s="56">
        <v>97.545000000000002</v>
      </c>
      <c r="T7" s="56">
        <v>115.114</v>
      </c>
      <c r="U7" s="56">
        <v>102.98499999999999</v>
      </c>
      <c r="V7" s="56">
        <v>0</v>
      </c>
      <c r="W7" s="56">
        <v>26.6</v>
      </c>
      <c r="X7" s="56">
        <v>83.775333333333336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6"/>
      <c r="AF7" s="56"/>
      <c r="AG7" s="56"/>
      <c r="AH7" s="56"/>
      <c r="AI7" s="56"/>
      <c r="AJ7" s="57">
        <f t="shared" si="0"/>
        <v>8000</v>
      </c>
      <c r="AK7" s="57">
        <f t="shared" si="2"/>
        <v>1249.0209999999995</v>
      </c>
      <c r="AL7" s="58">
        <f t="shared" ref="AL7:AL34" si="6">AK7*100/AJ7</f>
        <v>15.612762499999993</v>
      </c>
      <c r="AM7" s="59">
        <f t="shared" si="3"/>
        <v>44.607892857142843</v>
      </c>
      <c r="AN7" s="12">
        <v>3</v>
      </c>
      <c r="AO7" s="52" t="s">
        <v>91</v>
      </c>
      <c r="AP7" s="53" t="s">
        <v>87</v>
      </c>
      <c r="AQ7" s="54">
        <f>400*55/100</f>
        <v>220</v>
      </c>
      <c r="AR7" s="56">
        <v>179.5</v>
      </c>
      <c r="AS7" s="56">
        <v>171.25</v>
      </c>
      <c r="AT7" s="56">
        <v>205.7</v>
      </c>
      <c r="AU7" s="56">
        <v>432.30000000000007</v>
      </c>
      <c r="AV7" s="56">
        <v>245.9</v>
      </c>
      <c r="AW7" s="56">
        <v>142.9</v>
      </c>
      <c r="AX7" s="56">
        <v>290.00000000000006</v>
      </c>
      <c r="AY7" s="56">
        <v>281.39999999999998</v>
      </c>
      <c r="AZ7" s="56">
        <v>284.3</v>
      </c>
      <c r="BA7" s="56">
        <v>105</v>
      </c>
      <c r="BB7" s="56">
        <v>137.69999999999999</v>
      </c>
      <c r="BC7" s="56">
        <v>478.40000000000003</v>
      </c>
      <c r="BD7" s="56">
        <v>227.9</v>
      </c>
      <c r="BE7" s="56">
        <v>155.13333333333335</v>
      </c>
      <c r="BF7" s="56">
        <v>158.30000000000001</v>
      </c>
      <c r="BG7" s="56">
        <v>178.70000000000002</v>
      </c>
      <c r="BH7" s="56">
        <v>141.05000000000001</v>
      </c>
      <c r="BI7" s="56">
        <v>300.00000000000006</v>
      </c>
      <c r="BJ7" s="56">
        <v>445.10000000000008</v>
      </c>
      <c r="BK7" s="56">
        <v>179.6</v>
      </c>
      <c r="BL7" s="56"/>
      <c r="BM7" s="56"/>
      <c r="BN7" s="56"/>
      <c r="BO7" s="56"/>
      <c r="BP7" s="56"/>
      <c r="BQ7" s="56"/>
      <c r="BR7" s="56"/>
      <c r="BS7" s="60"/>
      <c r="BT7" s="60"/>
      <c r="BU7" s="60"/>
      <c r="BV7" s="60"/>
      <c r="BW7" s="57">
        <f t="shared" si="1"/>
        <v>4400</v>
      </c>
      <c r="BX7" s="57">
        <f t="shared" si="4"/>
        <v>4740.133333333335</v>
      </c>
      <c r="BY7" s="58">
        <f t="shared" ref="BY7:BY34" si="7">BX7*100/BW7</f>
        <v>107.73030303030306</v>
      </c>
      <c r="BZ7" s="59">
        <f t="shared" si="5"/>
        <v>307.80086580086589</v>
      </c>
      <c r="HG7" s="6">
        <f>[2]основа!AM7</f>
        <v>42368</v>
      </c>
    </row>
    <row r="8" spans="1:215" x14ac:dyDescent="0.2">
      <c r="A8" s="12">
        <v>4</v>
      </c>
      <c r="B8" s="52" t="s">
        <v>92</v>
      </c>
      <c r="C8" s="53" t="s">
        <v>87</v>
      </c>
      <c r="D8" s="54">
        <v>250</v>
      </c>
      <c r="E8" s="56">
        <v>53.6</v>
      </c>
      <c r="F8" s="56">
        <v>32</v>
      </c>
      <c r="G8" s="56">
        <v>0</v>
      </c>
      <c r="H8" s="56">
        <v>159.5</v>
      </c>
      <c r="I8" s="56">
        <v>315</v>
      </c>
      <c r="J8" s="56">
        <v>100</v>
      </c>
      <c r="K8" s="56">
        <v>166.88</v>
      </c>
      <c r="L8" s="56">
        <v>0</v>
      </c>
      <c r="M8" s="56">
        <v>171</v>
      </c>
      <c r="N8" s="56">
        <v>53.6</v>
      </c>
      <c r="O8" s="56">
        <v>32</v>
      </c>
      <c r="P8" s="56">
        <v>144</v>
      </c>
      <c r="Q8" s="56">
        <v>0</v>
      </c>
      <c r="R8" s="56">
        <v>270.875</v>
      </c>
      <c r="S8" s="56">
        <v>216.84</v>
      </c>
      <c r="T8" s="56">
        <v>100</v>
      </c>
      <c r="U8" s="56">
        <v>200.94666666666637</v>
      </c>
      <c r="V8" s="56">
        <v>0</v>
      </c>
      <c r="W8" s="56">
        <v>171</v>
      </c>
      <c r="X8" s="56">
        <v>53.6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/>
      <c r="AF8" s="56"/>
      <c r="AG8" s="56"/>
      <c r="AH8" s="56"/>
      <c r="AI8" s="56"/>
      <c r="AJ8" s="57">
        <f t="shared" si="0"/>
        <v>5000</v>
      </c>
      <c r="AK8" s="57">
        <f t="shared" si="2"/>
        <v>2240.8416666666662</v>
      </c>
      <c r="AL8" s="58">
        <f t="shared" si="6"/>
        <v>44.816833333333328</v>
      </c>
      <c r="AM8" s="59">
        <f t="shared" si="3"/>
        <v>128.04809523809521</v>
      </c>
      <c r="AN8" s="12">
        <v>4</v>
      </c>
      <c r="AO8" s="52" t="s">
        <v>92</v>
      </c>
      <c r="AP8" s="53" t="s">
        <v>87</v>
      </c>
      <c r="AQ8" s="54">
        <f>250*70/100</f>
        <v>175</v>
      </c>
      <c r="AR8" s="56">
        <f>67+33</f>
        <v>100</v>
      </c>
      <c r="AS8" s="56">
        <v>100.6</v>
      </c>
      <c r="AT8" s="56">
        <f>328+50</f>
        <v>378</v>
      </c>
      <c r="AU8" s="56">
        <f>0+100</f>
        <v>100</v>
      </c>
      <c r="AV8" s="56">
        <f>279.8+100</f>
        <v>379.8</v>
      </c>
      <c r="AW8" s="56">
        <f>100+20</f>
        <v>120</v>
      </c>
      <c r="AX8" s="56">
        <f>228+50</f>
        <v>278</v>
      </c>
      <c r="AY8" s="56">
        <f>90+10</f>
        <v>100</v>
      </c>
      <c r="AZ8" s="56">
        <f>113.8+50</f>
        <v>163.80000000000001</v>
      </c>
      <c r="BA8" s="56">
        <f>97+50</f>
        <v>147</v>
      </c>
      <c r="BB8" s="56">
        <f>100+20</f>
        <v>120</v>
      </c>
      <c r="BC8" s="56">
        <f>72.2+27.8</f>
        <v>100</v>
      </c>
      <c r="BD8" s="56">
        <f>295+50</f>
        <v>345</v>
      </c>
      <c r="BE8" s="56">
        <f>55+25</f>
        <v>80</v>
      </c>
      <c r="BF8" s="56">
        <f>164+50</f>
        <v>214</v>
      </c>
      <c r="BG8" s="56">
        <f>127.4+30</f>
        <v>157.4</v>
      </c>
      <c r="BH8" s="56">
        <f>0+100</f>
        <v>100</v>
      </c>
      <c r="BI8" s="56">
        <f>228+50</f>
        <v>278</v>
      </c>
      <c r="BJ8" s="56">
        <v>0</v>
      </c>
      <c r="BK8" s="56">
        <f>90+10</f>
        <v>100</v>
      </c>
      <c r="BL8" s="56"/>
      <c r="BM8" s="56"/>
      <c r="BN8" s="56"/>
      <c r="BO8" s="56"/>
      <c r="BP8" s="56"/>
      <c r="BQ8" s="56"/>
      <c r="BR8" s="56"/>
      <c r="BS8" s="60"/>
      <c r="BT8" s="60"/>
      <c r="BU8" s="60"/>
      <c r="BV8" s="60"/>
      <c r="BW8" s="57">
        <f t="shared" si="1"/>
        <v>3500</v>
      </c>
      <c r="BX8" s="57">
        <f t="shared" si="4"/>
        <v>3361.6</v>
      </c>
      <c r="BY8" s="58">
        <f t="shared" si="7"/>
        <v>96.045714285714283</v>
      </c>
      <c r="BZ8" s="59">
        <f t="shared" si="5"/>
        <v>274.41632653061225</v>
      </c>
      <c r="HG8" s="6">
        <f>[2]основа!AM8</f>
        <v>42368</v>
      </c>
    </row>
    <row r="9" spans="1:215" ht="15" customHeight="1" x14ac:dyDescent="0.2">
      <c r="A9" s="12">
        <v>5</v>
      </c>
      <c r="B9" s="52" t="s">
        <v>93</v>
      </c>
      <c r="C9" s="53" t="s">
        <v>87</v>
      </c>
      <c r="D9" s="54">
        <v>20</v>
      </c>
      <c r="E9" s="56">
        <v>50.833333333333336</v>
      </c>
      <c r="F9" s="56">
        <v>0</v>
      </c>
      <c r="G9" s="56">
        <v>0</v>
      </c>
      <c r="H9" s="56">
        <v>11</v>
      </c>
      <c r="I9" s="56">
        <v>0</v>
      </c>
      <c r="J9" s="56">
        <v>0</v>
      </c>
      <c r="K9" s="56">
        <v>28</v>
      </c>
      <c r="L9" s="56">
        <v>0</v>
      </c>
      <c r="M9" s="56">
        <v>0</v>
      </c>
      <c r="N9" s="56">
        <v>0</v>
      </c>
      <c r="O9" s="56">
        <v>50.833333333333336</v>
      </c>
      <c r="P9" s="56">
        <v>0</v>
      </c>
      <c r="Q9" s="56">
        <v>0</v>
      </c>
      <c r="R9" s="56">
        <v>11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28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/>
      <c r="AF9" s="56"/>
      <c r="AG9" s="56"/>
      <c r="AH9" s="56"/>
      <c r="AI9" s="56"/>
      <c r="AJ9" s="57">
        <f t="shared" si="0"/>
        <v>400</v>
      </c>
      <c r="AK9" s="57">
        <f t="shared" si="2"/>
        <v>179.66666666666669</v>
      </c>
      <c r="AL9" s="58">
        <f t="shared" si="6"/>
        <v>44.916666666666671</v>
      </c>
      <c r="AM9" s="59">
        <f t="shared" si="3"/>
        <v>128.33333333333337</v>
      </c>
      <c r="AN9" s="12">
        <v>5</v>
      </c>
      <c r="AO9" s="52" t="s">
        <v>93</v>
      </c>
      <c r="AP9" s="53" t="s">
        <v>87</v>
      </c>
      <c r="AQ9" s="54">
        <f>20*60/100</f>
        <v>12</v>
      </c>
      <c r="AR9" s="56">
        <v>0</v>
      </c>
      <c r="AS9" s="56">
        <v>0</v>
      </c>
      <c r="AT9" s="56">
        <v>0</v>
      </c>
      <c r="AU9" s="56">
        <v>102</v>
      </c>
      <c r="AV9" s="56">
        <v>0</v>
      </c>
      <c r="AW9" s="56">
        <v>0</v>
      </c>
      <c r="AX9" s="56">
        <v>0</v>
      </c>
      <c r="AY9" s="56">
        <v>0</v>
      </c>
      <c r="AZ9" s="56">
        <v>0</v>
      </c>
      <c r="BA9" s="56">
        <v>51</v>
      </c>
      <c r="BB9" s="56">
        <v>0</v>
      </c>
      <c r="BC9" s="56">
        <v>0</v>
      </c>
      <c r="BD9" s="56">
        <v>0</v>
      </c>
      <c r="BE9" s="56">
        <v>31.5</v>
      </c>
      <c r="BF9" s="56">
        <v>0</v>
      </c>
      <c r="BG9" s="56">
        <v>0</v>
      </c>
      <c r="BH9" s="56">
        <v>0</v>
      </c>
      <c r="BI9" s="56">
        <v>0</v>
      </c>
      <c r="BJ9" s="56">
        <v>0</v>
      </c>
      <c r="BK9" s="56">
        <v>51</v>
      </c>
      <c r="BL9" s="56"/>
      <c r="BM9" s="56"/>
      <c r="BN9" s="56"/>
      <c r="BO9" s="56"/>
      <c r="BP9" s="56"/>
      <c r="BQ9" s="56"/>
      <c r="BR9" s="56"/>
      <c r="BS9" s="60"/>
      <c r="BT9" s="60"/>
      <c r="BU9" s="60"/>
      <c r="BV9" s="60"/>
      <c r="BW9" s="57">
        <f t="shared" si="1"/>
        <v>240</v>
      </c>
      <c r="BX9" s="57">
        <f t="shared" si="4"/>
        <v>235.5</v>
      </c>
      <c r="BY9" s="58">
        <f t="shared" si="7"/>
        <v>98.125</v>
      </c>
      <c r="BZ9" s="59">
        <f t="shared" si="5"/>
        <v>280.35714285714289</v>
      </c>
      <c r="HG9" s="6">
        <f>[2]основа!AM9</f>
        <v>42368</v>
      </c>
    </row>
    <row r="10" spans="1:215" x14ac:dyDescent="0.2">
      <c r="A10" s="12">
        <v>6</v>
      </c>
      <c r="B10" s="52" t="s">
        <v>94</v>
      </c>
      <c r="C10" s="53" t="s">
        <v>87</v>
      </c>
      <c r="D10" s="54">
        <v>50</v>
      </c>
      <c r="E10" s="56">
        <v>16</v>
      </c>
      <c r="F10" s="56">
        <v>48.6</v>
      </c>
      <c r="G10" s="56">
        <v>28.1</v>
      </c>
      <c r="H10" s="56">
        <v>0</v>
      </c>
      <c r="I10" s="56">
        <v>5</v>
      </c>
      <c r="J10" s="56">
        <v>63</v>
      </c>
      <c r="K10" s="56">
        <v>0</v>
      </c>
      <c r="L10" s="56">
        <v>23.099999999999998</v>
      </c>
      <c r="M10" s="56">
        <v>0</v>
      </c>
      <c r="N10" s="56">
        <v>54</v>
      </c>
      <c r="O10" s="56">
        <v>0</v>
      </c>
      <c r="P10" s="56">
        <v>79</v>
      </c>
      <c r="Q10" s="56">
        <v>28.1</v>
      </c>
      <c r="R10" s="56">
        <v>0</v>
      </c>
      <c r="S10" s="56">
        <v>0</v>
      </c>
      <c r="T10" s="56">
        <v>39.25</v>
      </c>
      <c r="U10" s="56">
        <v>0</v>
      </c>
      <c r="V10" s="56">
        <v>23.099999999999998</v>
      </c>
      <c r="W10" s="56">
        <v>0</v>
      </c>
      <c r="X10" s="56">
        <v>54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/>
      <c r="AF10" s="56"/>
      <c r="AG10" s="56"/>
      <c r="AH10" s="56"/>
      <c r="AI10" s="56"/>
      <c r="AJ10" s="57">
        <f t="shared" si="0"/>
        <v>1000</v>
      </c>
      <c r="AK10" s="57">
        <f t="shared" si="2"/>
        <v>461.25</v>
      </c>
      <c r="AL10" s="58">
        <f t="shared" si="6"/>
        <v>46.125</v>
      </c>
      <c r="AM10" s="59">
        <f t="shared" si="3"/>
        <v>131.78571428571428</v>
      </c>
      <c r="AN10" s="12">
        <v>6</v>
      </c>
      <c r="AO10" s="52" t="s">
        <v>94</v>
      </c>
      <c r="AP10" s="53" t="s">
        <v>87</v>
      </c>
      <c r="AQ10" s="54">
        <f>50*80/100</f>
        <v>40</v>
      </c>
      <c r="AR10" s="56">
        <f>57.3-10</f>
        <v>47.3</v>
      </c>
      <c r="AS10" s="56">
        <f>61.6-10</f>
        <v>51.6</v>
      </c>
      <c r="AT10" s="56">
        <v>45</v>
      </c>
      <c r="AU10" s="56">
        <v>48.3</v>
      </c>
      <c r="AV10" s="56">
        <v>0</v>
      </c>
      <c r="AW10" s="56">
        <f>100.6-10</f>
        <v>90.6</v>
      </c>
      <c r="AX10" s="56">
        <v>16</v>
      </c>
      <c r="AY10" s="56">
        <f>84.8-10</f>
        <v>74.8</v>
      </c>
      <c r="AZ10" s="56">
        <v>40</v>
      </c>
      <c r="BA10" s="56">
        <f>73-10</f>
        <v>63</v>
      </c>
      <c r="BB10" s="56">
        <v>35.799999999999997</v>
      </c>
      <c r="BC10" s="56">
        <v>28.7</v>
      </c>
      <c r="BD10" s="56">
        <v>30.8</v>
      </c>
      <c r="BE10" s="56">
        <f>79.2-10</f>
        <v>69.2</v>
      </c>
      <c r="BF10" s="56">
        <v>51</v>
      </c>
      <c r="BG10" s="56">
        <f>117-20</f>
        <v>97</v>
      </c>
      <c r="BH10" s="56">
        <v>33.5</v>
      </c>
      <c r="BI10" s="56">
        <v>41.8</v>
      </c>
      <c r="BJ10" s="56">
        <v>47.2</v>
      </c>
      <c r="BK10" s="56">
        <v>48.4</v>
      </c>
      <c r="BL10" s="56"/>
      <c r="BM10" s="56"/>
      <c r="BN10" s="56"/>
      <c r="BO10" s="56"/>
      <c r="BP10" s="56"/>
      <c r="BQ10" s="56"/>
      <c r="BR10" s="56"/>
      <c r="BS10" s="60"/>
      <c r="BT10" s="60"/>
      <c r="BU10" s="60"/>
      <c r="BV10" s="60"/>
      <c r="BW10" s="57">
        <f t="shared" si="1"/>
        <v>800</v>
      </c>
      <c r="BX10" s="57">
        <f t="shared" si="4"/>
        <v>960</v>
      </c>
      <c r="BY10" s="58">
        <f t="shared" si="7"/>
        <v>120</v>
      </c>
      <c r="BZ10" s="59">
        <f t="shared" si="5"/>
        <v>342.85714285714289</v>
      </c>
      <c r="HG10" s="6">
        <f>[2]основа!AM10</f>
        <v>42368</v>
      </c>
    </row>
    <row r="11" spans="1:215" ht="25.5" x14ac:dyDescent="0.2">
      <c r="A11" s="12">
        <v>7</v>
      </c>
      <c r="B11" s="62" t="s">
        <v>95</v>
      </c>
      <c r="C11" s="53" t="s">
        <v>87</v>
      </c>
      <c r="D11" s="54">
        <v>20</v>
      </c>
      <c r="E11" s="56">
        <v>51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51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/>
      <c r="AF11" s="56"/>
      <c r="AG11" s="56"/>
      <c r="AH11" s="56"/>
      <c r="AI11" s="56"/>
      <c r="AJ11" s="57">
        <f t="shared" si="0"/>
        <v>400</v>
      </c>
      <c r="AK11" s="57">
        <f t="shared" si="2"/>
        <v>102</v>
      </c>
      <c r="AL11" s="58">
        <f t="shared" si="6"/>
        <v>25.5</v>
      </c>
      <c r="AM11" s="59">
        <f t="shared" si="3"/>
        <v>72.857142857142861</v>
      </c>
      <c r="AN11" s="12">
        <v>7</v>
      </c>
      <c r="AO11" s="61" t="s">
        <v>95</v>
      </c>
      <c r="AP11" s="53" t="s">
        <v>87</v>
      </c>
      <c r="AQ11" s="54">
        <f>20*60/100</f>
        <v>12</v>
      </c>
      <c r="AR11" s="56">
        <v>68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20</v>
      </c>
      <c r="BA11" s="56">
        <v>0</v>
      </c>
      <c r="BB11" s="56">
        <v>68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68</v>
      </c>
      <c r="BI11" s="56">
        <v>0</v>
      </c>
      <c r="BJ11" s="56">
        <v>20</v>
      </c>
      <c r="BK11" s="56">
        <v>0</v>
      </c>
      <c r="BL11" s="56"/>
      <c r="BM11" s="56"/>
      <c r="BN11" s="56"/>
      <c r="BO11" s="56"/>
      <c r="BP11" s="56"/>
      <c r="BQ11" s="56"/>
      <c r="BR11" s="56"/>
      <c r="BS11" s="60"/>
      <c r="BT11" s="60"/>
      <c r="BU11" s="60"/>
      <c r="BV11" s="60"/>
      <c r="BW11" s="57">
        <f t="shared" si="1"/>
        <v>240</v>
      </c>
      <c r="BX11" s="57">
        <f t="shared" si="4"/>
        <v>244</v>
      </c>
      <c r="BY11" s="58">
        <f t="shared" si="7"/>
        <v>101.66666666666667</v>
      </c>
      <c r="BZ11" s="59">
        <f t="shared" si="5"/>
        <v>290.47619047619048</v>
      </c>
      <c r="HG11" s="6">
        <f>[2]основа!AM11</f>
        <v>42368</v>
      </c>
    </row>
    <row r="12" spans="1:215" x14ac:dyDescent="0.2">
      <c r="A12" s="12">
        <v>8</v>
      </c>
      <c r="B12" s="52" t="s">
        <v>96</v>
      </c>
      <c r="C12" s="53" t="s">
        <v>97</v>
      </c>
      <c r="D12" s="54">
        <v>18</v>
      </c>
      <c r="E12" s="56">
        <v>0</v>
      </c>
      <c r="F12" s="56">
        <v>8</v>
      </c>
      <c r="G12" s="56">
        <v>0</v>
      </c>
      <c r="H12" s="56">
        <v>7.5</v>
      </c>
      <c r="I12" s="56">
        <v>4</v>
      </c>
      <c r="J12" s="56">
        <v>4</v>
      </c>
      <c r="K12" s="56">
        <v>6.3333333333333339</v>
      </c>
      <c r="L12" s="56">
        <v>0</v>
      </c>
      <c r="M12" s="56">
        <v>0</v>
      </c>
      <c r="N12" s="56">
        <v>11.6</v>
      </c>
      <c r="O12" s="56">
        <v>0</v>
      </c>
      <c r="P12" s="56">
        <v>7.6</v>
      </c>
      <c r="Q12" s="56">
        <v>0</v>
      </c>
      <c r="R12" s="56">
        <v>13</v>
      </c>
      <c r="S12" s="56">
        <v>5</v>
      </c>
      <c r="T12" s="56">
        <v>12.5</v>
      </c>
      <c r="U12" s="56">
        <v>9.6666666666666679</v>
      </c>
      <c r="V12" s="56">
        <v>0</v>
      </c>
      <c r="W12" s="56">
        <v>0</v>
      </c>
      <c r="X12" s="56">
        <v>6.6666666666666661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/>
      <c r="AF12" s="56"/>
      <c r="AG12" s="56"/>
      <c r="AH12" s="56"/>
      <c r="AI12" s="56"/>
      <c r="AJ12" s="57">
        <f t="shared" si="0"/>
        <v>360</v>
      </c>
      <c r="AK12" s="57">
        <f t="shared" si="2"/>
        <v>95.866666666666674</v>
      </c>
      <c r="AL12" s="58">
        <f t="shared" si="6"/>
        <v>26.629629629629633</v>
      </c>
      <c r="AM12" s="59">
        <f t="shared" si="3"/>
        <v>76.084656084656089</v>
      </c>
      <c r="AN12" s="12">
        <v>8</v>
      </c>
      <c r="AO12" s="52" t="s">
        <v>96</v>
      </c>
      <c r="AP12" s="53" t="s">
        <v>97</v>
      </c>
      <c r="AQ12" s="54">
        <v>11</v>
      </c>
      <c r="AR12" s="56">
        <f>18.2-8</f>
        <v>10.199999999999999</v>
      </c>
      <c r="AS12" s="56">
        <f>15.45-6.49</f>
        <v>8.9599999999999991</v>
      </c>
      <c r="AT12" s="56">
        <f>26.2-14</f>
        <v>12.2</v>
      </c>
      <c r="AU12" s="56">
        <f>17-7</f>
        <v>10</v>
      </c>
      <c r="AV12" s="56">
        <f>20.6-5</f>
        <v>15.600000000000001</v>
      </c>
      <c r="AW12" s="56">
        <f>13.5-4.5</f>
        <v>9</v>
      </c>
      <c r="AX12" s="56">
        <f>20-10</f>
        <v>10</v>
      </c>
      <c r="AY12" s="56">
        <f>25.2-13</f>
        <v>12.2</v>
      </c>
      <c r="AZ12" s="56">
        <f>28.2-14</f>
        <v>14.2</v>
      </c>
      <c r="BA12" s="56">
        <f>31.6666666666667-20</f>
        <v>11.6666666666667</v>
      </c>
      <c r="BB12" s="56">
        <f>20.2-8</f>
        <v>12.2</v>
      </c>
      <c r="BC12" s="56">
        <f>29.1-17</f>
        <v>12.100000000000001</v>
      </c>
      <c r="BD12" s="56">
        <v>9.1999999999999993</v>
      </c>
      <c r="BE12" s="56">
        <f>16.25-5</f>
        <v>11.25</v>
      </c>
      <c r="BF12" s="56">
        <f>22.2-7</f>
        <v>15.2</v>
      </c>
      <c r="BG12" s="56">
        <f>19.5-9.5</f>
        <v>10</v>
      </c>
      <c r="BH12" s="56">
        <f>18.73-9.73</f>
        <v>9</v>
      </c>
      <c r="BI12" s="56">
        <f>12-3</f>
        <v>9</v>
      </c>
      <c r="BJ12" s="56">
        <f>27.2-17</f>
        <v>10.199999999999999</v>
      </c>
      <c r="BK12" s="56">
        <f>10.2-1.2</f>
        <v>9</v>
      </c>
      <c r="BL12" s="56"/>
      <c r="BM12" s="56"/>
      <c r="BN12" s="56"/>
      <c r="BO12" s="56"/>
      <c r="BP12" s="56"/>
      <c r="BQ12" s="56"/>
      <c r="BR12" s="56"/>
      <c r="BS12" s="60"/>
      <c r="BT12" s="60"/>
      <c r="BU12" s="60"/>
      <c r="BV12" s="60"/>
      <c r="BW12" s="57">
        <f t="shared" si="1"/>
        <v>220</v>
      </c>
      <c r="BX12" s="57">
        <f t="shared" si="4"/>
        <v>221.17666666666668</v>
      </c>
      <c r="BY12" s="58">
        <f t="shared" si="7"/>
        <v>100.5348484848485</v>
      </c>
      <c r="BZ12" s="59">
        <f t="shared" si="5"/>
        <v>287.24242424242425</v>
      </c>
      <c r="HG12" s="6">
        <f>[2]основа!AM12</f>
        <v>42368</v>
      </c>
    </row>
    <row r="13" spans="1:215" x14ac:dyDescent="0.2">
      <c r="A13" s="12">
        <v>9</v>
      </c>
      <c r="B13" s="52" t="s">
        <v>76</v>
      </c>
      <c r="C13" s="53" t="s">
        <v>87</v>
      </c>
      <c r="D13" s="54">
        <v>35</v>
      </c>
      <c r="E13" s="56">
        <v>14.5</v>
      </c>
      <c r="F13" s="56">
        <v>5</v>
      </c>
      <c r="G13" s="56">
        <v>12.5</v>
      </c>
      <c r="H13" s="56">
        <v>8</v>
      </c>
      <c r="I13" s="56">
        <v>12.5</v>
      </c>
      <c r="J13" s="56">
        <v>12</v>
      </c>
      <c r="K13" s="56">
        <v>5</v>
      </c>
      <c r="L13" s="56">
        <v>35</v>
      </c>
      <c r="M13" s="56">
        <v>15.5</v>
      </c>
      <c r="N13" s="56">
        <v>13.212</v>
      </c>
      <c r="O13" s="56">
        <v>14.5</v>
      </c>
      <c r="P13" s="56">
        <v>17.600000000000001</v>
      </c>
      <c r="Q13" s="56">
        <v>12.5</v>
      </c>
      <c r="R13" s="56">
        <v>5</v>
      </c>
      <c r="S13" s="56">
        <v>12.5</v>
      </c>
      <c r="T13" s="56">
        <v>5</v>
      </c>
      <c r="U13" s="56">
        <v>7</v>
      </c>
      <c r="V13" s="56">
        <v>35</v>
      </c>
      <c r="W13" s="56">
        <v>17.5</v>
      </c>
      <c r="X13" s="56">
        <v>12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/>
      <c r="AF13" s="56"/>
      <c r="AG13" s="56"/>
      <c r="AH13" s="56"/>
      <c r="AI13" s="56"/>
      <c r="AJ13" s="57">
        <f t="shared" si="0"/>
        <v>700</v>
      </c>
      <c r="AK13" s="57">
        <f t="shared" si="2"/>
        <v>271.81200000000001</v>
      </c>
      <c r="AL13" s="58">
        <f t="shared" si="6"/>
        <v>38.830285714285715</v>
      </c>
      <c r="AM13" s="59">
        <f t="shared" si="3"/>
        <v>110.94367346938776</v>
      </c>
      <c r="AN13" s="12">
        <v>9</v>
      </c>
      <c r="AO13" s="52" t="s">
        <v>76</v>
      </c>
      <c r="AP13" s="53" t="s">
        <v>87</v>
      </c>
      <c r="AQ13" s="54">
        <f>35*60/100</f>
        <v>21</v>
      </c>
      <c r="AR13" s="56">
        <v>17</v>
      </c>
      <c r="AS13" s="56">
        <v>23.6</v>
      </c>
      <c r="AT13" s="56">
        <v>17</v>
      </c>
      <c r="AU13" s="56">
        <v>20</v>
      </c>
      <c r="AV13" s="56">
        <v>14</v>
      </c>
      <c r="AW13" s="56">
        <v>27</v>
      </c>
      <c r="AX13" s="56">
        <v>23</v>
      </c>
      <c r="AY13" s="56">
        <v>16</v>
      </c>
      <c r="AZ13" s="56">
        <f>10+5</f>
        <v>15</v>
      </c>
      <c r="BA13" s="56">
        <v>19</v>
      </c>
      <c r="BB13" s="56">
        <v>17</v>
      </c>
      <c r="BC13" s="56">
        <v>18.62</v>
      </c>
      <c r="BD13" s="56">
        <v>27</v>
      </c>
      <c r="BE13" s="56">
        <v>21</v>
      </c>
      <c r="BF13" s="56">
        <v>14</v>
      </c>
      <c r="BG13" s="56">
        <v>19</v>
      </c>
      <c r="BH13" s="56">
        <v>35.200000000000003</v>
      </c>
      <c r="BI13" s="56">
        <v>27</v>
      </c>
      <c r="BJ13" s="56">
        <v>20</v>
      </c>
      <c r="BK13" s="56">
        <v>30</v>
      </c>
      <c r="BL13" s="56"/>
      <c r="BM13" s="56"/>
      <c r="BN13" s="56"/>
      <c r="BO13" s="56"/>
      <c r="BP13" s="56"/>
      <c r="BQ13" s="56"/>
      <c r="BR13" s="56"/>
      <c r="BS13" s="60"/>
      <c r="BT13" s="60"/>
      <c r="BU13" s="60"/>
      <c r="BV13" s="60"/>
      <c r="BW13" s="57">
        <f t="shared" si="1"/>
        <v>420</v>
      </c>
      <c r="BX13" s="57">
        <f t="shared" si="4"/>
        <v>420.42</v>
      </c>
      <c r="BY13" s="58">
        <f t="shared" si="7"/>
        <v>100.1</v>
      </c>
      <c r="BZ13" s="59">
        <f t="shared" si="5"/>
        <v>286.00000000000006</v>
      </c>
      <c r="HG13" s="6">
        <f>[2]основа!AM13</f>
        <v>42368</v>
      </c>
    </row>
    <row r="14" spans="1:215" x14ac:dyDescent="0.2">
      <c r="A14" s="12">
        <v>10</v>
      </c>
      <c r="B14" s="52" t="s">
        <v>98</v>
      </c>
      <c r="C14" s="53" t="s">
        <v>87</v>
      </c>
      <c r="D14" s="54">
        <v>80</v>
      </c>
      <c r="E14" s="56">
        <v>0</v>
      </c>
      <c r="F14" s="56">
        <v>0</v>
      </c>
      <c r="G14" s="56">
        <v>0</v>
      </c>
      <c r="H14" s="56">
        <v>0</v>
      </c>
      <c r="I14" s="56">
        <v>86.4</v>
      </c>
      <c r="J14" s="56">
        <v>0</v>
      </c>
      <c r="K14" s="56">
        <v>0</v>
      </c>
      <c r="L14" s="56">
        <v>0</v>
      </c>
      <c r="M14" s="56">
        <v>0</v>
      </c>
      <c r="N14" s="56">
        <v>108</v>
      </c>
      <c r="O14" s="56">
        <v>0</v>
      </c>
      <c r="P14" s="56">
        <v>0</v>
      </c>
      <c r="Q14" s="56">
        <v>0</v>
      </c>
      <c r="R14" s="56">
        <v>0</v>
      </c>
      <c r="S14" s="56">
        <v>68</v>
      </c>
      <c r="T14" s="56">
        <v>0</v>
      </c>
      <c r="U14" s="56">
        <v>0</v>
      </c>
      <c r="V14" s="56">
        <v>0</v>
      </c>
      <c r="W14" s="56">
        <v>0</v>
      </c>
      <c r="X14" s="56">
        <v>72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/>
      <c r="AF14" s="56"/>
      <c r="AG14" s="56"/>
      <c r="AH14" s="56"/>
      <c r="AI14" s="56"/>
      <c r="AJ14" s="57">
        <f t="shared" si="0"/>
        <v>1600</v>
      </c>
      <c r="AK14" s="57">
        <f t="shared" si="2"/>
        <v>334.4</v>
      </c>
      <c r="AL14" s="58">
        <f t="shared" si="6"/>
        <v>20.9</v>
      </c>
      <c r="AM14" s="59">
        <f t="shared" si="3"/>
        <v>59.714285714285715</v>
      </c>
      <c r="AN14" s="12">
        <v>10</v>
      </c>
      <c r="AO14" s="52" t="s">
        <v>98</v>
      </c>
      <c r="AP14" s="53" t="s">
        <v>87</v>
      </c>
      <c r="AQ14" s="54">
        <f>80*50/100</f>
        <v>40</v>
      </c>
      <c r="AR14" s="56">
        <v>0</v>
      </c>
      <c r="AS14" s="56">
        <v>0</v>
      </c>
      <c r="AT14" s="56">
        <v>164</v>
      </c>
      <c r="AU14" s="56">
        <v>0</v>
      </c>
      <c r="AV14" s="56">
        <v>0</v>
      </c>
      <c r="AW14" s="56">
        <v>45</v>
      </c>
      <c r="AX14" s="56">
        <v>0</v>
      </c>
      <c r="AY14" s="56">
        <v>136</v>
      </c>
      <c r="AZ14" s="56">
        <v>0</v>
      </c>
      <c r="BA14" s="56">
        <v>60</v>
      </c>
      <c r="BB14" s="56">
        <v>0</v>
      </c>
      <c r="BC14" s="56">
        <v>0</v>
      </c>
      <c r="BD14" s="56">
        <v>164</v>
      </c>
      <c r="BE14" s="56">
        <v>0</v>
      </c>
      <c r="BF14" s="56">
        <v>60</v>
      </c>
      <c r="BG14" s="56">
        <v>45</v>
      </c>
      <c r="BH14" s="56">
        <v>0</v>
      </c>
      <c r="BI14" s="56">
        <v>121</v>
      </c>
      <c r="BJ14" s="56">
        <v>0</v>
      </c>
      <c r="BK14" s="56">
        <v>0</v>
      </c>
      <c r="BL14" s="56"/>
      <c r="BM14" s="56"/>
      <c r="BN14" s="56"/>
      <c r="BO14" s="56"/>
      <c r="BP14" s="56"/>
      <c r="BQ14" s="56"/>
      <c r="BR14" s="56"/>
      <c r="BS14" s="60"/>
      <c r="BT14" s="60"/>
      <c r="BU14" s="60"/>
      <c r="BV14" s="60"/>
      <c r="BW14" s="57">
        <f t="shared" si="1"/>
        <v>800</v>
      </c>
      <c r="BX14" s="57">
        <f t="shared" si="4"/>
        <v>795</v>
      </c>
      <c r="BY14" s="58">
        <f t="shared" si="7"/>
        <v>99.375</v>
      </c>
      <c r="BZ14" s="59">
        <f t="shared" si="5"/>
        <v>283.92857142857144</v>
      </c>
      <c r="HG14" s="6">
        <f>[2]основа!AM14</f>
        <v>42368</v>
      </c>
    </row>
    <row r="15" spans="1:215" ht="38.25" x14ac:dyDescent="0.2">
      <c r="A15" s="12">
        <v>11</v>
      </c>
      <c r="B15" s="52" t="s">
        <v>99</v>
      </c>
      <c r="C15" s="53" t="s">
        <v>97</v>
      </c>
      <c r="D15" s="54">
        <v>480</v>
      </c>
      <c r="E15" s="56">
        <v>0</v>
      </c>
      <c r="F15" s="56">
        <v>0</v>
      </c>
      <c r="G15" s="56">
        <v>79.5</v>
      </c>
      <c r="H15" s="56">
        <v>0</v>
      </c>
      <c r="I15" s="56">
        <v>23.7</v>
      </c>
      <c r="J15" s="56">
        <v>0</v>
      </c>
      <c r="K15" s="56">
        <v>0</v>
      </c>
      <c r="L15" s="56">
        <v>155</v>
      </c>
      <c r="M15" s="56">
        <v>23.7</v>
      </c>
      <c r="N15" s="56">
        <v>0</v>
      </c>
      <c r="O15" s="56">
        <v>0</v>
      </c>
      <c r="P15" s="56">
        <v>0</v>
      </c>
      <c r="Q15" s="56">
        <v>79.5</v>
      </c>
      <c r="R15" s="56">
        <v>0</v>
      </c>
      <c r="S15" s="56">
        <v>27.7</v>
      </c>
      <c r="T15" s="56">
        <v>0</v>
      </c>
      <c r="U15" s="56">
        <v>0</v>
      </c>
      <c r="V15" s="56">
        <v>155</v>
      </c>
      <c r="W15" s="56">
        <v>35.700000000000003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/>
      <c r="AF15" s="56"/>
      <c r="AG15" s="56"/>
      <c r="AH15" s="56"/>
      <c r="AI15" s="56"/>
      <c r="AJ15" s="57">
        <f>D15*AJ$2</f>
        <v>9600</v>
      </c>
      <c r="AK15" s="57">
        <f t="shared" si="2"/>
        <v>579.79999999999995</v>
      </c>
      <c r="AL15" s="58">
        <f t="shared" si="6"/>
        <v>6.0395833333333329</v>
      </c>
      <c r="AM15" s="59">
        <f t="shared" si="3"/>
        <v>17.25595238095238</v>
      </c>
      <c r="AN15" s="12">
        <v>11</v>
      </c>
      <c r="AO15" s="61" t="s">
        <v>99</v>
      </c>
      <c r="AP15" s="53" t="s">
        <v>97</v>
      </c>
      <c r="AQ15" s="54">
        <f>480*60/100</f>
        <v>288</v>
      </c>
      <c r="AR15" s="56">
        <f>155.6+250</f>
        <v>405.6</v>
      </c>
      <c r="AS15" s="56">
        <f>126.8+100</f>
        <v>226.8</v>
      </c>
      <c r="AT15" s="56">
        <f>132.4+100+30</f>
        <v>262.39999999999998</v>
      </c>
      <c r="AU15" s="56">
        <f>205.6+200</f>
        <v>405.6</v>
      </c>
      <c r="AV15" s="56">
        <v>60</v>
      </c>
      <c r="AW15" s="56">
        <f>147.2+250</f>
        <v>397.2</v>
      </c>
      <c r="AX15" s="56">
        <f>158.4+100+30</f>
        <v>288.39999999999998</v>
      </c>
      <c r="AY15" s="56">
        <f>105.6+100+5.4</f>
        <v>211</v>
      </c>
      <c r="AZ15" s="56">
        <f>200.8+200</f>
        <v>400.8</v>
      </c>
      <c r="BA15" s="56">
        <v>30</v>
      </c>
      <c r="BB15" s="56">
        <f>155.6+250</f>
        <v>405.6</v>
      </c>
      <c r="BC15" s="56">
        <f>126.8+100</f>
        <v>226.8</v>
      </c>
      <c r="BD15" s="56">
        <f>137.2+100</f>
        <v>237.2</v>
      </c>
      <c r="BE15" s="56">
        <f>205.6+200</f>
        <v>405.6</v>
      </c>
      <c r="BF15" s="56">
        <v>60</v>
      </c>
      <c r="BG15" s="56">
        <f>150.8+250</f>
        <v>400.8</v>
      </c>
      <c r="BH15" s="56">
        <f>126.8+100</f>
        <v>226.8</v>
      </c>
      <c r="BI15" s="56">
        <f>147.2+100+30</f>
        <v>277.2</v>
      </c>
      <c r="BJ15" s="56">
        <f>197.2+200</f>
        <v>397.2</v>
      </c>
      <c r="BK15" s="56">
        <v>30</v>
      </c>
      <c r="BL15" s="56"/>
      <c r="BM15" s="56"/>
      <c r="BN15" s="56"/>
      <c r="BO15" s="56"/>
      <c r="BP15" s="56"/>
      <c r="BQ15" s="56"/>
      <c r="BR15" s="56"/>
      <c r="BS15" s="60"/>
      <c r="BT15" s="60"/>
      <c r="BU15" s="60"/>
      <c r="BV15" s="60"/>
      <c r="BW15" s="57">
        <f>AQ15*BW$2</f>
        <v>5760</v>
      </c>
      <c r="BX15" s="57">
        <f t="shared" si="4"/>
        <v>5355</v>
      </c>
      <c r="BY15" s="58">
        <f t="shared" si="7"/>
        <v>92.96875</v>
      </c>
      <c r="BZ15" s="59">
        <f t="shared" si="5"/>
        <v>265.625</v>
      </c>
      <c r="HG15" s="6">
        <f>[2]основа!AM15</f>
        <v>42368</v>
      </c>
    </row>
    <row r="16" spans="1:215" x14ac:dyDescent="0.2">
      <c r="A16" s="12">
        <v>12</v>
      </c>
      <c r="B16" s="52" t="s">
        <v>100</v>
      </c>
      <c r="C16" s="53" t="s">
        <v>87</v>
      </c>
      <c r="D16" s="54">
        <v>20</v>
      </c>
      <c r="E16" s="56">
        <v>0</v>
      </c>
      <c r="F16" s="56">
        <v>0</v>
      </c>
      <c r="G16" s="56">
        <v>0</v>
      </c>
      <c r="H16" s="56">
        <v>10.3</v>
      </c>
      <c r="I16" s="56">
        <v>5.6</v>
      </c>
      <c r="J16" s="56">
        <v>7</v>
      </c>
      <c r="K16" s="56">
        <v>30.333333333333332</v>
      </c>
      <c r="L16" s="56">
        <v>0</v>
      </c>
      <c r="M16" s="56">
        <v>21</v>
      </c>
      <c r="N16" s="56">
        <v>39.012</v>
      </c>
      <c r="O16" s="56">
        <v>0</v>
      </c>
      <c r="P16" s="56">
        <v>47.53</v>
      </c>
      <c r="Q16" s="56">
        <v>0</v>
      </c>
      <c r="R16" s="56">
        <v>5</v>
      </c>
      <c r="S16" s="56">
        <v>0</v>
      </c>
      <c r="T16" s="56">
        <v>2</v>
      </c>
      <c r="U16" s="56">
        <v>54.400000000000006</v>
      </c>
      <c r="V16" s="56">
        <v>0</v>
      </c>
      <c r="W16" s="56">
        <v>20.7</v>
      </c>
      <c r="X16" s="56">
        <v>25.333333333333332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/>
      <c r="AF16" s="56"/>
      <c r="AG16" s="56"/>
      <c r="AH16" s="56"/>
      <c r="AI16" s="56"/>
      <c r="AJ16" s="57">
        <f t="shared" ref="AJ16:AJ34" si="8">D16*AJ$2</f>
        <v>400</v>
      </c>
      <c r="AK16" s="57">
        <f t="shared" si="2"/>
        <v>268.20866666666666</v>
      </c>
      <c r="AL16" s="58">
        <f t="shared" si="6"/>
        <v>67.052166666666665</v>
      </c>
      <c r="AM16" s="59">
        <f t="shared" si="3"/>
        <v>191.57761904761904</v>
      </c>
      <c r="AN16" s="12">
        <v>12</v>
      </c>
      <c r="AO16" s="52" t="s">
        <v>100</v>
      </c>
      <c r="AP16" s="53" t="s">
        <v>87</v>
      </c>
      <c r="AQ16" s="54">
        <f>20*75/100</f>
        <v>15</v>
      </c>
      <c r="AR16" s="56">
        <v>8.5</v>
      </c>
      <c r="AS16" s="56">
        <f>79.925-20</f>
        <v>59.924999999999997</v>
      </c>
      <c r="AT16" s="56">
        <v>0</v>
      </c>
      <c r="AU16" s="56">
        <v>2.4</v>
      </c>
      <c r="AV16" s="56">
        <v>4</v>
      </c>
      <c r="AW16" s="56">
        <v>0</v>
      </c>
      <c r="AX16" s="56">
        <f>68.82-20</f>
        <v>48.819999999999993</v>
      </c>
      <c r="AY16" s="56">
        <v>0</v>
      </c>
      <c r="AZ16" s="56">
        <v>21.7</v>
      </c>
      <c r="BA16" s="56">
        <v>0</v>
      </c>
      <c r="BB16" s="56">
        <v>0</v>
      </c>
      <c r="BC16" s="56">
        <f>66.1-17</f>
        <v>49.099999999999994</v>
      </c>
      <c r="BD16" s="56">
        <v>6</v>
      </c>
      <c r="BE16" s="56">
        <v>9.375</v>
      </c>
      <c r="BF16" s="56">
        <v>4</v>
      </c>
      <c r="BG16" s="56">
        <v>0</v>
      </c>
      <c r="BH16" s="56">
        <f>83.455-20</f>
        <v>63.454999999999998</v>
      </c>
      <c r="BI16" s="56">
        <v>0</v>
      </c>
      <c r="BJ16" s="56">
        <v>21.099999999999998</v>
      </c>
      <c r="BK16" s="56">
        <v>2.5</v>
      </c>
      <c r="BL16" s="56"/>
      <c r="BM16" s="56"/>
      <c r="BN16" s="56"/>
      <c r="BO16" s="56"/>
      <c r="BP16" s="56"/>
      <c r="BQ16" s="56"/>
      <c r="BR16" s="56"/>
      <c r="BS16" s="60"/>
      <c r="BT16" s="60"/>
      <c r="BU16" s="60"/>
      <c r="BV16" s="60"/>
      <c r="BW16" s="57">
        <f t="shared" ref="BW16:BW34" si="9">AQ16*BW$2</f>
        <v>300</v>
      </c>
      <c r="BX16" s="57">
        <f t="shared" si="4"/>
        <v>300.875</v>
      </c>
      <c r="BY16" s="58">
        <f t="shared" si="7"/>
        <v>100.29166666666667</v>
      </c>
      <c r="BZ16" s="59">
        <f t="shared" si="5"/>
        <v>286.54761904761904</v>
      </c>
      <c r="HG16" s="6">
        <f>[2]основа!AM16</f>
        <v>42368</v>
      </c>
    </row>
    <row r="17" spans="1:215" x14ac:dyDescent="0.2">
      <c r="A17" s="12">
        <v>13</v>
      </c>
      <c r="B17" s="63" t="s">
        <v>101</v>
      </c>
      <c r="C17" s="53" t="s">
        <v>87</v>
      </c>
      <c r="D17" s="54">
        <v>12</v>
      </c>
      <c r="E17" s="56">
        <v>0</v>
      </c>
      <c r="F17" s="56">
        <v>0</v>
      </c>
      <c r="G17" s="56">
        <v>17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17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/>
      <c r="AF17" s="56"/>
      <c r="AG17" s="56"/>
      <c r="AH17" s="56"/>
      <c r="AI17" s="56"/>
      <c r="AJ17" s="57">
        <f t="shared" si="8"/>
        <v>240</v>
      </c>
      <c r="AK17" s="57">
        <f t="shared" si="2"/>
        <v>34</v>
      </c>
      <c r="AL17" s="58">
        <f t="shared" si="6"/>
        <v>14.166666666666666</v>
      </c>
      <c r="AM17" s="59">
        <f t="shared" si="3"/>
        <v>40.476190476190474</v>
      </c>
      <c r="AN17" s="12">
        <v>13</v>
      </c>
      <c r="AO17" s="63" t="s">
        <v>101</v>
      </c>
      <c r="AP17" s="53" t="s">
        <v>87</v>
      </c>
      <c r="AQ17" s="54">
        <v>8</v>
      </c>
      <c r="AR17" s="56">
        <v>22</v>
      </c>
      <c r="AS17" s="56">
        <v>0</v>
      </c>
      <c r="AT17" s="56">
        <v>0</v>
      </c>
      <c r="AU17" s="56">
        <v>22</v>
      </c>
      <c r="AV17" s="56">
        <v>0</v>
      </c>
      <c r="AW17" s="56">
        <v>22</v>
      </c>
      <c r="AX17" s="56">
        <v>0</v>
      </c>
      <c r="AY17" s="56">
        <v>0</v>
      </c>
      <c r="AZ17" s="56">
        <v>22</v>
      </c>
      <c r="BA17" s="56">
        <v>0</v>
      </c>
      <c r="BB17" s="56">
        <v>0</v>
      </c>
      <c r="BC17" s="56">
        <v>0</v>
      </c>
      <c r="BD17" s="56">
        <v>0</v>
      </c>
      <c r="BE17" s="56">
        <v>22</v>
      </c>
      <c r="BF17" s="56">
        <v>0</v>
      </c>
      <c r="BG17" s="56">
        <v>22</v>
      </c>
      <c r="BH17" s="56">
        <v>0</v>
      </c>
      <c r="BI17" s="56">
        <v>0</v>
      </c>
      <c r="BJ17" s="56">
        <v>22</v>
      </c>
      <c r="BK17" s="56">
        <v>0</v>
      </c>
      <c r="BL17" s="56"/>
      <c r="BM17" s="56"/>
      <c r="BN17" s="56"/>
      <c r="BO17" s="56"/>
      <c r="BP17" s="56"/>
      <c r="BQ17" s="56"/>
      <c r="BR17" s="56"/>
      <c r="BS17" s="60"/>
      <c r="BT17" s="60"/>
      <c r="BU17" s="60"/>
      <c r="BV17" s="60"/>
      <c r="BW17" s="57">
        <f t="shared" si="9"/>
        <v>160</v>
      </c>
      <c r="BX17" s="57">
        <f t="shared" si="4"/>
        <v>154</v>
      </c>
      <c r="BY17" s="58">
        <f t="shared" si="7"/>
        <v>96.25</v>
      </c>
      <c r="BZ17" s="59">
        <f t="shared" si="5"/>
        <v>275</v>
      </c>
      <c r="HG17" s="6">
        <f>[2]основа!AM17</f>
        <v>42368</v>
      </c>
    </row>
    <row r="18" spans="1:215" x14ac:dyDescent="0.2">
      <c r="A18" s="12">
        <v>14</v>
      </c>
      <c r="B18" s="52" t="s">
        <v>102</v>
      </c>
      <c r="C18" s="53" t="s">
        <v>87</v>
      </c>
      <c r="D18" s="54">
        <v>45</v>
      </c>
      <c r="E18" s="56">
        <v>18</v>
      </c>
      <c r="F18" s="56">
        <v>15</v>
      </c>
      <c r="G18" s="56">
        <v>30</v>
      </c>
      <c r="H18" s="56">
        <v>16.2</v>
      </c>
      <c r="I18" s="56">
        <v>15</v>
      </c>
      <c r="J18" s="56">
        <v>15.5</v>
      </c>
      <c r="K18" s="56">
        <v>18.733333333333331</v>
      </c>
      <c r="L18" s="56">
        <v>25</v>
      </c>
      <c r="M18" s="56">
        <v>24.5</v>
      </c>
      <c r="N18" s="56">
        <v>18</v>
      </c>
      <c r="O18" s="56">
        <v>0</v>
      </c>
      <c r="P18" s="56">
        <v>23.520000000000003</v>
      </c>
      <c r="Q18" s="56">
        <v>30</v>
      </c>
      <c r="R18" s="56">
        <v>15</v>
      </c>
      <c r="S18" s="56">
        <v>16.28</v>
      </c>
      <c r="T18" s="56">
        <v>33.5</v>
      </c>
      <c r="U18" s="56">
        <v>20.399999999999999</v>
      </c>
      <c r="V18" s="56">
        <v>25</v>
      </c>
      <c r="W18" s="56">
        <v>24.5</v>
      </c>
      <c r="X18" s="56">
        <v>16.333333333333332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/>
      <c r="AF18" s="56"/>
      <c r="AG18" s="56"/>
      <c r="AH18" s="56"/>
      <c r="AI18" s="56"/>
      <c r="AJ18" s="57">
        <f t="shared" si="8"/>
        <v>900</v>
      </c>
      <c r="AK18" s="57">
        <f t="shared" si="2"/>
        <v>400.46666666666664</v>
      </c>
      <c r="AL18" s="58">
        <f t="shared" si="6"/>
        <v>44.496296296296293</v>
      </c>
      <c r="AM18" s="59">
        <f t="shared" si="3"/>
        <v>127.13227513227513</v>
      </c>
      <c r="AN18" s="12">
        <v>14</v>
      </c>
      <c r="AO18" s="52" t="s">
        <v>102</v>
      </c>
      <c r="AP18" s="53" t="s">
        <v>87</v>
      </c>
      <c r="AQ18" s="54">
        <f>45*60/100</f>
        <v>27</v>
      </c>
      <c r="AR18" s="56">
        <v>31.75</v>
      </c>
      <c r="AS18" s="56">
        <f>65.4-30</f>
        <v>35.400000000000006</v>
      </c>
      <c r="AT18" s="56">
        <v>21</v>
      </c>
      <c r="AU18" s="56">
        <f>52-20</f>
        <v>32</v>
      </c>
      <c r="AV18" s="56">
        <v>15</v>
      </c>
      <c r="AW18" s="56">
        <v>31</v>
      </c>
      <c r="AX18" s="56">
        <f>73.6-30</f>
        <v>43.599999999999994</v>
      </c>
      <c r="AY18" s="56">
        <v>21</v>
      </c>
      <c r="AZ18" s="56">
        <f>46.9-10</f>
        <v>36.9</v>
      </c>
      <c r="BA18" s="56">
        <v>15</v>
      </c>
      <c r="BB18" s="56">
        <v>26</v>
      </c>
      <c r="BC18" s="56">
        <f>70-30</f>
        <v>40</v>
      </c>
      <c r="BD18" s="56">
        <v>26</v>
      </c>
      <c r="BE18" s="56">
        <f>46-10</f>
        <v>36</v>
      </c>
      <c r="BF18" s="56">
        <v>15</v>
      </c>
      <c r="BG18" s="56">
        <v>31</v>
      </c>
      <c r="BH18" s="56">
        <f>62.4-20</f>
        <v>42.4</v>
      </c>
      <c r="BI18" s="56">
        <v>27.6</v>
      </c>
      <c r="BJ18" s="56">
        <f>52-20</f>
        <v>32</v>
      </c>
      <c r="BK18" s="56">
        <v>15.75</v>
      </c>
      <c r="BL18" s="56"/>
      <c r="BM18" s="56"/>
      <c r="BN18" s="56"/>
      <c r="BO18" s="56"/>
      <c r="BP18" s="56"/>
      <c r="BQ18" s="56"/>
      <c r="BR18" s="56"/>
      <c r="BS18" s="60"/>
      <c r="BT18" s="60"/>
      <c r="BU18" s="60"/>
      <c r="BV18" s="60"/>
      <c r="BW18" s="57">
        <f t="shared" si="9"/>
        <v>540</v>
      </c>
      <c r="BX18" s="57">
        <f t="shared" si="4"/>
        <v>574.4</v>
      </c>
      <c r="BY18" s="58">
        <f t="shared" si="7"/>
        <v>106.37037037037037</v>
      </c>
      <c r="BZ18" s="59">
        <f t="shared" si="5"/>
        <v>303.9153439153439</v>
      </c>
      <c r="HG18" s="6">
        <f>[2]основа!AM18</f>
        <v>42368</v>
      </c>
    </row>
    <row r="19" spans="1:215" ht="12.75" customHeight="1" x14ac:dyDescent="0.2">
      <c r="A19" s="12">
        <v>15</v>
      </c>
      <c r="B19" s="52" t="s">
        <v>103</v>
      </c>
      <c r="C19" s="53" t="s">
        <v>87</v>
      </c>
      <c r="D19" s="54">
        <v>20</v>
      </c>
      <c r="E19" s="56">
        <v>0</v>
      </c>
      <c r="F19" s="56">
        <v>15</v>
      </c>
      <c r="G19" s="56">
        <v>0</v>
      </c>
      <c r="H19" s="56">
        <v>0</v>
      </c>
      <c r="I19" s="56">
        <v>15</v>
      </c>
      <c r="J19" s="56">
        <v>0</v>
      </c>
      <c r="K19" s="56">
        <v>0</v>
      </c>
      <c r="L19" s="56">
        <v>0</v>
      </c>
      <c r="M19" s="56">
        <v>0</v>
      </c>
      <c r="N19" s="56">
        <v>15</v>
      </c>
      <c r="O19" s="56">
        <v>0</v>
      </c>
      <c r="P19" s="56">
        <v>0</v>
      </c>
      <c r="Q19" s="56">
        <v>0</v>
      </c>
      <c r="R19" s="56">
        <v>0</v>
      </c>
      <c r="S19" s="56">
        <v>15</v>
      </c>
      <c r="T19" s="56">
        <v>0</v>
      </c>
      <c r="U19" s="56">
        <v>15</v>
      </c>
      <c r="V19" s="56">
        <v>0</v>
      </c>
      <c r="W19" s="56">
        <v>0</v>
      </c>
      <c r="X19" s="56">
        <v>15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/>
      <c r="AF19" s="56"/>
      <c r="AG19" s="56"/>
      <c r="AH19" s="56"/>
      <c r="AI19" s="56"/>
      <c r="AJ19" s="57">
        <f t="shared" si="8"/>
        <v>400</v>
      </c>
      <c r="AK19" s="57">
        <f t="shared" si="2"/>
        <v>90</v>
      </c>
      <c r="AL19" s="58">
        <f t="shared" si="6"/>
        <v>22.5</v>
      </c>
      <c r="AM19" s="59">
        <f t="shared" si="3"/>
        <v>64.285714285714278</v>
      </c>
      <c r="AN19" s="12">
        <v>15</v>
      </c>
      <c r="AO19" s="52" t="s">
        <v>103</v>
      </c>
      <c r="AP19" s="53" t="s">
        <v>87</v>
      </c>
      <c r="AQ19" s="54">
        <f>20*60/100</f>
        <v>12</v>
      </c>
      <c r="AR19" s="56">
        <v>0</v>
      </c>
      <c r="AS19" s="56">
        <v>20</v>
      </c>
      <c r="AT19" s="56">
        <v>0</v>
      </c>
      <c r="AU19" s="56">
        <v>36</v>
      </c>
      <c r="AV19" s="56">
        <v>0</v>
      </c>
      <c r="AW19" s="56">
        <v>0</v>
      </c>
      <c r="AX19" s="56">
        <v>40.799999999999997</v>
      </c>
      <c r="AY19" s="56">
        <v>0</v>
      </c>
      <c r="AZ19" s="56">
        <v>20</v>
      </c>
      <c r="BA19" s="56">
        <v>0</v>
      </c>
      <c r="BB19" s="56">
        <v>0</v>
      </c>
      <c r="BC19" s="56">
        <v>20</v>
      </c>
      <c r="BD19" s="56">
        <v>0</v>
      </c>
      <c r="BE19" s="56">
        <v>36</v>
      </c>
      <c r="BF19" s="56">
        <v>0</v>
      </c>
      <c r="BG19" s="56">
        <v>0</v>
      </c>
      <c r="BH19" s="56">
        <v>56.8</v>
      </c>
      <c r="BI19" s="56">
        <v>0</v>
      </c>
      <c r="BJ19" s="56">
        <v>20</v>
      </c>
      <c r="BK19" s="56">
        <v>0</v>
      </c>
      <c r="BL19" s="56"/>
      <c r="BM19" s="56"/>
      <c r="BN19" s="56"/>
      <c r="BO19" s="56"/>
      <c r="BP19" s="56"/>
      <c r="BQ19" s="56"/>
      <c r="BR19" s="56"/>
      <c r="BS19" s="60"/>
      <c r="BT19" s="60"/>
      <c r="BU19" s="60"/>
      <c r="BV19" s="60"/>
      <c r="BW19" s="57">
        <f t="shared" si="9"/>
        <v>240</v>
      </c>
      <c r="BX19" s="57">
        <f t="shared" si="4"/>
        <v>249.60000000000002</v>
      </c>
      <c r="BY19" s="58">
        <f t="shared" si="7"/>
        <v>104.00000000000001</v>
      </c>
      <c r="BZ19" s="59">
        <f t="shared" si="5"/>
        <v>297.14285714285717</v>
      </c>
      <c r="HG19" s="6">
        <f>[2]основа!AM19</f>
        <v>42368</v>
      </c>
    </row>
    <row r="20" spans="1:215" x14ac:dyDescent="0.2">
      <c r="A20" s="12">
        <v>16</v>
      </c>
      <c r="B20" s="52" t="s">
        <v>104</v>
      </c>
      <c r="C20" s="53" t="s">
        <v>87</v>
      </c>
      <c r="D20" s="54">
        <v>10</v>
      </c>
      <c r="E20" s="56">
        <v>0</v>
      </c>
      <c r="F20" s="56">
        <v>10</v>
      </c>
      <c r="G20" s="56">
        <v>2.625</v>
      </c>
      <c r="H20" s="56">
        <v>10</v>
      </c>
      <c r="I20" s="56">
        <v>0</v>
      </c>
      <c r="J20" s="56">
        <v>10</v>
      </c>
      <c r="K20" s="56">
        <v>10</v>
      </c>
      <c r="L20" s="56">
        <v>0</v>
      </c>
      <c r="M20" s="56">
        <v>0</v>
      </c>
      <c r="N20" s="56">
        <v>10</v>
      </c>
      <c r="O20" s="56">
        <v>10</v>
      </c>
      <c r="P20" s="56">
        <v>10</v>
      </c>
      <c r="Q20" s="56">
        <v>2.625</v>
      </c>
      <c r="R20" s="56">
        <v>10</v>
      </c>
      <c r="S20" s="56">
        <v>10</v>
      </c>
      <c r="T20" s="56">
        <v>10</v>
      </c>
      <c r="U20" s="56">
        <v>10</v>
      </c>
      <c r="V20" s="56">
        <v>0</v>
      </c>
      <c r="W20" s="56">
        <v>0</v>
      </c>
      <c r="X20" s="56">
        <v>10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/>
      <c r="AF20" s="56"/>
      <c r="AG20" s="56"/>
      <c r="AH20" s="56"/>
      <c r="AI20" s="56"/>
      <c r="AJ20" s="57">
        <f>D20*AJ$2</f>
        <v>200</v>
      </c>
      <c r="AK20" s="57">
        <f t="shared" si="2"/>
        <v>125.25</v>
      </c>
      <c r="AL20" s="58">
        <f t="shared" si="6"/>
        <v>62.625</v>
      </c>
      <c r="AM20" s="59">
        <f t="shared" si="3"/>
        <v>178.92857142857144</v>
      </c>
      <c r="AN20" s="12">
        <v>16</v>
      </c>
      <c r="AO20" s="52" t="s">
        <v>104</v>
      </c>
      <c r="AP20" s="53" t="s">
        <v>87</v>
      </c>
      <c r="AQ20" s="54">
        <f>10*90/100</f>
        <v>9</v>
      </c>
      <c r="AR20" s="56">
        <v>0</v>
      </c>
      <c r="AS20" s="56">
        <f>16.6+3.4</f>
        <v>20</v>
      </c>
      <c r="AT20" s="56">
        <v>10</v>
      </c>
      <c r="AU20" s="56">
        <v>0</v>
      </c>
      <c r="AV20" s="56">
        <v>10</v>
      </c>
      <c r="AW20" s="56">
        <v>0</v>
      </c>
      <c r="AX20" s="56">
        <f>22.5+10+3.4</f>
        <v>35.9</v>
      </c>
      <c r="AY20" s="56">
        <v>10</v>
      </c>
      <c r="AZ20" s="56">
        <v>0</v>
      </c>
      <c r="BA20" s="56">
        <v>10</v>
      </c>
      <c r="BB20" s="56">
        <v>10</v>
      </c>
      <c r="BC20" s="56">
        <f>16.6+3.4</f>
        <v>20</v>
      </c>
      <c r="BD20" s="56">
        <v>10</v>
      </c>
      <c r="BE20" s="56">
        <v>10</v>
      </c>
      <c r="BF20" s="56">
        <v>0</v>
      </c>
      <c r="BG20" s="56">
        <v>0</v>
      </c>
      <c r="BH20" s="56">
        <f>0+10</f>
        <v>10</v>
      </c>
      <c r="BI20" s="56">
        <v>10</v>
      </c>
      <c r="BJ20" s="56">
        <v>0</v>
      </c>
      <c r="BK20" s="56">
        <v>10</v>
      </c>
      <c r="BL20" s="56"/>
      <c r="BM20" s="56"/>
      <c r="BN20" s="56"/>
      <c r="BO20" s="56"/>
      <c r="BP20" s="56"/>
      <c r="BQ20" s="56"/>
      <c r="BR20" s="56"/>
      <c r="BS20" s="60"/>
      <c r="BT20" s="60"/>
      <c r="BU20" s="60"/>
      <c r="BV20" s="60"/>
      <c r="BW20" s="57">
        <f t="shared" si="9"/>
        <v>180</v>
      </c>
      <c r="BX20" s="57">
        <f t="shared" si="4"/>
        <v>175.9</v>
      </c>
      <c r="BY20" s="58">
        <f t="shared" si="7"/>
        <v>97.722222222222229</v>
      </c>
      <c r="BZ20" s="59">
        <f t="shared" si="5"/>
        <v>279.20634920634922</v>
      </c>
      <c r="HG20" s="6">
        <f>[2]основа!AM20</f>
        <v>42368</v>
      </c>
    </row>
    <row r="21" spans="1:215" x14ac:dyDescent="0.2">
      <c r="A21" s="12">
        <v>17</v>
      </c>
      <c r="B21" s="52" t="s">
        <v>105</v>
      </c>
      <c r="C21" s="53" t="s">
        <v>87</v>
      </c>
      <c r="D21" s="54">
        <v>60</v>
      </c>
      <c r="E21" s="56">
        <v>0</v>
      </c>
      <c r="F21" s="56">
        <v>0</v>
      </c>
      <c r="G21" s="56">
        <v>70.5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70.5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/>
      <c r="AF21" s="56"/>
      <c r="AG21" s="56"/>
      <c r="AH21" s="56"/>
      <c r="AI21" s="56"/>
      <c r="AJ21" s="57">
        <f t="shared" si="8"/>
        <v>1200</v>
      </c>
      <c r="AK21" s="57">
        <f t="shared" si="2"/>
        <v>141</v>
      </c>
      <c r="AL21" s="58">
        <f t="shared" si="6"/>
        <v>11.75</v>
      </c>
      <c r="AM21" s="59">
        <f t="shared" si="3"/>
        <v>33.571428571428577</v>
      </c>
      <c r="AN21" s="12">
        <v>17</v>
      </c>
      <c r="AO21" s="52" t="s">
        <v>105</v>
      </c>
      <c r="AP21" s="53" t="s">
        <v>87</v>
      </c>
      <c r="AQ21" s="54">
        <f>60*60/100</f>
        <v>36</v>
      </c>
      <c r="AR21" s="56">
        <v>0</v>
      </c>
      <c r="AS21" s="56">
        <v>188</v>
      </c>
      <c r="AT21" s="56">
        <v>0</v>
      </c>
      <c r="AU21" s="56">
        <v>0</v>
      </c>
      <c r="AV21" s="56">
        <v>0</v>
      </c>
      <c r="AW21" s="56">
        <v>0</v>
      </c>
      <c r="AX21" s="56">
        <v>152</v>
      </c>
      <c r="AY21" s="56">
        <v>0</v>
      </c>
      <c r="AZ21" s="56">
        <v>0</v>
      </c>
      <c r="BA21" s="56">
        <v>0</v>
      </c>
      <c r="BB21" s="56">
        <v>0</v>
      </c>
      <c r="BC21" s="56">
        <v>188</v>
      </c>
      <c r="BD21" s="56">
        <v>0</v>
      </c>
      <c r="BE21" s="56">
        <v>0</v>
      </c>
      <c r="BF21" s="56">
        <v>0</v>
      </c>
      <c r="BG21" s="56">
        <v>0</v>
      </c>
      <c r="BH21" s="56">
        <v>152</v>
      </c>
      <c r="BI21" s="56">
        <v>0</v>
      </c>
      <c r="BJ21" s="56">
        <v>0</v>
      </c>
      <c r="BK21" s="56">
        <v>0</v>
      </c>
      <c r="BL21" s="56"/>
      <c r="BM21" s="56"/>
      <c r="BN21" s="56"/>
      <c r="BO21" s="56"/>
      <c r="BP21" s="56"/>
      <c r="BQ21" s="56"/>
      <c r="BR21" s="56"/>
      <c r="BS21" s="60"/>
      <c r="BT21" s="60"/>
      <c r="BU21" s="60"/>
      <c r="BV21" s="60"/>
      <c r="BW21" s="57">
        <f t="shared" si="9"/>
        <v>720</v>
      </c>
      <c r="BX21" s="57">
        <f t="shared" si="4"/>
        <v>680</v>
      </c>
      <c r="BY21" s="58">
        <f t="shared" si="7"/>
        <v>94.444444444444443</v>
      </c>
      <c r="BZ21" s="59">
        <f t="shared" si="5"/>
        <v>269.84126984126982</v>
      </c>
      <c r="HG21" s="6">
        <f>[2]основа!AM21</f>
        <v>42368</v>
      </c>
    </row>
    <row r="22" spans="1:215" x14ac:dyDescent="0.2">
      <c r="A22" s="12">
        <v>18</v>
      </c>
      <c r="B22" s="52" t="s">
        <v>74</v>
      </c>
      <c r="C22" s="53" t="s">
        <v>87</v>
      </c>
      <c r="D22" s="54">
        <v>200</v>
      </c>
      <c r="E22" s="56">
        <v>40</v>
      </c>
      <c r="F22" s="56">
        <v>40</v>
      </c>
      <c r="G22" s="56">
        <v>40</v>
      </c>
      <c r="H22" s="56">
        <v>46</v>
      </c>
      <c r="I22" s="56">
        <v>40</v>
      </c>
      <c r="J22" s="56">
        <v>40</v>
      </c>
      <c r="K22" s="56">
        <v>40</v>
      </c>
      <c r="L22" s="56">
        <v>40</v>
      </c>
      <c r="M22" s="56">
        <v>40</v>
      </c>
      <c r="N22" s="56">
        <v>40</v>
      </c>
      <c r="O22" s="56">
        <v>40</v>
      </c>
      <c r="P22" s="56">
        <v>40</v>
      </c>
      <c r="Q22" s="56">
        <v>40</v>
      </c>
      <c r="R22" s="56">
        <v>44</v>
      </c>
      <c r="S22" s="56">
        <v>40</v>
      </c>
      <c r="T22" s="56">
        <v>58</v>
      </c>
      <c r="U22" s="56">
        <v>40</v>
      </c>
      <c r="V22" s="56">
        <v>40</v>
      </c>
      <c r="W22" s="56">
        <v>49</v>
      </c>
      <c r="X22" s="56">
        <v>40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/>
      <c r="AF22" s="56"/>
      <c r="AG22" s="56"/>
      <c r="AH22" s="56"/>
      <c r="AI22" s="56"/>
      <c r="AJ22" s="57">
        <f t="shared" si="8"/>
        <v>4000</v>
      </c>
      <c r="AK22" s="57">
        <f t="shared" si="2"/>
        <v>837</v>
      </c>
      <c r="AL22" s="58">
        <f t="shared" si="6"/>
        <v>20.925000000000001</v>
      </c>
      <c r="AM22" s="59">
        <f t="shared" si="3"/>
        <v>59.785714285714292</v>
      </c>
      <c r="AN22" s="12">
        <v>18</v>
      </c>
      <c r="AO22" s="52" t="s">
        <v>74</v>
      </c>
      <c r="AP22" s="53" t="s">
        <v>87</v>
      </c>
      <c r="AQ22" s="54">
        <f>200*60/100</f>
        <v>120</v>
      </c>
      <c r="AR22" s="56">
        <v>120</v>
      </c>
      <c r="AS22" s="56">
        <v>134.6</v>
      </c>
      <c r="AT22" s="56">
        <v>120</v>
      </c>
      <c r="AU22" s="56">
        <v>120</v>
      </c>
      <c r="AV22" s="56">
        <v>120</v>
      </c>
      <c r="AW22" s="56">
        <v>148</v>
      </c>
      <c r="AX22" s="56">
        <v>120</v>
      </c>
      <c r="AY22" s="56">
        <v>132</v>
      </c>
      <c r="AZ22" s="56">
        <v>130</v>
      </c>
      <c r="BA22" s="56">
        <v>120</v>
      </c>
      <c r="BB22" s="56">
        <v>148</v>
      </c>
      <c r="BC22" s="56">
        <v>126.6</v>
      </c>
      <c r="BD22" s="56">
        <v>120</v>
      </c>
      <c r="BE22" s="56">
        <v>128</v>
      </c>
      <c r="BF22" s="56">
        <v>120</v>
      </c>
      <c r="BG22" s="56">
        <v>130</v>
      </c>
      <c r="BH22" s="56">
        <v>128</v>
      </c>
      <c r="BI22" s="56">
        <v>120</v>
      </c>
      <c r="BJ22" s="56">
        <v>130</v>
      </c>
      <c r="BK22" s="56">
        <v>120</v>
      </c>
      <c r="BL22" s="56"/>
      <c r="BM22" s="56"/>
      <c r="BN22" s="56"/>
      <c r="BO22" s="56"/>
      <c r="BP22" s="56"/>
      <c r="BQ22" s="56"/>
      <c r="BR22" s="56"/>
      <c r="BS22" s="60"/>
      <c r="BT22" s="60"/>
      <c r="BU22" s="60"/>
      <c r="BV22" s="60"/>
      <c r="BW22" s="57">
        <f t="shared" si="9"/>
        <v>2400</v>
      </c>
      <c r="BX22" s="57">
        <f t="shared" si="4"/>
        <v>2535.1999999999998</v>
      </c>
      <c r="BY22" s="58">
        <f t="shared" si="7"/>
        <v>105.63333333333333</v>
      </c>
      <c r="BZ22" s="59">
        <f t="shared" si="5"/>
        <v>301.8095238095238</v>
      </c>
      <c r="HG22" s="6">
        <f>[2]основа!AM22</f>
        <v>42368</v>
      </c>
    </row>
    <row r="23" spans="1:215" x14ac:dyDescent="0.2">
      <c r="A23" s="12">
        <v>19</v>
      </c>
      <c r="B23" s="62" t="s">
        <v>106</v>
      </c>
      <c r="C23" s="53" t="s">
        <v>87</v>
      </c>
      <c r="D23" s="54">
        <v>76</v>
      </c>
      <c r="E23" s="56">
        <v>0</v>
      </c>
      <c r="F23" s="56">
        <v>0</v>
      </c>
      <c r="G23" s="56">
        <v>0</v>
      </c>
      <c r="H23" s="56">
        <v>76</v>
      </c>
      <c r="I23" s="56">
        <v>0</v>
      </c>
      <c r="J23" s="56">
        <v>0</v>
      </c>
      <c r="K23" s="56">
        <v>0</v>
      </c>
      <c r="L23" s="56">
        <v>0</v>
      </c>
      <c r="M23" s="56">
        <v>151</v>
      </c>
      <c r="N23" s="56">
        <v>0</v>
      </c>
      <c r="O23" s="56">
        <v>0</v>
      </c>
      <c r="P23" s="56">
        <v>0</v>
      </c>
      <c r="Q23" s="56">
        <v>0</v>
      </c>
      <c r="R23" s="56">
        <v>81</v>
      </c>
      <c r="S23" s="56">
        <v>0</v>
      </c>
      <c r="T23" s="56">
        <v>0</v>
      </c>
      <c r="U23" s="56">
        <v>0</v>
      </c>
      <c r="V23" s="56">
        <v>0</v>
      </c>
      <c r="W23" s="56">
        <v>133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/>
      <c r="AF23" s="56"/>
      <c r="AG23" s="56"/>
      <c r="AH23" s="56"/>
      <c r="AI23" s="56"/>
      <c r="AJ23" s="57">
        <f t="shared" si="8"/>
        <v>1520</v>
      </c>
      <c r="AK23" s="57">
        <f t="shared" si="2"/>
        <v>441</v>
      </c>
      <c r="AL23" s="58">
        <f t="shared" si="6"/>
        <v>29.013157894736842</v>
      </c>
      <c r="AM23" s="59">
        <f t="shared" si="3"/>
        <v>82.89473684210526</v>
      </c>
      <c r="AN23" s="12">
        <v>19</v>
      </c>
      <c r="AO23" s="52" t="s">
        <v>106</v>
      </c>
      <c r="AP23" s="53" t="s">
        <v>87</v>
      </c>
      <c r="AQ23" s="54">
        <v>46</v>
      </c>
      <c r="AR23" s="56">
        <v>0</v>
      </c>
      <c r="AS23" s="56">
        <v>96</v>
      </c>
      <c r="AT23" s="56">
        <v>0</v>
      </c>
      <c r="AU23" s="56">
        <v>0</v>
      </c>
      <c r="AV23" s="56">
        <v>120</v>
      </c>
      <c r="AW23" s="56">
        <v>0</v>
      </c>
      <c r="AX23" s="56">
        <v>0</v>
      </c>
      <c r="AY23" s="56">
        <v>0</v>
      </c>
      <c r="AZ23" s="56">
        <f>96+42</f>
        <v>138</v>
      </c>
      <c r="BA23" s="56">
        <v>120</v>
      </c>
      <c r="BB23" s="56">
        <v>0</v>
      </c>
      <c r="BC23" s="56">
        <v>96</v>
      </c>
      <c r="BD23" s="56">
        <v>0</v>
      </c>
      <c r="BE23" s="56">
        <v>96</v>
      </c>
      <c r="BF23" s="56">
        <v>120</v>
      </c>
      <c r="BG23" s="56">
        <v>0</v>
      </c>
      <c r="BH23" s="56">
        <v>96</v>
      </c>
      <c r="BI23" s="56">
        <v>0</v>
      </c>
      <c r="BJ23" s="56">
        <f>96+42</f>
        <v>138</v>
      </c>
      <c r="BK23" s="56">
        <v>120</v>
      </c>
      <c r="BL23" s="56"/>
      <c r="BM23" s="56"/>
      <c r="BN23" s="56"/>
      <c r="BO23" s="56"/>
      <c r="BP23" s="56"/>
      <c r="BQ23" s="56"/>
      <c r="BR23" s="56"/>
      <c r="BS23" s="60"/>
      <c r="BT23" s="60"/>
      <c r="BU23" s="60"/>
      <c r="BV23" s="60"/>
      <c r="BW23" s="57">
        <f t="shared" si="9"/>
        <v>920</v>
      </c>
      <c r="BX23" s="57">
        <f t="shared" si="4"/>
        <v>1140</v>
      </c>
      <c r="BY23" s="58">
        <f t="shared" si="7"/>
        <v>123.91304347826087</v>
      </c>
      <c r="BZ23" s="59">
        <f t="shared" si="5"/>
        <v>354.03726708074538</v>
      </c>
      <c r="HG23" s="6">
        <f>[2]основа!AM23</f>
        <v>42368</v>
      </c>
    </row>
    <row r="24" spans="1:215" x14ac:dyDescent="0.2">
      <c r="A24" s="12">
        <v>20</v>
      </c>
      <c r="B24" s="52" t="s">
        <v>107</v>
      </c>
      <c r="C24" s="53" t="s">
        <v>87</v>
      </c>
      <c r="D24" s="54">
        <v>0.4</v>
      </c>
      <c r="E24" s="56">
        <v>0</v>
      </c>
      <c r="F24" s="56">
        <v>0</v>
      </c>
      <c r="G24" s="56">
        <v>1</v>
      </c>
      <c r="H24" s="56">
        <v>1</v>
      </c>
      <c r="I24" s="56">
        <v>0</v>
      </c>
      <c r="J24" s="56">
        <v>1</v>
      </c>
      <c r="K24" s="56">
        <v>1</v>
      </c>
      <c r="L24" s="56">
        <v>1</v>
      </c>
      <c r="M24" s="56">
        <v>0</v>
      </c>
      <c r="N24" s="56">
        <v>0</v>
      </c>
      <c r="O24" s="56">
        <v>0</v>
      </c>
      <c r="P24" s="56">
        <v>1</v>
      </c>
      <c r="Q24" s="56">
        <v>1</v>
      </c>
      <c r="R24" s="56">
        <v>1</v>
      </c>
      <c r="S24" s="56">
        <v>0</v>
      </c>
      <c r="T24" s="56">
        <v>1</v>
      </c>
      <c r="U24" s="56">
        <v>0</v>
      </c>
      <c r="V24" s="56">
        <v>1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/>
      <c r="AF24" s="56"/>
      <c r="AG24" s="56"/>
      <c r="AH24" s="56"/>
      <c r="AI24" s="56"/>
      <c r="AJ24" s="57">
        <f t="shared" si="8"/>
        <v>8</v>
      </c>
      <c r="AK24" s="57">
        <f t="shared" si="2"/>
        <v>10</v>
      </c>
      <c r="AL24" s="58">
        <f t="shared" si="6"/>
        <v>125</v>
      </c>
      <c r="AM24" s="59">
        <f t="shared" si="3"/>
        <v>357.14285714285717</v>
      </c>
      <c r="AN24" s="12">
        <v>20</v>
      </c>
      <c r="AO24" s="52" t="s">
        <v>107</v>
      </c>
      <c r="AP24" s="53" t="s">
        <v>87</v>
      </c>
      <c r="AQ24" s="54">
        <v>0.4</v>
      </c>
      <c r="AR24" s="56">
        <v>0</v>
      </c>
      <c r="AS24" s="56">
        <v>1</v>
      </c>
      <c r="AT24" s="56">
        <v>1</v>
      </c>
      <c r="AU24" s="56">
        <v>0</v>
      </c>
      <c r="AV24" s="56">
        <v>1</v>
      </c>
      <c r="AW24" s="56">
        <v>0</v>
      </c>
      <c r="AX24" s="56">
        <v>1</v>
      </c>
      <c r="AY24" s="56">
        <v>1</v>
      </c>
      <c r="AZ24" s="56">
        <v>0</v>
      </c>
      <c r="BA24" s="56">
        <v>1</v>
      </c>
      <c r="BB24" s="56">
        <v>0</v>
      </c>
      <c r="BC24" s="56">
        <v>1</v>
      </c>
      <c r="BD24" s="56">
        <v>1</v>
      </c>
      <c r="BE24" s="56">
        <v>0</v>
      </c>
      <c r="BF24" s="56">
        <v>1</v>
      </c>
      <c r="BG24" s="56">
        <v>0</v>
      </c>
      <c r="BH24" s="56">
        <v>1</v>
      </c>
      <c r="BI24" s="56">
        <v>1</v>
      </c>
      <c r="BJ24" s="56">
        <v>0</v>
      </c>
      <c r="BK24" s="56">
        <v>1</v>
      </c>
      <c r="BL24" s="56"/>
      <c r="BM24" s="56"/>
      <c r="BN24" s="56"/>
      <c r="BO24" s="56"/>
      <c r="BP24" s="56"/>
      <c r="BQ24" s="56"/>
      <c r="BR24" s="56"/>
      <c r="BS24" s="60"/>
      <c r="BT24" s="60"/>
      <c r="BU24" s="60"/>
      <c r="BV24" s="60"/>
      <c r="BW24" s="57">
        <f t="shared" si="9"/>
        <v>8</v>
      </c>
      <c r="BX24" s="57">
        <f t="shared" si="4"/>
        <v>12</v>
      </c>
      <c r="BY24" s="58">
        <f t="shared" si="7"/>
        <v>150</v>
      </c>
      <c r="BZ24" s="59">
        <f t="shared" si="5"/>
        <v>428.57142857142856</v>
      </c>
      <c r="HG24" s="6">
        <f>[2]основа!AM24</f>
        <v>42368</v>
      </c>
    </row>
    <row r="25" spans="1:215" ht="15" customHeight="1" x14ac:dyDescent="0.2">
      <c r="A25" s="12">
        <v>21</v>
      </c>
      <c r="B25" s="52" t="s">
        <v>108</v>
      </c>
      <c r="C25" s="53" t="s">
        <v>87</v>
      </c>
      <c r="D25" s="54">
        <v>200</v>
      </c>
      <c r="E25" s="56">
        <v>200</v>
      </c>
      <c r="F25" s="56">
        <v>110</v>
      </c>
      <c r="G25" s="56">
        <v>0</v>
      </c>
      <c r="H25" s="56">
        <v>8</v>
      </c>
      <c r="I25" s="56">
        <v>0</v>
      </c>
      <c r="J25" s="56">
        <v>0</v>
      </c>
      <c r="K25" s="56">
        <v>0</v>
      </c>
      <c r="L25" s="56">
        <v>0</v>
      </c>
      <c r="M25" s="56">
        <v>45</v>
      </c>
      <c r="N25" s="56">
        <v>0</v>
      </c>
      <c r="O25" s="56">
        <v>200</v>
      </c>
      <c r="P25" s="56">
        <v>0</v>
      </c>
      <c r="Q25" s="56">
        <v>0</v>
      </c>
      <c r="R25" s="56">
        <v>8</v>
      </c>
      <c r="S25" s="56">
        <v>200</v>
      </c>
      <c r="T25" s="56">
        <v>0</v>
      </c>
      <c r="U25" s="56">
        <v>0</v>
      </c>
      <c r="V25" s="56">
        <v>0</v>
      </c>
      <c r="W25" s="56">
        <v>45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/>
      <c r="AF25" s="56"/>
      <c r="AG25" s="56"/>
      <c r="AH25" s="56"/>
      <c r="AI25" s="56"/>
      <c r="AJ25" s="57">
        <f t="shared" si="8"/>
        <v>4000</v>
      </c>
      <c r="AK25" s="57">
        <f t="shared" si="2"/>
        <v>816</v>
      </c>
      <c r="AL25" s="58">
        <f t="shared" si="6"/>
        <v>20.399999999999999</v>
      </c>
      <c r="AM25" s="59">
        <f t="shared" si="3"/>
        <v>58.285714285714292</v>
      </c>
      <c r="AN25" s="12">
        <v>21</v>
      </c>
      <c r="AO25" s="52" t="s">
        <v>193</v>
      </c>
      <c r="AP25" s="53" t="s">
        <v>87</v>
      </c>
      <c r="AQ25" s="54">
        <f>200*60/100</f>
        <v>120</v>
      </c>
      <c r="AR25" s="56">
        <v>200</v>
      </c>
      <c r="AS25" s="56">
        <v>0</v>
      </c>
      <c r="AT25" s="56">
        <v>248</v>
      </c>
      <c r="AU25" s="56">
        <v>214.3</v>
      </c>
      <c r="AV25" s="56">
        <v>0</v>
      </c>
      <c r="AW25" s="56">
        <v>200</v>
      </c>
      <c r="AX25" s="56">
        <v>0</v>
      </c>
      <c r="AY25" s="56">
        <v>248</v>
      </c>
      <c r="AZ25" s="56">
        <v>200</v>
      </c>
      <c r="BA25" s="56">
        <v>0</v>
      </c>
      <c r="BB25" s="56">
        <v>200</v>
      </c>
      <c r="BC25" s="56">
        <v>7.6</v>
      </c>
      <c r="BD25" s="56">
        <v>248</v>
      </c>
      <c r="BE25" s="56">
        <v>216.8</v>
      </c>
      <c r="BF25" s="56">
        <v>0</v>
      </c>
      <c r="BG25" s="56">
        <v>200</v>
      </c>
      <c r="BH25" s="56">
        <v>14.3</v>
      </c>
      <c r="BI25" s="56">
        <v>248</v>
      </c>
      <c r="BJ25" s="56">
        <v>200</v>
      </c>
      <c r="BK25" s="56">
        <v>0</v>
      </c>
      <c r="BL25" s="56"/>
      <c r="BM25" s="56"/>
      <c r="BN25" s="56"/>
      <c r="BO25" s="56"/>
      <c r="BP25" s="56"/>
      <c r="BQ25" s="56"/>
      <c r="BR25" s="56"/>
      <c r="BS25" s="60"/>
      <c r="BT25" s="60"/>
      <c r="BU25" s="60"/>
      <c r="BV25" s="60"/>
      <c r="BW25" s="57">
        <f t="shared" si="9"/>
        <v>2400</v>
      </c>
      <c r="BX25" s="57">
        <f t="shared" si="4"/>
        <v>2645</v>
      </c>
      <c r="BY25" s="58">
        <f t="shared" si="7"/>
        <v>110.20833333333333</v>
      </c>
      <c r="BZ25" s="59">
        <f t="shared" si="5"/>
        <v>314.88095238095235</v>
      </c>
      <c r="HG25" s="6">
        <f>[2]основа!AM25</f>
        <v>42368</v>
      </c>
    </row>
    <row r="26" spans="1:215" x14ac:dyDescent="0.2">
      <c r="A26" s="12">
        <v>22</v>
      </c>
      <c r="B26" s="52" t="s">
        <v>110</v>
      </c>
      <c r="C26" s="53" t="s">
        <v>111</v>
      </c>
      <c r="D26" s="54">
        <v>1</v>
      </c>
      <c r="E26" s="56">
        <v>0</v>
      </c>
      <c r="F26" s="56">
        <v>0</v>
      </c>
      <c r="G26" s="56">
        <v>10</v>
      </c>
      <c r="H26" s="56">
        <v>0</v>
      </c>
      <c r="I26" s="56">
        <v>0</v>
      </c>
      <c r="J26" s="56">
        <v>1.2</v>
      </c>
      <c r="K26" s="56">
        <v>8</v>
      </c>
      <c r="L26" s="56">
        <v>80</v>
      </c>
      <c r="M26" s="56">
        <v>5</v>
      </c>
      <c r="N26" s="56">
        <v>1.1399999999999999</v>
      </c>
      <c r="O26" s="56">
        <v>0</v>
      </c>
      <c r="P26" s="56">
        <v>1.1399999999999999</v>
      </c>
      <c r="Q26" s="56">
        <v>10</v>
      </c>
      <c r="R26" s="56">
        <v>0</v>
      </c>
      <c r="S26" s="56">
        <v>2</v>
      </c>
      <c r="T26" s="56">
        <v>0</v>
      </c>
      <c r="U26" s="56">
        <v>5</v>
      </c>
      <c r="V26" s="56">
        <v>80</v>
      </c>
      <c r="W26" s="56">
        <v>5</v>
      </c>
      <c r="X26" s="56">
        <v>8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/>
      <c r="AF26" s="56"/>
      <c r="AG26" s="56"/>
      <c r="AH26" s="56"/>
      <c r="AI26" s="56"/>
      <c r="AJ26" s="57">
        <f t="shared" si="8"/>
        <v>20</v>
      </c>
      <c r="AK26" s="57">
        <f>SUM(E26:AI26)/40</f>
        <v>5.4120000000000008</v>
      </c>
      <c r="AL26" s="58">
        <f t="shared" si="6"/>
        <v>27.060000000000002</v>
      </c>
      <c r="AM26" s="59">
        <f t="shared" si="3"/>
        <v>77.314285714285717</v>
      </c>
      <c r="AN26" s="12">
        <v>22</v>
      </c>
      <c r="AO26" s="52" t="s">
        <v>110</v>
      </c>
      <c r="AP26" s="53" t="s">
        <v>111</v>
      </c>
      <c r="AQ26" s="54">
        <f>1*60/100</f>
        <v>0.6</v>
      </c>
      <c r="AR26" s="56">
        <v>0</v>
      </c>
      <c r="AS26" s="56">
        <v>0.44749999999999995</v>
      </c>
      <c r="AT26" s="56">
        <v>0</v>
      </c>
      <c r="AU26" s="56">
        <v>0</v>
      </c>
      <c r="AV26" s="56">
        <v>2</v>
      </c>
      <c r="AW26" s="56">
        <v>0</v>
      </c>
      <c r="AX26" s="56">
        <v>0.5</v>
      </c>
      <c r="AY26" s="56">
        <v>1.1000000000000001</v>
      </c>
      <c r="AZ26" s="56">
        <v>0.47499999999999998</v>
      </c>
      <c r="BA26" s="56">
        <v>2</v>
      </c>
      <c r="BB26" s="56">
        <v>1</v>
      </c>
      <c r="BC26" s="56">
        <v>0.215</v>
      </c>
      <c r="BD26" s="56">
        <v>0</v>
      </c>
      <c r="BE26" s="56">
        <v>0</v>
      </c>
      <c r="BF26" s="56">
        <v>2</v>
      </c>
      <c r="BG26" s="56">
        <v>0</v>
      </c>
      <c r="BH26" s="56">
        <v>0.5665</v>
      </c>
      <c r="BI26" s="56">
        <v>0.25</v>
      </c>
      <c r="BJ26" s="56">
        <v>0.47499999999999998</v>
      </c>
      <c r="BK26" s="56">
        <v>2</v>
      </c>
      <c r="BL26" s="56"/>
      <c r="BM26" s="56"/>
      <c r="BN26" s="56"/>
      <c r="BO26" s="56"/>
      <c r="BP26" s="56"/>
      <c r="BQ26" s="56"/>
      <c r="BR26" s="56"/>
      <c r="BS26" s="60"/>
      <c r="BT26" s="60"/>
      <c r="BU26" s="60"/>
      <c r="BV26" s="60"/>
      <c r="BW26" s="57">
        <f t="shared" si="9"/>
        <v>12</v>
      </c>
      <c r="BX26" s="57">
        <f>SUM(AR26:BV26)</f>
        <v>13.028999999999998</v>
      </c>
      <c r="BY26" s="58">
        <f t="shared" si="7"/>
        <v>108.57499999999999</v>
      </c>
      <c r="BZ26" s="59">
        <f t="shared" si="5"/>
        <v>310.21428571428567</v>
      </c>
      <c r="HG26" s="6">
        <f>[2]основа!AM26</f>
        <v>42368</v>
      </c>
    </row>
    <row r="27" spans="1:215" x14ac:dyDescent="0.2">
      <c r="A27" s="12">
        <v>23</v>
      </c>
      <c r="B27" s="64" t="s">
        <v>112</v>
      </c>
      <c r="C27" s="53" t="s">
        <v>97</v>
      </c>
      <c r="D27" s="54">
        <v>200</v>
      </c>
      <c r="E27" s="56">
        <v>200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200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/>
      <c r="AF27" s="56"/>
      <c r="AG27" s="56"/>
      <c r="AH27" s="56"/>
      <c r="AI27" s="56"/>
      <c r="AJ27" s="57">
        <f t="shared" si="8"/>
        <v>4000</v>
      </c>
      <c r="AK27" s="57">
        <f t="shared" si="2"/>
        <v>400</v>
      </c>
      <c r="AL27" s="58">
        <f t="shared" si="6"/>
        <v>10</v>
      </c>
      <c r="AM27" s="59">
        <f t="shared" si="3"/>
        <v>28.571428571428573</v>
      </c>
      <c r="AN27" s="12">
        <v>23</v>
      </c>
      <c r="AO27" s="65" t="s">
        <v>112</v>
      </c>
      <c r="AP27" s="53" t="s">
        <v>97</v>
      </c>
      <c r="AQ27" s="54">
        <f>200*60/100</f>
        <v>120</v>
      </c>
      <c r="AR27" s="56">
        <v>200</v>
      </c>
      <c r="AS27" s="56">
        <v>0</v>
      </c>
      <c r="AT27" s="56">
        <v>200</v>
      </c>
      <c r="AU27" s="56">
        <v>0</v>
      </c>
      <c r="AV27" s="56">
        <v>200</v>
      </c>
      <c r="AW27" s="56">
        <v>200</v>
      </c>
      <c r="AX27" s="56">
        <v>0</v>
      </c>
      <c r="AY27" s="56">
        <v>200</v>
      </c>
      <c r="AZ27" s="56">
        <v>0</v>
      </c>
      <c r="BA27" s="56">
        <v>200</v>
      </c>
      <c r="BB27" s="56">
        <v>200</v>
      </c>
      <c r="BC27" s="56">
        <v>0</v>
      </c>
      <c r="BD27" s="56">
        <v>200</v>
      </c>
      <c r="BE27" s="56">
        <v>0</v>
      </c>
      <c r="BF27" s="56">
        <v>200</v>
      </c>
      <c r="BG27" s="56">
        <v>200</v>
      </c>
      <c r="BH27" s="56">
        <v>0</v>
      </c>
      <c r="BI27" s="56">
        <v>200</v>
      </c>
      <c r="BJ27" s="56">
        <v>0</v>
      </c>
      <c r="BK27" s="56">
        <v>200</v>
      </c>
      <c r="BL27" s="56"/>
      <c r="BM27" s="56"/>
      <c r="BN27" s="56"/>
      <c r="BO27" s="56"/>
      <c r="BP27" s="56"/>
      <c r="BQ27" s="56"/>
      <c r="BR27" s="56"/>
      <c r="BS27" s="60"/>
      <c r="BT27" s="60"/>
      <c r="BU27" s="60"/>
      <c r="BV27" s="60"/>
      <c r="BW27" s="57">
        <f t="shared" si="9"/>
        <v>2400</v>
      </c>
      <c r="BX27" s="57">
        <f t="shared" si="4"/>
        <v>2400</v>
      </c>
      <c r="BY27" s="58">
        <f t="shared" si="7"/>
        <v>100</v>
      </c>
      <c r="BZ27" s="59">
        <f t="shared" si="5"/>
        <v>285.71428571428572</v>
      </c>
      <c r="HG27" s="6">
        <f>[2]основа!AM27</f>
        <v>42368</v>
      </c>
    </row>
    <row r="28" spans="1:215" x14ac:dyDescent="0.2">
      <c r="A28" s="12">
        <v>24</v>
      </c>
      <c r="B28" s="66" t="s">
        <v>73</v>
      </c>
      <c r="C28" s="53" t="s">
        <v>87</v>
      </c>
      <c r="D28" s="54">
        <v>120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/>
      <c r="AF28" s="56"/>
      <c r="AG28" s="56"/>
      <c r="AH28" s="56"/>
      <c r="AI28" s="56"/>
      <c r="AJ28" s="57">
        <f t="shared" si="8"/>
        <v>2400</v>
      </c>
      <c r="AK28" s="57">
        <f t="shared" si="2"/>
        <v>0</v>
      </c>
      <c r="AL28" s="58">
        <f t="shared" si="6"/>
        <v>0</v>
      </c>
      <c r="AM28" s="59">
        <f t="shared" si="3"/>
        <v>0</v>
      </c>
      <c r="AN28" s="12">
        <v>24</v>
      </c>
      <c r="AO28" s="66" t="s">
        <v>73</v>
      </c>
      <c r="AP28" s="53" t="s">
        <v>87</v>
      </c>
      <c r="AQ28" s="54">
        <v>80</v>
      </c>
      <c r="AR28" s="56">
        <v>80</v>
      </c>
      <c r="AS28" s="56">
        <v>80</v>
      </c>
      <c r="AT28" s="56">
        <v>80</v>
      </c>
      <c r="AU28" s="56">
        <v>80</v>
      </c>
      <c r="AV28" s="56">
        <v>80</v>
      </c>
      <c r="AW28" s="56">
        <v>80</v>
      </c>
      <c r="AX28" s="56">
        <v>80</v>
      </c>
      <c r="AY28" s="56">
        <v>80</v>
      </c>
      <c r="AZ28" s="56">
        <v>80</v>
      </c>
      <c r="BA28" s="56">
        <v>80</v>
      </c>
      <c r="BB28" s="56">
        <v>80</v>
      </c>
      <c r="BC28" s="56">
        <v>80</v>
      </c>
      <c r="BD28" s="56">
        <v>80</v>
      </c>
      <c r="BE28" s="56">
        <v>80</v>
      </c>
      <c r="BF28" s="56">
        <v>80</v>
      </c>
      <c r="BG28" s="56">
        <v>80</v>
      </c>
      <c r="BH28" s="56">
        <v>80</v>
      </c>
      <c r="BI28" s="56">
        <v>80</v>
      </c>
      <c r="BJ28" s="56">
        <v>80</v>
      </c>
      <c r="BK28" s="56">
        <v>80</v>
      </c>
      <c r="BL28" s="56"/>
      <c r="BM28" s="56"/>
      <c r="BN28" s="56"/>
      <c r="BO28" s="56"/>
      <c r="BP28" s="56"/>
      <c r="BQ28" s="56"/>
      <c r="BR28" s="56"/>
      <c r="BS28" s="60"/>
      <c r="BT28" s="60"/>
      <c r="BU28" s="60"/>
      <c r="BV28" s="60"/>
      <c r="BW28" s="57">
        <f t="shared" si="9"/>
        <v>1600</v>
      </c>
      <c r="BX28" s="57">
        <f t="shared" si="4"/>
        <v>1600</v>
      </c>
      <c r="BY28" s="58">
        <f t="shared" si="7"/>
        <v>100</v>
      </c>
      <c r="BZ28" s="59">
        <f t="shared" si="5"/>
        <v>285.71428571428572</v>
      </c>
      <c r="HG28" s="6">
        <f>[2]основа!AM28</f>
        <v>42368</v>
      </c>
    </row>
    <row r="29" spans="1:215" ht="23.25" customHeight="1" x14ac:dyDescent="0.2">
      <c r="A29" s="12">
        <v>25</v>
      </c>
      <c r="B29" s="66" t="s">
        <v>113</v>
      </c>
      <c r="C29" s="53" t="s">
        <v>87</v>
      </c>
      <c r="D29" s="54">
        <v>15</v>
      </c>
      <c r="E29" s="56">
        <v>18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18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/>
      <c r="AF29" s="56"/>
      <c r="AG29" s="56"/>
      <c r="AH29" s="56"/>
      <c r="AI29" s="56"/>
      <c r="AJ29" s="57">
        <f t="shared" si="8"/>
        <v>300</v>
      </c>
      <c r="AK29" s="57">
        <f t="shared" si="2"/>
        <v>36</v>
      </c>
      <c r="AL29" s="58">
        <f t="shared" si="6"/>
        <v>12</v>
      </c>
      <c r="AM29" s="59">
        <f t="shared" si="3"/>
        <v>34.285714285714285</v>
      </c>
      <c r="AN29" s="12">
        <v>25</v>
      </c>
      <c r="AO29" s="66" t="s">
        <v>113</v>
      </c>
      <c r="AP29" s="53" t="s">
        <v>87</v>
      </c>
      <c r="AQ29" s="54">
        <v>10</v>
      </c>
      <c r="AR29" s="56">
        <v>0</v>
      </c>
      <c r="AS29" s="56">
        <v>0</v>
      </c>
      <c r="AT29" s="56">
        <v>0</v>
      </c>
      <c r="AU29" s="56">
        <v>0</v>
      </c>
      <c r="AV29" s="56">
        <v>50</v>
      </c>
      <c r="AW29" s="56">
        <v>0</v>
      </c>
      <c r="AX29" s="56">
        <v>0</v>
      </c>
      <c r="AY29" s="56">
        <v>0</v>
      </c>
      <c r="AZ29" s="56">
        <v>0</v>
      </c>
      <c r="BA29" s="56">
        <v>50</v>
      </c>
      <c r="BB29" s="56">
        <v>0</v>
      </c>
      <c r="BC29" s="56">
        <v>0</v>
      </c>
      <c r="BD29" s="56">
        <v>0</v>
      </c>
      <c r="BE29" s="56">
        <v>0</v>
      </c>
      <c r="BF29" s="56">
        <v>50</v>
      </c>
      <c r="BG29" s="56">
        <v>0</v>
      </c>
      <c r="BH29" s="56">
        <v>0</v>
      </c>
      <c r="BI29" s="56">
        <v>0</v>
      </c>
      <c r="BJ29" s="56">
        <v>0</v>
      </c>
      <c r="BK29" s="56">
        <v>50</v>
      </c>
      <c r="BL29" s="56"/>
      <c r="BM29" s="56"/>
      <c r="BN29" s="56"/>
      <c r="BO29" s="56"/>
      <c r="BP29" s="56"/>
      <c r="BQ29" s="56"/>
      <c r="BR29" s="56"/>
      <c r="BS29" s="60"/>
      <c r="BT29" s="60"/>
      <c r="BU29" s="60"/>
      <c r="BV29" s="60"/>
      <c r="BW29" s="57">
        <f t="shared" si="9"/>
        <v>200</v>
      </c>
      <c r="BX29" s="57">
        <f t="shared" si="4"/>
        <v>200</v>
      </c>
      <c r="BY29" s="58">
        <f t="shared" si="7"/>
        <v>100</v>
      </c>
      <c r="BZ29" s="59">
        <f t="shared" si="5"/>
        <v>285.71428571428572</v>
      </c>
      <c r="HG29" s="6">
        <f>[2]основа!AM29</f>
        <v>42368</v>
      </c>
    </row>
    <row r="30" spans="1:215" ht="12.75" hidden="1" customHeight="1" x14ac:dyDescent="0.2">
      <c r="A30" s="12">
        <v>26</v>
      </c>
      <c r="B30" s="66" t="s">
        <v>115</v>
      </c>
      <c r="C30" s="53" t="s">
        <v>87</v>
      </c>
      <c r="D30" s="54">
        <v>2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0.79999999999999993</v>
      </c>
      <c r="L30" s="56">
        <v>0</v>
      </c>
      <c r="M30" s="56">
        <v>0</v>
      </c>
      <c r="N30" s="56">
        <v>0.9</v>
      </c>
      <c r="O30" s="56">
        <v>0</v>
      </c>
      <c r="P30" s="56">
        <v>1.02</v>
      </c>
      <c r="Q30" s="56">
        <v>0</v>
      </c>
      <c r="R30" s="56">
        <v>0</v>
      </c>
      <c r="S30" s="56">
        <v>0</v>
      </c>
      <c r="T30" s="56">
        <v>0</v>
      </c>
      <c r="U30" s="56">
        <v>1</v>
      </c>
      <c r="V30" s="56">
        <v>0</v>
      </c>
      <c r="W30" s="56">
        <v>0</v>
      </c>
      <c r="X30" s="56">
        <v>0.79999999999999993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/>
      <c r="AF30" s="56"/>
      <c r="AG30" s="56"/>
      <c r="AH30" s="56"/>
      <c r="AI30" s="56"/>
      <c r="AJ30" s="57">
        <f t="shared" si="8"/>
        <v>40</v>
      </c>
      <c r="AK30" s="57">
        <f t="shared" si="2"/>
        <v>4.5199999999999996</v>
      </c>
      <c r="AL30" s="58">
        <f t="shared" si="6"/>
        <v>11.299999999999999</v>
      </c>
      <c r="AM30" s="59">
        <f t="shared" si="3"/>
        <v>32.285714285714285</v>
      </c>
      <c r="AN30" s="12">
        <v>26</v>
      </c>
      <c r="AO30" s="66" t="s">
        <v>115</v>
      </c>
      <c r="AP30" s="53" t="s">
        <v>87</v>
      </c>
      <c r="AQ30" s="54">
        <v>2</v>
      </c>
      <c r="AR30" s="56">
        <v>0</v>
      </c>
      <c r="AS30" s="56">
        <v>1.7</v>
      </c>
      <c r="AT30" s="56">
        <v>0</v>
      </c>
      <c r="AU30" s="56">
        <v>0</v>
      </c>
      <c r="AV30" s="56">
        <v>0</v>
      </c>
      <c r="AW30" s="56">
        <v>0</v>
      </c>
      <c r="AX30" s="56">
        <v>1.5</v>
      </c>
      <c r="AY30" s="56">
        <v>0</v>
      </c>
      <c r="AZ30" s="56">
        <v>0</v>
      </c>
      <c r="BA30" s="56">
        <v>0</v>
      </c>
      <c r="BB30" s="56">
        <v>0</v>
      </c>
      <c r="BC30" s="56">
        <v>1</v>
      </c>
      <c r="BD30" s="56">
        <v>0</v>
      </c>
      <c r="BE30" s="56">
        <v>0</v>
      </c>
      <c r="BF30" s="56">
        <v>0</v>
      </c>
      <c r="BG30" s="56">
        <v>0</v>
      </c>
      <c r="BH30" s="56">
        <v>1.1200000000000001</v>
      </c>
      <c r="BI30" s="56">
        <v>0</v>
      </c>
      <c r="BJ30" s="56">
        <v>0</v>
      </c>
      <c r="BK30" s="56">
        <v>0</v>
      </c>
      <c r="BL30" s="56"/>
      <c r="BM30" s="56"/>
      <c r="BN30" s="56"/>
      <c r="BO30" s="56"/>
      <c r="BP30" s="56"/>
      <c r="BQ30" s="56"/>
      <c r="BR30" s="56"/>
      <c r="BS30" s="60"/>
      <c r="BT30" s="60"/>
      <c r="BU30" s="60"/>
      <c r="BV30" s="60"/>
      <c r="BW30" s="57">
        <f t="shared" si="9"/>
        <v>40</v>
      </c>
      <c r="BX30" s="57">
        <f t="shared" si="4"/>
        <v>5.32</v>
      </c>
      <c r="BY30" s="58">
        <f t="shared" si="7"/>
        <v>13.3</v>
      </c>
      <c r="BZ30" s="59">
        <f t="shared" si="5"/>
        <v>38.000000000000007</v>
      </c>
      <c r="HG30" s="6">
        <f>[2]основа!AM30</f>
        <v>42368</v>
      </c>
    </row>
    <row r="31" spans="1:215" x14ac:dyDescent="0.2">
      <c r="A31" s="12">
        <v>27</v>
      </c>
      <c r="B31" s="67" t="s">
        <v>116</v>
      </c>
      <c r="C31" s="53" t="s">
        <v>87</v>
      </c>
      <c r="D31" s="54">
        <v>7</v>
      </c>
      <c r="E31" s="56">
        <v>3.6</v>
      </c>
      <c r="F31" s="56">
        <v>3.1</v>
      </c>
      <c r="G31" s="56">
        <v>0.75</v>
      </c>
      <c r="H31" s="56">
        <v>4.5999999999999996</v>
      </c>
      <c r="I31" s="56">
        <v>3.9000000000000004</v>
      </c>
      <c r="J31" s="56">
        <v>4.5999999999999996</v>
      </c>
      <c r="K31" s="56">
        <v>3.5</v>
      </c>
      <c r="L31" s="56">
        <v>2</v>
      </c>
      <c r="M31" s="56">
        <v>4.5999999999999996</v>
      </c>
      <c r="N31" s="56">
        <v>5.46</v>
      </c>
      <c r="O31" s="56">
        <v>3.6</v>
      </c>
      <c r="P31" s="56">
        <v>4.96</v>
      </c>
      <c r="Q31" s="56">
        <v>0.75</v>
      </c>
      <c r="R31" s="56">
        <v>4.0999999999999996</v>
      </c>
      <c r="S31" s="56">
        <v>4.0999999999999996</v>
      </c>
      <c r="T31" s="56">
        <v>4.5999999999999996</v>
      </c>
      <c r="U31" s="56">
        <v>4.5999999999999996</v>
      </c>
      <c r="V31" s="56">
        <v>2</v>
      </c>
      <c r="W31" s="56">
        <v>4.5999999999999996</v>
      </c>
      <c r="X31" s="56">
        <v>4.8333333333333339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/>
      <c r="AF31" s="56"/>
      <c r="AG31" s="56"/>
      <c r="AH31" s="56"/>
      <c r="AI31" s="56"/>
      <c r="AJ31" s="57">
        <f t="shared" si="8"/>
        <v>140</v>
      </c>
      <c r="AK31" s="57">
        <f t="shared" si="2"/>
        <v>74.25333333333333</v>
      </c>
      <c r="AL31" s="58">
        <f t="shared" si="6"/>
        <v>53.038095238095238</v>
      </c>
      <c r="AM31" s="59">
        <f t="shared" si="3"/>
        <v>151.53741496598639</v>
      </c>
      <c r="AN31" s="12">
        <v>27</v>
      </c>
      <c r="AO31" s="68" t="s">
        <v>116</v>
      </c>
      <c r="AP31" s="53" t="s">
        <v>87</v>
      </c>
      <c r="AQ31" s="54">
        <v>4</v>
      </c>
      <c r="AR31" s="56">
        <v>4</v>
      </c>
      <c r="AS31" s="56">
        <v>4</v>
      </c>
      <c r="AT31" s="56">
        <v>4</v>
      </c>
      <c r="AU31" s="56">
        <v>4</v>
      </c>
      <c r="AV31" s="56">
        <v>4</v>
      </c>
      <c r="AW31" s="56">
        <v>4</v>
      </c>
      <c r="AX31" s="56">
        <v>4</v>
      </c>
      <c r="AY31" s="56">
        <v>4</v>
      </c>
      <c r="AZ31" s="56">
        <v>4</v>
      </c>
      <c r="BA31" s="56">
        <v>4</v>
      </c>
      <c r="BB31" s="56">
        <v>4</v>
      </c>
      <c r="BC31" s="56">
        <v>4</v>
      </c>
      <c r="BD31" s="56">
        <v>4</v>
      </c>
      <c r="BE31" s="56">
        <v>4</v>
      </c>
      <c r="BF31" s="56">
        <v>4</v>
      </c>
      <c r="BG31" s="56">
        <v>4</v>
      </c>
      <c r="BH31" s="56">
        <v>4</v>
      </c>
      <c r="BI31" s="56">
        <v>4</v>
      </c>
      <c r="BJ31" s="56">
        <v>4</v>
      </c>
      <c r="BK31" s="56">
        <v>4</v>
      </c>
      <c r="BL31" s="56"/>
      <c r="BM31" s="56"/>
      <c r="BN31" s="56"/>
      <c r="BO31" s="56"/>
      <c r="BP31" s="56"/>
      <c r="BQ31" s="56"/>
      <c r="BR31" s="56"/>
      <c r="BS31" s="60"/>
      <c r="BT31" s="60"/>
      <c r="BU31" s="60"/>
      <c r="BV31" s="60"/>
      <c r="BW31" s="57">
        <f t="shared" si="9"/>
        <v>80</v>
      </c>
      <c r="BX31" s="57">
        <f t="shared" si="4"/>
        <v>80</v>
      </c>
      <c r="BY31" s="58">
        <f t="shared" si="7"/>
        <v>100</v>
      </c>
      <c r="BZ31" s="59">
        <f t="shared" si="5"/>
        <v>285.71428571428572</v>
      </c>
      <c r="HG31" s="6">
        <f>[2]основа!AM31</f>
        <v>42368</v>
      </c>
    </row>
    <row r="32" spans="1:215" hidden="1" x14ac:dyDescent="0.2">
      <c r="A32" s="12">
        <v>28</v>
      </c>
      <c r="B32" s="68" t="s">
        <v>117</v>
      </c>
      <c r="C32" s="53" t="s">
        <v>87</v>
      </c>
      <c r="D32" s="69">
        <v>8</v>
      </c>
      <c r="E32" s="56">
        <v>0</v>
      </c>
      <c r="F32" s="56">
        <v>22</v>
      </c>
      <c r="G32" s="56">
        <v>0</v>
      </c>
      <c r="H32" s="56">
        <v>22</v>
      </c>
      <c r="I32" s="56">
        <v>0</v>
      </c>
      <c r="J32" s="56">
        <v>0</v>
      </c>
      <c r="K32" s="56">
        <v>0</v>
      </c>
      <c r="L32" s="56">
        <v>0</v>
      </c>
      <c r="M32" s="56">
        <v>22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22</v>
      </c>
      <c r="T32" s="56">
        <v>0</v>
      </c>
      <c r="U32" s="56">
        <v>22</v>
      </c>
      <c r="V32" s="56">
        <v>0</v>
      </c>
      <c r="W32" s="56">
        <v>0</v>
      </c>
      <c r="X32" s="56">
        <v>0</v>
      </c>
      <c r="Y32" s="56">
        <v>0</v>
      </c>
      <c r="Z32" s="56">
        <v>22</v>
      </c>
      <c r="AA32" s="56">
        <v>0</v>
      </c>
      <c r="AB32" s="56">
        <v>22</v>
      </c>
      <c r="AC32" s="56">
        <v>0</v>
      </c>
      <c r="AD32" s="56">
        <v>0</v>
      </c>
      <c r="AE32" s="56" t="e">
        <f>SUMIF('[2]27'!$AH$14:$AH$122,"28",'[2]27'!$AF$14:$AF$122)</f>
        <v>#VALUE!</v>
      </c>
      <c r="AF32" s="56" t="e">
        <f>SUMIF('[2]28'!$AH$14:$AH$122,"28",'[2]28'!$AF$14:$AF$122)</f>
        <v>#VALUE!</v>
      </c>
      <c r="AG32" s="56" t="e">
        <f>SUMIF('[2]29'!$AH$14:$AH$122,"28",'[2]29'!$AF$14:$AF$122)</f>
        <v>#VALUE!</v>
      </c>
      <c r="AH32" s="56" t="e">
        <f>SUMIF('[2]30'!$AH$14:$AH$122,"28",'[2]30'!$AF$14:$AF$122)</f>
        <v>#VALUE!</v>
      </c>
      <c r="AI32" s="56" t="e">
        <f>SUMIF('[2]31'!$AH$14:$AH$122,"28",'[2]31'!$AF$14:$AF$122)</f>
        <v>#VALUE!</v>
      </c>
      <c r="AJ32" s="57">
        <f t="shared" si="8"/>
        <v>160</v>
      </c>
      <c r="AK32" s="57" t="e">
        <f t="shared" si="2"/>
        <v>#VALUE!</v>
      </c>
      <c r="AL32" s="70" t="e">
        <f t="shared" si="6"/>
        <v>#VALUE!</v>
      </c>
      <c r="AN32" s="12">
        <v>28</v>
      </c>
      <c r="AO32" s="68" t="s">
        <v>117</v>
      </c>
      <c r="AP32" s="53" t="s">
        <v>87</v>
      </c>
      <c r="AQ32" s="69">
        <v>8</v>
      </c>
      <c r="AR32" s="56">
        <v>0</v>
      </c>
      <c r="AS32" s="56">
        <v>0</v>
      </c>
      <c r="AT32" s="56">
        <v>0</v>
      </c>
      <c r="AU32" s="56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56">
        <v>0</v>
      </c>
      <c r="BH32" s="56">
        <v>0</v>
      </c>
      <c r="BI32" s="56">
        <v>0</v>
      </c>
      <c r="BJ32" s="56">
        <v>0</v>
      </c>
      <c r="BK32" s="56">
        <v>0</v>
      </c>
      <c r="BL32" s="56">
        <v>0</v>
      </c>
      <c r="BM32" s="56">
        <v>0</v>
      </c>
      <c r="BN32" s="56">
        <v>0</v>
      </c>
      <c r="BO32" s="56">
        <v>0</v>
      </c>
      <c r="BP32" s="56">
        <v>0</v>
      </c>
      <c r="BQ32" s="56">
        <v>0</v>
      </c>
      <c r="BR32" s="56">
        <v>0</v>
      </c>
      <c r="BS32" s="60" t="e">
        <f>SUMIF('[2]28'!$CX$14:$CX$122,"28",'[2]28'!$CV$14:$CV$122)</f>
        <v>#VALUE!</v>
      </c>
      <c r="BT32" s="60" t="e">
        <f>SUMIF('[2]29'!$CX$14:$CX$122,"28",'[2]29'!$CV$14:$CV$122)</f>
        <v>#VALUE!</v>
      </c>
      <c r="BU32" s="60" t="e">
        <f>SUMIF('[2]30'!$CX$14:$CX$122,"28",'[2]30'!$CV$14:$CV$122)</f>
        <v>#VALUE!</v>
      </c>
      <c r="BV32" s="60" t="e">
        <f>SUMIF('[2]31'!$CX$14:$CX$122,"28",'[2]31'!$CV$14:$CV$122)</f>
        <v>#VALUE!</v>
      </c>
      <c r="BW32" s="57">
        <f t="shared" si="9"/>
        <v>160</v>
      </c>
      <c r="BX32" s="57" t="e">
        <f t="shared" si="4"/>
        <v>#VALUE!</v>
      </c>
      <c r="BY32" s="70" t="e">
        <f t="shared" si="7"/>
        <v>#VALUE!</v>
      </c>
      <c r="HG32" s="6">
        <f>[2]основа!AM32</f>
        <v>42368</v>
      </c>
    </row>
    <row r="33" spans="1:215" hidden="1" x14ac:dyDescent="0.2">
      <c r="A33" s="12">
        <v>29</v>
      </c>
      <c r="B33" s="68" t="s">
        <v>118</v>
      </c>
      <c r="C33" s="53" t="s">
        <v>87</v>
      </c>
      <c r="D33" s="69">
        <v>30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1.2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 t="e">
        <f>SUMIF('[2]27'!$AH$14:$AH$122,"29",'[2]27'!$AF$14:$AF$122)</f>
        <v>#VALUE!</v>
      </c>
      <c r="AF33" s="56" t="e">
        <f>SUMIF('[2]28'!$AH$14:$AH$122,"29",'[2]28'!$AF$14:$AF$122)</f>
        <v>#VALUE!</v>
      </c>
      <c r="AG33" s="56" t="e">
        <f>SUMIF('[2]29'!$AH$14:$AH$122,"29",'[2]29'!$AF$14:$AF$122)</f>
        <v>#VALUE!</v>
      </c>
      <c r="AH33" s="56" t="e">
        <f>SUMIF('[2]30'!$AH$14:$AH$122,"29",'[2]30'!$AF$14:$AF$122)</f>
        <v>#VALUE!</v>
      </c>
      <c r="AI33" s="56" t="e">
        <f>SUMIF('[2]31'!$AH$14:$AH$122,"29",'[2]31'!$AF$14:$AF$122)</f>
        <v>#VALUE!</v>
      </c>
      <c r="AJ33" s="57">
        <f t="shared" si="8"/>
        <v>600</v>
      </c>
      <c r="AK33" s="57" t="e">
        <f t="shared" si="2"/>
        <v>#VALUE!</v>
      </c>
      <c r="AL33" s="70" t="e">
        <f t="shared" si="6"/>
        <v>#VALUE!</v>
      </c>
      <c r="AN33" s="12">
        <v>29</v>
      </c>
      <c r="AO33" s="68" t="s">
        <v>118</v>
      </c>
      <c r="AP33" s="53" t="s">
        <v>87</v>
      </c>
      <c r="AQ33" s="69">
        <v>30</v>
      </c>
      <c r="AR33" s="56">
        <v>0</v>
      </c>
      <c r="AS33" s="56">
        <v>14.85</v>
      </c>
      <c r="AT33" s="56">
        <v>0</v>
      </c>
      <c r="AU33" s="56">
        <v>0</v>
      </c>
      <c r="AV33" s="56">
        <v>0</v>
      </c>
      <c r="AW33" s="56">
        <v>0</v>
      </c>
      <c r="AX33" s="56">
        <v>17.02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56">
        <v>0</v>
      </c>
      <c r="BH33" s="56">
        <v>0</v>
      </c>
      <c r="BI33" s="56">
        <v>0</v>
      </c>
      <c r="BJ33" s="56">
        <v>0</v>
      </c>
      <c r="BK33" s="56">
        <v>0</v>
      </c>
      <c r="BL33" s="56">
        <v>0</v>
      </c>
      <c r="BM33" s="56">
        <v>0</v>
      </c>
      <c r="BN33" s="56">
        <v>0</v>
      </c>
      <c r="BO33" s="56">
        <v>8.51</v>
      </c>
      <c r="BP33" s="56">
        <v>0</v>
      </c>
      <c r="BQ33" s="56">
        <v>0</v>
      </c>
      <c r="BR33" s="56">
        <v>0</v>
      </c>
      <c r="BS33" s="60" t="e">
        <f>SUMIF('[2]28'!$CX$14:$CX$122,"29",'[2]28'!$CV$14:$CV$122)</f>
        <v>#VALUE!</v>
      </c>
      <c r="BT33" s="60" t="e">
        <f>SUMIF('[2]29'!$CX$14:$CX$122,"29",'[2]29'!$CV$14:$CV$122)</f>
        <v>#VALUE!</v>
      </c>
      <c r="BU33" s="60" t="e">
        <f>SUMIF('[2]30'!$CX$14:$CX$122,"29",'[2]30'!$CV$14:$CV$122)</f>
        <v>#VALUE!</v>
      </c>
      <c r="BV33" s="60" t="e">
        <f>SUMIF('[2]31'!$CX$14:$CX$122,"29",'[2]31'!$CV$14:$CV$122)</f>
        <v>#VALUE!</v>
      </c>
      <c r="BW33" s="57">
        <f t="shared" si="9"/>
        <v>600</v>
      </c>
      <c r="BX33" s="57" t="e">
        <f t="shared" si="4"/>
        <v>#VALUE!</v>
      </c>
      <c r="BY33" s="70" t="e">
        <f t="shared" si="7"/>
        <v>#VALUE!</v>
      </c>
      <c r="HG33" s="6">
        <f>[2]основа!AM33</f>
        <v>42368</v>
      </c>
    </row>
    <row r="34" spans="1:215" hidden="1" x14ac:dyDescent="0.2">
      <c r="A34" s="12">
        <v>30</v>
      </c>
      <c r="B34" s="68" t="s">
        <v>119</v>
      </c>
      <c r="C34" s="53" t="s">
        <v>87</v>
      </c>
      <c r="D34" s="69">
        <v>30</v>
      </c>
      <c r="E34" s="55">
        <v>0</v>
      </c>
      <c r="F34" s="55">
        <v>80.5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88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94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88</v>
      </c>
      <c r="AB34" s="55">
        <v>0</v>
      </c>
      <c r="AC34" s="55">
        <v>0</v>
      </c>
      <c r="AD34" s="55">
        <v>0</v>
      </c>
      <c r="AE34" s="55" t="e">
        <f>SUMIF('[2]27'!$AH$14:$AH$122,"30",'[2]27'!$AF$14:$AF$122)</f>
        <v>#VALUE!</v>
      </c>
      <c r="AF34" s="55" t="e">
        <f>SUMIF('[2]28'!$AH$14:$AH$122,"30",'[2]28'!$AF$14:$AF$122)</f>
        <v>#VALUE!</v>
      </c>
      <c r="AG34" s="55" t="e">
        <f>SUMIF('[2]29'!$AH$14:$AH$122,"30",'[2]29'!$AF$14:$AF$122)</f>
        <v>#VALUE!</v>
      </c>
      <c r="AH34" s="55" t="e">
        <f>SUMIF('[2]30'!$AH$14:$AH$122,"30",'[2]30'!$AF$14:$AF$122)</f>
        <v>#VALUE!</v>
      </c>
      <c r="AI34" s="55" t="e">
        <f>SUMIF('[2]31'!AH$14:AH$122,"30",'[2]31'!AF$14:AF$122)</f>
        <v>#VALUE!</v>
      </c>
      <c r="AJ34" s="57">
        <f t="shared" si="8"/>
        <v>600</v>
      </c>
      <c r="AK34" s="57" t="e">
        <f t="shared" si="2"/>
        <v>#VALUE!</v>
      </c>
      <c r="AL34" s="70" t="e">
        <f t="shared" si="6"/>
        <v>#VALUE!</v>
      </c>
      <c r="AN34" s="12">
        <v>30</v>
      </c>
      <c r="AO34" s="68" t="s">
        <v>119</v>
      </c>
      <c r="AP34" s="53" t="s">
        <v>87</v>
      </c>
      <c r="AQ34" s="69">
        <v>17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142</v>
      </c>
      <c r="AY34" s="55">
        <v>0</v>
      </c>
      <c r="AZ34" s="55">
        <v>0</v>
      </c>
      <c r="BA34" s="55">
        <v>0</v>
      </c>
      <c r="BB34" s="55">
        <v>0</v>
      </c>
      <c r="BC34" s="55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0</v>
      </c>
      <c r="BN34" s="55">
        <v>0</v>
      </c>
      <c r="BO34" s="55">
        <v>0</v>
      </c>
      <c r="BP34" s="55">
        <v>0</v>
      </c>
      <c r="BQ34" s="55">
        <v>0</v>
      </c>
      <c r="BR34" s="55">
        <v>0</v>
      </c>
      <c r="BS34" s="60" t="e">
        <f>SUMIF('[2]28'!$CX$14:$CX$122,"30",'[2]28'!$CV$14:$CV$122)</f>
        <v>#VALUE!</v>
      </c>
      <c r="BT34" s="60" t="e">
        <f>SUMIF('[2]29'!$CX$14:$CX$122,"30",'[2]29'!$CV$14:$CV$122)</f>
        <v>#VALUE!</v>
      </c>
      <c r="BU34" s="60" t="e">
        <f>SUMIF('[2]30'!$CX$14:$CX$122,"30",'[2]30'!$CV$14:$CV$122)</f>
        <v>#VALUE!</v>
      </c>
      <c r="BV34" s="60" t="e">
        <f>SUMIF('[2]31'!$CX$14:$CX$122,"30",'[2]31'!$CV$14:$CV$122)</f>
        <v>#VALUE!</v>
      </c>
      <c r="BW34" s="57">
        <f t="shared" si="9"/>
        <v>340</v>
      </c>
      <c r="BX34" s="57" t="e">
        <f t="shared" si="4"/>
        <v>#VALUE!</v>
      </c>
      <c r="BY34" s="70" t="e">
        <f t="shared" si="7"/>
        <v>#VALUE!</v>
      </c>
      <c r="HG34" s="6">
        <f>[2]основа!AM34</f>
        <v>42368</v>
      </c>
    </row>
    <row r="35" spans="1:215" ht="6.75" customHeight="1" x14ac:dyDescent="0.2">
      <c r="HG35" s="6">
        <f>[2]основа!AM35</f>
        <v>42368</v>
      </c>
    </row>
    <row r="36" spans="1:215" ht="15" hidden="1" customHeight="1" x14ac:dyDescent="0.25">
      <c r="B36" s="71" t="s">
        <v>120</v>
      </c>
      <c r="C36" s="171">
        <v>83.875223333333338</v>
      </c>
      <c r="D36" s="172"/>
      <c r="E36" s="173"/>
      <c r="F36" s="173"/>
      <c r="G36" s="72"/>
      <c r="H36" s="174" t="s">
        <v>121</v>
      </c>
      <c r="I36" s="174"/>
      <c r="J36" s="174"/>
      <c r="K36" s="175"/>
      <c r="L36" s="176">
        <v>83.476900000000001</v>
      </c>
      <c r="M36" s="174"/>
      <c r="N36" s="174"/>
      <c r="O36" s="174"/>
      <c r="P36" s="177"/>
      <c r="Q36" s="177"/>
      <c r="R36" s="73"/>
      <c r="S36" s="178" t="s">
        <v>122</v>
      </c>
      <c r="T36" s="178"/>
      <c r="U36" s="178"/>
      <c r="V36" s="179"/>
      <c r="W36" s="180">
        <v>299.73988333333335</v>
      </c>
      <c r="X36" s="178"/>
      <c r="Y36" s="178"/>
      <c r="Z36" s="179"/>
      <c r="AA36" s="181"/>
      <c r="AB36" s="181"/>
      <c r="AC36" s="73"/>
      <c r="AD36" s="165" t="s">
        <v>123</v>
      </c>
      <c r="AE36" s="165"/>
      <c r="AF36" s="165"/>
      <c r="AG36" s="166"/>
      <c r="AH36" s="167">
        <v>2313.7364166666666</v>
      </c>
      <c r="AI36" s="165"/>
      <c r="AJ36" s="165"/>
      <c r="AK36" s="166"/>
      <c r="AL36" s="168"/>
      <c r="AO36" s="71" t="s">
        <v>120</v>
      </c>
      <c r="AP36" s="171">
        <f>[2]основа!U39</f>
        <v>336.82400000000001</v>
      </c>
      <c r="AQ36" s="172"/>
      <c r="AR36" s="173"/>
      <c r="AS36" s="173"/>
      <c r="AT36" s="72"/>
      <c r="AU36" s="174" t="s">
        <v>121</v>
      </c>
      <c r="AV36" s="174"/>
      <c r="AW36" s="174"/>
      <c r="AX36" s="175"/>
      <c r="AY36" s="176">
        <f>[2]основа!U41</f>
        <v>342.49816666666663</v>
      </c>
      <c r="AZ36" s="174"/>
      <c r="BA36" s="174"/>
      <c r="BB36" s="174"/>
      <c r="BC36" s="177"/>
      <c r="BD36" s="177"/>
      <c r="BE36" s="73"/>
      <c r="BF36" s="178" t="s">
        <v>122</v>
      </c>
      <c r="BG36" s="178"/>
      <c r="BH36" s="178"/>
      <c r="BI36" s="179"/>
      <c r="BJ36" s="180">
        <f>[2]основа!U43</f>
        <v>667.04266666666661</v>
      </c>
      <c r="BK36" s="178"/>
      <c r="BL36" s="178"/>
      <c r="BM36" s="179"/>
      <c r="BN36" s="181"/>
      <c r="BO36" s="181"/>
      <c r="BP36" s="73"/>
      <c r="BQ36" s="165" t="s">
        <v>123</v>
      </c>
      <c r="BR36" s="165"/>
      <c r="BS36" s="165"/>
      <c r="BT36" s="166"/>
      <c r="BU36" s="167">
        <f>[2]основа!U45</f>
        <v>7093.720166666667</v>
      </c>
      <c r="BV36" s="165"/>
      <c r="BW36" s="165"/>
      <c r="BX36" s="166"/>
      <c r="BY36" s="168"/>
      <c r="HG36" s="6">
        <f>[2]основа!AM36</f>
        <v>42368</v>
      </c>
    </row>
    <row r="37" spans="1:215" ht="16.5" customHeight="1" x14ac:dyDescent="0.25">
      <c r="AO37" s="98" t="s">
        <v>120</v>
      </c>
      <c r="AP37" s="202" t="e">
        <f>'Лист3 20д'!B35</f>
        <v>#REF!</v>
      </c>
      <c r="AQ37" s="203"/>
      <c r="AR37" s="72"/>
      <c r="AS37" s="98" t="s">
        <v>121</v>
      </c>
      <c r="AT37" s="202" t="e">
        <f>'Лист3 20д'!C35</f>
        <v>#REF!</v>
      </c>
      <c r="AU37" s="204"/>
      <c r="AX37" s="98" t="s">
        <v>122</v>
      </c>
      <c r="AY37" s="202" t="e">
        <f>'Лист3 20д'!D35</f>
        <v>#REF!</v>
      </c>
      <c r="AZ37" s="204"/>
      <c r="BB37" s="98" t="s">
        <v>123</v>
      </c>
      <c r="BC37" s="202" t="e">
        <f>'Лист3 20д'!E35</f>
        <v>#REF!</v>
      </c>
      <c r="BD37" s="204"/>
      <c r="HG37" s="6">
        <f>[2]основа!AM37</f>
        <v>42368</v>
      </c>
    </row>
    <row r="38" spans="1:215" ht="12.75" hidden="1" customHeight="1" x14ac:dyDescent="0.2">
      <c r="B38" s="169" t="s">
        <v>124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HG38" s="6">
        <f>[2]основа!AM38</f>
        <v>42368</v>
      </c>
    </row>
    <row r="39" spans="1:215" ht="10.5" hidden="1" customHeight="1" x14ac:dyDescent="0.2"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HG39" s="6">
        <f>[2]основа!AM39</f>
        <v>42368</v>
      </c>
    </row>
    <row r="40" spans="1:215" ht="12.75" hidden="1" customHeight="1" x14ac:dyDescent="0.2">
      <c r="B40" s="169" t="s">
        <v>125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HG40" s="6">
        <f>[2]основа!AM40</f>
        <v>42368</v>
      </c>
    </row>
    <row r="41" spans="1:215" x14ac:dyDescent="0.2">
      <c r="AL41" s="76"/>
      <c r="HG41" s="6">
        <f>[2]основа!AM41</f>
        <v>42368</v>
      </c>
    </row>
    <row r="42" spans="1:215" x14ac:dyDescent="0.2">
      <c r="AL42" s="76"/>
      <c r="HG42" s="6">
        <f>[2]основа!AM42</f>
        <v>42368</v>
      </c>
    </row>
    <row r="43" spans="1:215" x14ac:dyDescent="0.2">
      <c r="HG43" s="6">
        <f>[2]основа!AM43</f>
        <v>42368</v>
      </c>
    </row>
    <row r="44" spans="1:215" x14ac:dyDescent="0.2">
      <c r="HG44" s="6">
        <f>[2]основа!AM44</f>
        <v>42368</v>
      </c>
    </row>
    <row r="45" spans="1:215" x14ac:dyDescent="0.2">
      <c r="HG45" s="6">
        <f>[2]основа!AM45</f>
        <v>42368</v>
      </c>
    </row>
    <row r="46" spans="1:215" x14ac:dyDescent="0.2">
      <c r="HG46" s="6">
        <f>[2]основа!AM46</f>
        <v>42368</v>
      </c>
    </row>
    <row r="47" spans="1:215" x14ac:dyDescent="0.2">
      <c r="HG47" s="6">
        <f>[2]основа!AM47</f>
        <v>42368</v>
      </c>
    </row>
    <row r="48" spans="1:215" x14ac:dyDescent="0.2">
      <c r="HG48" s="6">
        <f>[2]основа!AM48</f>
        <v>42368</v>
      </c>
    </row>
    <row r="49" spans="215:215" x14ac:dyDescent="0.2">
      <c r="HG49" s="6">
        <f>[2]основа!AM49</f>
        <v>42368</v>
      </c>
    </row>
    <row r="50" spans="215:215" x14ac:dyDescent="0.2">
      <c r="HG50" s="6">
        <f>[2]основа!AM50</f>
        <v>42368</v>
      </c>
    </row>
    <row r="51" spans="215:215" x14ac:dyDescent="0.2">
      <c r="HG51" s="6">
        <f>[2]основа!AM51</f>
        <v>42368</v>
      </c>
    </row>
    <row r="52" spans="215:215" x14ac:dyDescent="0.2">
      <c r="HG52" s="6">
        <f>[2]основа!AM52</f>
        <v>42368</v>
      </c>
    </row>
    <row r="53" spans="215:215" x14ac:dyDescent="0.2">
      <c r="HG53" s="6">
        <f>[2]основа!AM53</f>
        <v>42368</v>
      </c>
    </row>
    <row r="54" spans="215:215" x14ac:dyDescent="0.2">
      <c r="HG54" s="6">
        <f>[2]основа!AM54</f>
        <v>42368</v>
      </c>
    </row>
    <row r="55" spans="215:215" x14ac:dyDescent="0.2">
      <c r="HG55" s="6">
        <f>[2]основа!AM55</f>
        <v>42368</v>
      </c>
    </row>
    <row r="56" spans="215:215" x14ac:dyDescent="0.2">
      <c r="HG56" s="6">
        <f>[2]основа!AM56</f>
        <v>42368</v>
      </c>
    </row>
    <row r="57" spans="215:215" x14ac:dyDescent="0.2">
      <c r="HG57" s="6">
        <f>[2]основа!AM57</f>
        <v>42368</v>
      </c>
    </row>
    <row r="58" spans="215:215" x14ac:dyDescent="0.2">
      <c r="HG58" s="6">
        <f>[2]основа!AM58</f>
        <v>42368</v>
      </c>
    </row>
    <row r="59" spans="215:215" x14ac:dyDescent="0.2">
      <c r="HG59" s="6">
        <f>[2]основа!AM59</f>
        <v>42368</v>
      </c>
    </row>
    <row r="60" spans="215:215" x14ac:dyDescent="0.2">
      <c r="HG60" s="6">
        <f>[2]основа!AM60</f>
        <v>42368</v>
      </c>
    </row>
    <row r="61" spans="215:215" x14ac:dyDescent="0.2">
      <c r="HG61" s="6">
        <f>[2]основа!AM61</f>
        <v>42368</v>
      </c>
    </row>
    <row r="62" spans="215:215" x14ac:dyDescent="0.2">
      <c r="HG62" s="6">
        <f>[2]основа!AM62</f>
        <v>42368</v>
      </c>
    </row>
    <row r="63" spans="215:215" x14ac:dyDescent="0.2">
      <c r="HG63" s="6">
        <f>[2]основа!AM63</f>
        <v>42368</v>
      </c>
    </row>
    <row r="64" spans="215:215" x14ac:dyDescent="0.2">
      <c r="HG64" s="6">
        <f>[2]основа!AM64</f>
        <v>42368</v>
      </c>
    </row>
    <row r="65" spans="215:215" x14ac:dyDescent="0.2">
      <c r="HG65" s="6">
        <f>[2]основа!AM65</f>
        <v>42368</v>
      </c>
    </row>
    <row r="66" spans="215:215" x14ac:dyDescent="0.2">
      <c r="HG66" s="6">
        <f>[2]основа!AM66</f>
        <v>42368</v>
      </c>
    </row>
    <row r="67" spans="215:215" x14ac:dyDescent="0.2">
      <c r="HG67" s="6">
        <f>[2]основа!AM67</f>
        <v>42368</v>
      </c>
    </row>
    <row r="68" spans="215:215" x14ac:dyDescent="0.2">
      <c r="HG68" s="6">
        <f>[2]основа!AM68</f>
        <v>42368</v>
      </c>
    </row>
    <row r="69" spans="215:215" x14ac:dyDescent="0.2">
      <c r="HG69" s="6">
        <f>[2]основа!AM69</f>
        <v>42368</v>
      </c>
    </row>
    <row r="70" spans="215:215" x14ac:dyDescent="0.2">
      <c r="HG70" s="6">
        <f>[2]основа!AM70</f>
        <v>42368</v>
      </c>
    </row>
    <row r="71" spans="215:215" x14ac:dyDescent="0.2">
      <c r="HG71" s="6">
        <f>[2]основа!AM71</f>
        <v>42368</v>
      </c>
    </row>
    <row r="72" spans="215:215" x14ac:dyDescent="0.2">
      <c r="HG72" s="6">
        <f>[2]основа!AM72</f>
        <v>42368</v>
      </c>
    </row>
    <row r="73" spans="215:215" x14ac:dyDescent="0.2">
      <c r="HG73" s="6">
        <f>[2]основа!AM73</f>
        <v>42368</v>
      </c>
    </row>
    <row r="74" spans="215:215" x14ac:dyDescent="0.2">
      <c r="HG74" s="6">
        <f>[2]основа!AM74</f>
        <v>42368</v>
      </c>
    </row>
    <row r="75" spans="215:215" x14ac:dyDescent="0.2">
      <c r="HG75" s="6">
        <f>[2]основа!AM75</f>
        <v>42368</v>
      </c>
    </row>
    <row r="76" spans="215:215" x14ac:dyDescent="0.2">
      <c r="HG76" s="6">
        <f>[2]основа!AM76</f>
        <v>42368</v>
      </c>
    </row>
    <row r="77" spans="215:215" x14ac:dyDescent="0.2">
      <c r="HG77" s="6">
        <f>[2]основа!AM77</f>
        <v>42368</v>
      </c>
    </row>
    <row r="78" spans="215:215" x14ac:dyDescent="0.2">
      <c r="HG78" s="6">
        <f>[2]основа!AM78</f>
        <v>42368</v>
      </c>
    </row>
    <row r="79" spans="215:215" x14ac:dyDescent="0.2">
      <c r="HG79" s="6">
        <f>[2]основа!AM79</f>
        <v>42368</v>
      </c>
    </row>
    <row r="80" spans="215:215" x14ac:dyDescent="0.2">
      <c r="HG80" s="6">
        <f>[2]основа!AM80</f>
        <v>42368</v>
      </c>
    </row>
    <row r="81" spans="215:215" x14ac:dyDescent="0.2">
      <c r="HG81" s="6">
        <f>[2]основа!AM81</f>
        <v>42368</v>
      </c>
    </row>
    <row r="82" spans="215:215" x14ac:dyDescent="0.2">
      <c r="HG82" s="6">
        <f>[2]основа!AM82</f>
        <v>42368</v>
      </c>
    </row>
    <row r="83" spans="215:215" x14ac:dyDescent="0.2">
      <c r="HG83" s="6">
        <f>[2]основа!AM83</f>
        <v>42368</v>
      </c>
    </row>
    <row r="84" spans="215:215" x14ac:dyDescent="0.2">
      <c r="HG84" s="6">
        <f>[2]основа!AM84</f>
        <v>42368</v>
      </c>
    </row>
    <row r="85" spans="215:215" x14ac:dyDescent="0.2">
      <c r="HG85" s="6">
        <f>[2]основа!AM85</f>
        <v>42368</v>
      </c>
    </row>
    <row r="86" spans="215:215" x14ac:dyDescent="0.2">
      <c r="HG86" s="6">
        <f>[2]основа!AM86</f>
        <v>42368</v>
      </c>
    </row>
    <row r="87" spans="215:215" x14ac:dyDescent="0.2">
      <c r="HG87" s="6">
        <f>[2]основа!AM87</f>
        <v>42368</v>
      </c>
    </row>
    <row r="88" spans="215:215" x14ac:dyDescent="0.2">
      <c r="HG88" s="6">
        <f>[2]основа!AM88</f>
        <v>42368</v>
      </c>
    </row>
    <row r="89" spans="215:215" x14ac:dyDescent="0.2">
      <c r="HG89" s="6">
        <f>[2]основа!AM89</f>
        <v>42368</v>
      </c>
    </row>
    <row r="90" spans="215:215" x14ac:dyDescent="0.2">
      <c r="HG90" s="6">
        <f>[2]основа!AM90</f>
        <v>42368</v>
      </c>
    </row>
    <row r="91" spans="215:215" x14ac:dyDescent="0.2">
      <c r="HG91" s="6">
        <f>[2]основа!AM91</f>
        <v>42368</v>
      </c>
    </row>
    <row r="92" spans="215:215" x14ac:dyDescent="0.2">
      <c r="HG92" s="6">
        <f>[2]основа!AM92</f>
        <v>42368</v>
      </c>
    </row>
    <row r="93" spans="215:215" x14ac:dyDescent="0.2">
      <c r="HG93" s="6">
        <f>[2]основа!AM93</f>
        <v>42368</v>
      </c>
    </row>
    <row r="94" spans="215:215" x14ac:dyDescent="0.2">
      <c r="HG94" s="6">
        <f>[2]основа!AM94</f>
        <v>42368</v>
      </c>
    </row>
    <row r="95" spans="215:215" x14ac:dyDescent="0.2">
      <c r="HG95" s="6">
        <f>[2]основа!AM95</f>
        <v>42368</v>
      </c>
    </row>
    <row r="96" spans="215:215" x14ac:dyDescent="0.2">
      <c r="HG96" s="6">
        <f>[2]основа!AM96</f>
        <v>42368</v>
      </c>
    </row>
    <row r="97" spans="215:215" x14ac:dyDescent="0.2">
      <c r="HG97" s="6">
        <f>[2]основа!AM97</f>
        <v>42368</v>
      </c>
    </row>
    <row r="98" spans="215:215" x14ac:dyDescent="0.2">
      <c r="HG98" s="6">
        <f>[2]основа!AM98</f>
        <v>42368</v>
      </c>
    </row>
    <row r="99" spans="215:215" x14ac:dyDescent="0.2">
      <c r="HG99" s="6">
        <f>[2]основа!AM99</f>
        <v>42368</v>
      </c>
    </row>
    <row r="100" spans="215:215" x14ac:dyDescent="0.2">
      <c r="HG100" s="6">
        <f>[2]основа!AM100</f>
        <v>42368</v>
      </c>
    </row>
    <row r="101" spans="215:215" x14ac:dyDescent="0.2">
      <c r="HG101" s="6">
        <f>[2]основа!AM101</f>
        <v>42368</v>
      </c>
    </row>
    <row r="102" spans="215:215" x14ac:dyDescent="0.2">
      <c r="HG102" s="6">
        <f>[2]основа!AM102</f>
        <v>42368</v>
      </c>
    </row>
    <row r="103" spans="215:215" x14ac:dyDescent="0.2">
      <c r="HG103" s="6">
        <f>[2]основа!AM103</f>
        <v>42368</v>
      </c>
    </row>
    <row r="104" spans="215:215" x14ac:dyDescent="0.2">
      <c r="HG104" s="6">
        <f>[2]основа!AM104</f>
        <v>42368</v>
      </c>
    </row>
    <row r="105" spans="215:215" x14ac:dyDescent="0.2">
      <c r="HG105" s="6">
        <f>[2]основа!AM105</f>
        <v>42368</v>
      </c>
    </row>
    <row r="106" spans="215:215" x14ac:dyDescent="0.2">
      <c r="HG106" s="6">
        <f>[2]основа!AM106</f>
        <v>42368</v>
      </c>
    </row>
    <row r="107" spans="215:215" x14ac:dyDescent="0.2">
      <c r="HG107" s="6">
        <f>[2]основа!AM107</f>
        <v>42368</v>
      </c>
    </row>
    <row r="108" spans="215:215" x14ac:dyDescent="0.2">
      <c r="HG108" s="6">
        <f>[2]основа!AM108</f>
        <v>42368</v>
      </c>
    </row>
    <row r="109" spans="215:215" x14ac:dyDescent="0.2">
      <c r="HG109" s="6">
        <f>[2]основа!AM109</f>
        <v>42368</v>
      </c>
    </row>
    <row r="110" spans="215:215" x14ac:dyDescent="0.2">
      <c r="HG110" s="6">
        <f>[2]основа!AM110</f>
        <v>42368</v>
      </c>
    </row>
    <row r="111" spans="215:215" x14ac:dyDescent="0.2">
      <c r="HG111" s="6">
        <f>[2]основа!AM111</f>
        <v>42368</v>
      </c>
    </row>
    <row r="112" spans="215:215" x14ac:dyDescent="0.2">
      <c r="HG112" s="6">
        <f>[2]основа!AM112</f>
        <v>42368</v>
      </c>
    </row>
    <row r="113" spans="215:215" x14ac:dyDescent="0.2">
      <c r="HG113" s="6">
        <f>[2]основа!AM113</f>
        <v>42368</v>
      </c>
    </row>
    <row r="114" spans="215:215" x14ac:dyDescent="0.2">
      <c r="HG114" s="6">
        <f>[2]основа!AM114</f>
        <v>42368</v>
      </c>
    </row>
    <row r="115" spans="215:215" x14ac:dyDescent="0.2">
      <c r="HG115" s="6">
        <f>[2]основа!AM115</f>
        <v>42368</v>
      </c>
    </row>
    <row r="116" spans="215:215" x14ac:dyDescent="0.2">
      <c r="HG116" s="6">
        <f>[2]основа!AM116</f>
        <v>42368</v>
      </c>
    </row>
    <row r="117" spans="215:215" x14ac:dyDescent="0.2">
      <c r="HG117" s="6">
        <f>[2]основа!AM117</f>
        <v>42368</v>
      </c>
    </row>
    <row r="118" spans="215:215" x14ac:dyDescent="0.2">
      <c r="HG118" s="6">
        <f>[2]основа!AM118</f>
        <v>42368</v>
      </c>
    </row>
    <row r="119" spans="215:215" x14ac:dyDescent="0.2">
      <c r="HG119" s="6">
        <f>[2]основа!AM119</f>
        <v>42368</v>
      </c>
    </row>
    <row r="120" spans="215:215" x14ac:dyDescent="0.2">
      <c r="HG120" s="6">
        <f>[2]основа!AM120</f>
        <v>42368</v>
      </c>
    </row>
    <row r="121" spans="215:215" x14ac:dyDescent="0.2">
      <c r="HG121" s="6">
        <f>[2]основа!AM121</f>
        <v>42368</v>
      </c>
    </row>
    <row r="122" spans="215:215" x14ac:dyDescent="0.2">
      <c r="HG122" s="6">
        <f>[2]основа!AM122</f>
        <v>42368</v>
      </c>
    </row>
    <row r="123" spans="215:215" x14ac:dyDescent="0.2">
      <c r="HG123" s="6">
        <f>[2]основа!AM123</f>
        <v>42368</v>
      </c>
    </row>
    <row r="124" spans="215:215" x14ac:dyDescent="0.2">
      <c r="HG124" s="6">
        <f>[2]основа!AM124</f>
        <v>42368</v>
      </c>
    </row>
    <row r="125" spans="215:215" x14ac:dyDescent="0.2">
      <c r="HG125" s="6">
        <f>[2]основа!AM125</f>
        <v>42368</v>
      </c>
    </row>
    <row r="126" spans="215:215" x14ac:dyDescent="0.2">
      <c r="HG126" s="6">
        <f>[2]основа!AM126</f>
        <v>42368</v>
      </c>
    </row>
    <row r="127" spans="215:215" x14ac:dyDescent="0.2">
      <c r="HG127" s="6">
        <f>[2]основа!AM127</f>
        <v>42368</v>
      </c>
    </row>
    <row r="128" spans="215:215" x14ac:dyDescent="0.2">
      <c r="HG128" s="6">
        <f>[2]основа!AM128</f>
        <v>42368</v>
      </c>
    </row>
    <row r="129" spans="215:215" x14ac:dyDescent="0.2">
      <c r="HG129" s="6">
        <f>[2]основа!AM129</f>
        <v>42368</v>
      </c>
    </row>
    <row r="130" spans="215:215" x14ac:dyDescent="0.2">
      <c r="HG130" s="6">
        <f>[2]основа!AM130</f>
        <v>42368</v>
      </c>
    </row>
    <row r="131" spans="215:215" x14ac:dyDescent="0.2">
      <c r="HG131" s="6">
        <f>[2]основа!AM131</f>
        <v>42368</v>
      </c>
    </row>
    <row r="132" spans="215:215" x14ac:dyDescent="0.2">
      <c r="HG132" s="6">
        <f>[2]основа!AM132</f>
        <v>42368</v>
      </c>
    </row>
    <row r="133" spans="215:215" x14ac:dyDescent="0.2">
      <c r="HG133" s="6">
        <f>[2]основа!AM133</f>
        <v>42368</v>
      </c>
    </row>
    <row r="134" spans="215:215" x14ac:dyDescent="0.2">
      <c r="HG134" s="6">
        <f>[2]основа!AM134</f>
        <v>42368</v>
      </c>
    </row>
    <row r="135" spans="215:215" x14ac:dyDescent="0.2">
      <c r="HG135" s="6">
        <f>[2]основа!AM135</f>
        <v>42368</v>
      </c>
    </row>
    <row r="136" spans="215:215" x14ac:dyDescent="0.2">
      <c r="HG136" s="6">
        <f>[2]основа!AM136</f>
        <v>42368</v>
      </c>
    </row>
    <row r="137" spans="215:215" x14ac:dyDescent="0.2">
      <c r="HG137" s="6">
        <f>[2]основа!AM137</f>
        <v>42368</v>
      </c>
    </row>
    <row r="138" spans="215:215" x14ac:dyDescent="0.2">
      <c r="HG138" s="6">
        <f>[2]основа!AM138</f>
        <v>42368</v>
      </c>
    </row>
    <row r="139" spans="215:215" x14ac:dyDescent="0.2">
      <c r="HG139" s="6">
        <f>[2]основа!AM139</f>
        <v>42368</v>
      </c>
    </row>
    <row r="140" spans="215:215" x14ac:dyDescent="0.2">
      <c r="HG140" s="6">
        <f>[2]основа!AM140</f>
        <v>42368</v>
      </c>
    </row>
    <row r="141" spans="215:215" x14ac:dyDescent="0.2">
      <c r="HG141" s="6">
        <f>[2]основа!AM141</f>
        <v>42368</v>
      </c>
    </row>
    <row r="142" spans="215:215" x14ac:dyDescent="0.2">
      <c r="HG142" s="6">
        <f>[2]основа!AM142</f>
        <v>42368</v>
      </c>
    </row>
    <row r="143" spans="215:215" x14ac:dyDescent="0.2">
      <c r="HG143" s="6">
        <f>[2]основа!AM143</f>
        <v>42368</v>
      </c>
    </row>
    <row r="144" spans="215:215" x14ac:dyDescent="0.2">
      <c r="HG144" s="6">
        <f>[2]основа!AM144</f>
        <v>42368</v>
      </c>
    </row>
    <row r="145" spans="215:215" x14ac:dyDescent="0.2">
      <c r="HG145" s="6">
        <f>[2]основа!AM145</f>
        <v>42368</v>
      </c>
    </row>
    <row r="146" spans="215:215" x14ac:dyDescent="0.2">
      <c r="HG146" s="6">
        <f>[2]основа!AM146</f>
        <v>42368</v>
      </c>
    </row>
    <row r="147" spans="215:215" x14ac:dyDescent="0.2">
      <c r="HG147" s="6">
        <f>[2]основа!AM147</f>
        <v>42368</v>
      </c>
    </row>
    <row r="148" spans="215:215" x14ac:dyDescent="0.2">
      <c r="HG148" s="6">
        <f>[2]основа!AM148</f>
        <v>42368</v>
      </c>
    </row>
    <row r="149" spans="215:215" x14ac:dyDescent="0.2">
      <c r="HG149" s="6">
        <f>[2]основа!AM149</f>
        <v>42368</v>
      </c>
    </row>
    <row r="150" spans="215:215" x14ac:dyDescent="0.2">
      <c r="HG150" s="6">
        <f>[2]основа!AM150</f>
        <v>42368</v>
      </c>
    </row>
    <row r="151" spans="215:215" x14ac:dyDescent="0.2">
      <c r="HG151" s="6">
        <f>[2]основа!AM151</f>
        <v>42368</v>
      </c>
    </row>
    <row r="152" spans="215:215" x14ac:dyDescent="0.2">
      <c r="HG152" s="6">
        <f>[2]основа!AM152</f>
        <v>42368</v>
      </c>
    </row>
    <row r="153" spans="215:215" x14ac:dyDescent="0.2">
      <c r="HG153" s="6">
        <f>[2]основа!AM153</f>
        <v>42368</v>
      </c>
    </row>
    <row r="154" spans="215:215" x14ac:dyDescent="0.2">
      <c r="HG154" s="6">
        <f>[2]основа!AM154</f>
        <v>42368</v>
      </c>
    </row>
    <row r="155" spans="215:215" x14ac:dyDescent="0.2">
      <c r="HG155" s="6">
        <f>[2]основа!AM155</f>
        <v>42368</v>
      </c>
    </row>
    <row r="156" spans="215:215" x14ac:dyDescent="0.2">
      <c r="HG156" s="6">
        <f>[2]основа!AM156</f>
        <v>42368</v>
      </c>
    </row>
    <row r="157" spans="215:215" x14ac:dyDescent="0.2">
      <c r="HG157" s="6">
        <f>[2]основа!AM157</f>
        <v>42368</v>
      </c>
    </row>
    <row r="158" spans="215:215" x14ac:dyDescent="0.2">
      <c r="HG158" s="6">
        <f>[2]основа!AM158</f>
        <v>42368</v>
      </c>
    </row>
    <row r="159" spans="215:215" x14ac:dyDescent="0.2">
      <c r="HG159" s="6">
        <f>[2]основа!AM159</f>
        <v>42368</v>
      </c>
    </row>
    <row r="160" spans="215:215" x14ac:dyDescent="0.2">
      <c r="HG160" s="6">
        <f>[2]основа!AM160</f>
        <v>42368</v>
      </c>
    </row>
    <row r="161" spans="215:215" x14ac:dyDescent="0.2">
      <c r="HG161" s="6">
        <f>[2]основа!AM161</f>
        <v>42368</v>
      </c>
    </row>
    <row r="162" spans="215:215" x14ac:dyDescent="0.2">
      <c r="HG162" s="6">
        <f>[2]основа!AM162</f>
        <v>42368</v>
      </c>
    </row>
    <row r="163" spans="215:215" x14ac:dyDescent="0.2">
      <c r="HG163" s="6">
        <f>[2]основа!AM163</f>
        <v>42368</v>
      </c>
    </row>
    <row r="164" spans="215:215" x14ac:dyDescent="0.2">
      <c r="HG164" s="6">
        <f>[2]основа!AM164</f>
        <v>42368</v>
      </c>
    </row>
    <row r="165" spans="215:215" x14ac:dyDescent="0.2">
      <c r="HG165" s="6">
        <f>[2]основа!AM165</f>
        <v>42368</v>
      </c>
    </row>
    <row r="166" spans="215:215" x14ac:dyDescent="0.2">
      <c r="HG166" s="6">
        <f>[2]основа!AM166</f>
        <v>42368</v>
      </c>
    </row>
    <row r="167" spans="215:215" x14ac:dyDescent="0.2">
      <c r="HG167" s="6">
        <f>[2]основа!AM167</f>
        <v>42368</v>
      </c>
    </row>
    <row r="168" spans="215:215" x14ac:dyDescent="0.2">
      <c r="HG168" s="6">
        <f>[2]основа!AM168</f>
        <v>42368</v>
      </c>
    </row>
    <row r="169" spans="215:215" x14ac:dyDescent="0.2">
      <c r="HG169" s="6">
        <f>[2]основа!AM169</f>
        <v>42368</v>
      </c>
    </row>
    <row r="170" spans="215:215" x14ac:dyDescent="0.2">
      <c r="HG170" s="6">
        <f>[2]основа!AM170</f>
        <v>42368</v>
      </c>
    </row>
    <row r="171" spans="215:215" x14ac:dyDescent="0.2">
      <c r="HG171" s="6">
        <f>[2]основа!AM171</f>
        <v>42368</v>
      </c>
    </row>
    <row r="172" spans="215:215" x14ac:dyDescent="0.2">
      <c r="HG172" s="6">
        <f>[2]основа!AM172</f>
        <v>42368</v>
      </c>
    </row>
    <row r="173" spans="215:215" x14ac:dyDescent="0.2">
      <c r="HG173" s="6">
        <f>[2]основа!AM173</f>
        <v>42368</v>
      </c>
    </row>
    <row r="174" spans="215:215" x14ac:dyDescent="0.2">
      <c r="HG174" s="6">
        <f>[2]основа!AM174</f>
        <v>42368</v>
      </c>
    </row>
    <row r="175" spans="215:215" x14ac:dyDescent="0.2">
      <c r="HG175" s="6">
        <f>[2]основа!AM175</f>
        <v>42368</v>
      </c>
    </row>
    <row r="176" spans="215:215" x14ac:dyDescent="0.2">
      <c r="HG176" s="6">
        <f>[2]основа!AM176</f>
        <v>42368</v>
      </c>
    </row>
    <row r="177" spans="215:215" x14ac:dyDescent="0.2">
      <c r="HG177" s="6">
        <f>[2]основа!AM177</f>
        <v>42368</v>
      </c>
    </row>
    <row r="178" spans="215:215" x14ac:dyDescent="0.2">
      <c r="HG178" s="6">
        <f>[2]основа!AM178</f>
        <v>42368</v>
      </c>
    </row>
    <row r="179" spans="215:215" x14ac:dyDescent="0.2">
      <c r="HG179" s="6">
        <f>[2]основа!AM179</f>
        <v>42368</v>
      </c>
    </row>
    <row r="180" spans="215:215" x14ac:dyDescent="0.2">
      <c r="HG180" s="6">
        <f>[2]основа!AM180</f>
        <v>42368</v>
      </c>
    </row>
    <row r="181" spans="215:215" x14ac:dyDescent="0.2">
      <c r="HG181" s="6">
        <f>[2]основа!AM181</f>
        <v>42368</v>
      </c>
    </row>
    <row r="182" spans="215:215" x14ac:dyDescent="0.2">
      <c r="HG182" s="6">
        <f>[2]основа!AM182</f>
        <v>42368</v>
      </c>
    </row>
    <row r="183" spans="215:215" x14ac:dyDescent="0.2">
      <c r="HG183" s="6">
        <f>[2]основа!AM183</f>
        <v>42368</v>
      </c>
    </row>
    <row r="184" spans="215:215" x14ac:dyDescent="0.2">
      <c r="HG184" s="6">
        <f>[2]основа!AM184</f>
        <v>42368</v>
      </c>
    </row>
    <row r="185" spans="215:215" x14ac:dyDescent="0.2">
      <c r="HG185" s="6">
        <f>[2]основа!AM185</f>
        <v>42368</v>
      </c>
    </row>
    <row r="186" spans="215:215" x14ac:dyDescent="0.2">
      <c r="HG186" s="6">
        <f>[2]основа!AM186</f>
        <v>42368</v>
      </c>
    </row>
    <row r="187" spans="215:215" x14ac:dyDescent="0.2">
      <c r="HG187" s="6">
        <f>[2]основа!AM187</f>
        <v>42368</v>
      </c>
    </row>
    <row r="188" spans="215:215" x14ac:dyDescent="0.2">
      <c r="HG188" s="6">
        <f>[2]основа!AM188</f>
        <v>42368</v>
      </c>
    </row>
    <row r="189" spans="215:215" x14ac:dyDescent="0.2">
      <c r="HG189" s="6">
        <f>[2]основа!AM189</f>
        <v>42368</v>
      </c>
    </row>
    <row r="190" spans="215:215" x14ac:dyDescent="0.2">
      <c r="HG190" s="6">
        <f>[2]основа!AM190</f>
        <v>42368</v>
      </c>
    </row>
    <row r="191" spans="215:215" x14ac:dyDescent="0.2">
      <c r="HG191" s="6">
        <f>[2]основа!AM191</f>
        <v>42368</v>
      </c>
    </row>
    <row r="192" spans="215:215" x14ac:dyDescent="0.2">
      <c r="HG192" s="6">
        <f>[2]основа!AM192</f>
        <v>42368</v>
      </c>
    </row>
    <row r="193" spans="215:215" x14ac:dyDescent="0.2">
      <c r="HG193" s="6">
        <f>[2]основа!AM193</f>
        <v>42368</v>
      </c>
    </row>
    <row r="194" spans="215:215" x14ac:dyDescent="0.2">
      <c r="HG194" s="6">
        <f>[2]основа!AM194</f>
        <v>42368</v>
      </c>
    </row>
    <row r="195" spans="215:215" x14ac:dyDescent="0.2">
      <c r="HG195" s="6">
        <f>[2]основа!AM195</f>
        <v>42368</v>
      </c>
    </row>
    <row r="196" spans="215:215" x14ac:dyDescent="0.2">
      <c r="HG196" s="6">
        <f>[2]основа!AM196</f>
        <v>42368</v>
      </c>
    </row>
    <row r="197" spans="215:215" x14ac:dyDescent="0.2">
      <c r="HG197" s="6">
        <f>[2]основа!AM197</f>
        <v>42368</v>
      </c>
    </row>
    <row r="198" spans="215:215" x14ac:dyDescent="0.2">
      <c r="HG198" s="6">
        <f>[2]основа!AM198</f>
        <v>42368</v>
      </c>
    </row>
    <row r="199" spans="215:215" x14ac:dyDescent="0.2">
      <c r="HG199" s="6">
        <f>[2]основа!AM199</f>
        <v>42368</v>
      </c>
    </row>
    <row r="200" spans="215:215" x14ac:dyDescent="0.2">
      <c r="HG200" s="6">
        <f>[2]основа!AM200</f>
        <v>42368</v>
      </c>
    </row>
    <row r="201" spans="215:215" x14ac:dyDescent="0.2">
      <c r="HG201" s="6">
        <f>[2]основа!AM201</f>
        <v>42368</v>
      </c>
    </row>
    <row r="202" spans="215:215" x14ac:dyDescent="0.2">
      <c r="HG202" s="6">
        <f>[2]основа!AM202</f>
        <v>42368</v>
      </c>
    </row>
    <row r="203" spans="215:215" x14ac:dyDescent="0.2">
      <c r="HG203" s="6">
        <f>[2]основа!AM203</f>
        <v>42368</v>
      </c>
    </row>
    <row r="204" spans="215:215" x14ac:dyDescent="0.2">
      <c r="HG204" s="6">
        <f>[2]основа!AM204</f>
        <v>42368</v>
      </c>
    </row>
    <row r="205" spans="215:215" x14ac:dyDescent="0.2">
      <c r="HG205" s="6">
        <f>[2]основа!AM205</f>
        <v>42368</v>
      </c>
    </row>
    <row r="206" spans="215:215" x14ac:dyDescent="0.2">
      <c r="HG206" s="6">
        <f>[2]основа!AM206</f>
        <v>42368</v>
      </c>
    </row>
    <row r="207" spans="215:215" x14ac:dyDescent="0.2">
      <c r="HG207" s="6">
        <f>[2]основа!AM207</f>
        <v>42368</v>
      </c>
    </row>
    <row r="208" spans="215:215" x14ac:dyDescent="0.2">
      <c r="HG208" s="6">
        <f>[2]основа!AM208</f>
        <v>42368</v>
      </c>
    </row>
    <row r="209" spans="215:215" x14ac:dyDescent="0.2">
      <c r="HG209" s="6">
        <f>[2]основа!AM209</f>
        <v>42368</v>
      </c>
    </row>
    <row r="210" spans="215:215" x14ac:dyDescent="0.2">
      <c r="HG210" s="6">
        <f>[2]основа!AM210</f>
        <v>42368</v>
      </c>
    </row>
    <row r="211" spans="215:215" x14ac:dyDescent="0.2">
      <c r="HG211" s="6">
        <f>[2]основа!AM211</f>
        <v>42368</v>
      </c>
    </row>
    <row r="212" spans="215:215" x14ac:dyDescent="0.2">
      <c r="HG212" s="6">
        <f>[2]основа!AM212</f>
        <v>42368</v>
      </c>
    </row>
    <row r="213" spans="215:215" x14ac:dyDescent="0.2">
      <c r="HG213" s="6">
        <f>[2]основа!AM213</f>
        <v>42368</v>
      </c>
    </row>
    <row r="214" spans="215:215" x14ac:dyDescent="0.2">
      <c r="HG214" s="6">
        <f>[2]основа!AM214</f>
        <v>42368</v>
      </c>
    </row>
    <row r="215" spans="215:215" x14ac:dyDescent="0.2">
      <c r="HG215" s="6">
        <f>[2]основа!AM215</f>
        <v>42368</v>
      </c>
    </row>
    <row r="216" spans="215:215" x14ac:dyDescent="0.2">
      <c r="HG216" s="6">
        <f>[2]основа!AM216</f>
        <v>42368</v>
      </c>
    </row>
    <row r="217" spans="215:215" x14ac:dyDescent="0.2">
      <c r="HG217" s="6">
        <f>[2]основа!AM217</f>
        <v>42368</v>
      </c>
    </row>
    <row r="218" spans="215:215" x14ac:dyDescent="0.2">
      <c r="HG218" s="6">
        <f>[2]основа!AM218</f>
        <v>42368</v>
      </c>
    </row>
    <row r="219" spans="215:215" x14ac:dyDescent="0.2">
      <c r="HG219" s="6">
        <f>[2]основа!AM219</f>
        <v>42368</v>
      </c>
    </row>
    <row r="220" spans="215:215" x14ac:dyDescent="0.2">
      <c r="HG220" s="6">
        <f>[2]основа!AM220</f>
        <v>42368</v>
      </c>
    </row>
    <row r="221" spans="215:215" x14ac:dyDescent="0.2">
      <c r="HG221" s="6">
        <f>[2]основа!AM221</f>
        <v>42368</v>
      </c>
    </row>
    <row r="222" spans="215:215" x14ac:dyDescent="0.2">
      <c r="HG222" s="6">
        <f>[2]основа!AM222</f>
        <v>42368</v>
      </c>
    </row>
    <row r="223" spans="215:215" x14ac:dyDescent="0.2">
      <c r="HG223" s="6">
        <f>[2]основа!AM223</f>
        <v>42368</v>
      </c>
    </row>
    <row r="224" spans="215:215" x14ac:dyDescent="0.2">
      <c r="HG224" s="6">
        <f>[2]основа!AM224</f>
        <v>42368</v>
      </c>
    </row>
    <row r="225" spans="215:215" x14ac:dyDescent="0.2">
      <c r="HG225" s="6">
        <f>[2]основа!AM225</f>
        <v>42368</v>
      </c>
    </row>
    <row r="226" spans="215:215" x14ac:dyDescent="0.2">
      <c r="HG226" s="6">
        <f>[2]основа!AM226</f>
        <v>42368</v>
      </c>
    </row>
    <row r="227" spans="215:215" x14ac:dyDescent="0.2">
      <c r="HG227" s="6">
        <f>[2]основа!AM227</f>
        <v>42368</v>
      </c>
    </row>
    <row r="228" spans="215:215" x14ac:dyDescent="0.2">
      <c r="HG228" s="6">
        <f>[2]основа!AM228</f>
        <v>42368</v>
      </c>
    </row>
    <row r="229" spans="215:215" x14ac:dyDescent="0.2">
      <c r="HG229" s="6">
        <f>[2]основа!AM229</f>
        <v>42368</v>
      </c>
    </row>
    <row r="230" spans="215:215" x14ac:dyDescent="0.2">
      <c r="HG230" s="6">
        <f>[2]основа!AM230</f>
        <v>42368</v>
      </c>
    </row>
    <row r="231" spans="215:215" x14ac:dyDescent="0.2">
      <c r="HG231" s="6">
        <f>[2]основа!AM231</f>
        <v>42368</v>
      </c>
    </row>
    <row r="232" spans="215:215" x14ac:dyDescent="0.2">
      <c r="HG232" s="6">
        <f>[2]основа!AM232</f>
        <v>42368</v>
      </c>
    </row>
    <row r="233" spans="215:215" x14ac:dyDescent="0.2">
      <c r="HG233" s="6">
        <f>[2]основа!AM233</f>
        <v>42368</v>
      </c>
    </row>
    <row r="234" spans="215:215" x14ac:dyDescent="0.2">
      <c r="HG234" s="6">
        <f>[2]основа!AM234</f>
        <v>42368</v>
      </c>
    </row>
    <row r="235" spans="215:215" x14ac:dyDescent="0.2">
      <c r="HG235" s="6">
        <f>[2]основа!AM235</f>
        <v>42368</v>
      </c>
    </row>
    <row r="236" spans="215:215" x14ac:dyDescent="0.2">
      <c r="HG236" s="6">
        <f>[2]основа!AM236</f>
        <v>42368</v>
      </c>
    </row>
    <row r="237" spans="215:215" x14ac:dyDescent="0.2">
      <c r="HG237" s="6">
        <f>[2]основа!AM237</f>
        <v>42368</v>
      </c>
    </row>
    <row r="238" spans="215:215" x14ac:dyDescent="0.2">
      <c r="HG238" s="6">
        <f>[2]основа!AM238</f>
        <v>42368</v>
      </c>
    </row>
    <row r="239" spans="215:215" x14ac:dyDescent="0.2">
      <c r="HG239" s="6">
        <f>[2]основа!AM239</f>
        <v>42368</v>
      </c>
    </row>
    <row r="240" spans="215:215" x14ac:dyDescent="0.2">
      <c r="HG240" s="6">
        <f>[2]основа!AM240</f>
        <v>42368</v>
      </c>
    </row>
    <row r="241" spans="215:215" x14ac:dyDescent="0.2">
      <c r="HG241" s="6">
        <f>[2]основа!AM241</f>
        <v>42368</v>
      </c>
    </row>
    <row r="242" spans="215:215" x14ac:dyDescent="0.2">
      <c r="HG242" s="6">
        <f>[2]основа!AM242</f>
        <v>42368</v>
      </c>
    </row>
    <row r="243" spans="215:215" x14ac:dyDescent="0.2">
      <c r="HG243" s="6">
        <f>[2]основа!AM243</f>
        <v>42368</v>
      </c>
    </row>
    <row r="244" spans="215:215" x14ac:dyDescent="0.2">
      <c r="HG244" s="6">
        <f>[2]основа!AM244</f>
        <v>42368</v>
      </c>
    </row>
    <row r="245" spans="215:215" x14ac:dyDescent="0.2">
      <c r="HG245" s="6">
        <f>[2]основа!AM245</f>
        <v>42368</v>
      </c>
    </row>
    <row r="246" spans="215:215" x14ac:dyDescent="0.2">
      <c r="HG246" s="6">
        <f>[2]основа!AM246</f>
        <v>42368</v>
      </c>
    </row>
    <row r="247" spans="215:215" x14ac:dyDescent="0.2">
      <c r="HG247" s="6">
        <f>[2]основа!AM247</f>
        <v>42368</v>
      </c>
    </row>
    <row r="248" spans="215:215" x14ac:dyDescent="0.2">
      <c r="HG248" s="6">
        <f>[2]основа!AM248</f>
        <v>42368</v>
      </c>
    </row>
    <row r="249" spans="215:215" x14ac:dyDescent="0.2">
      <c r="HG249" s="6">
        <f>[2]основа!AM249</f>
        <v>42368</v>
      </c>
    </row>
    <row r="250" spans="215:215" x14ac:dyDescent="0.2">
      <c r="HG250" s="6">
        <f>[2]основа!AM250</f>
        <v>42368</v>
      </c>
    </row>
    <row r="251" spans="215:215" x14ac:dyDescent="0.2">
      <c r="HG251" s="6">
        <f>[2]основа!AM251</f>
        <v>42368</v>
      </c>
    </row>
    <row r="252" spans="215:215" x14ac:dyDescent="0.2">
      <c r="HG252" s="6">
        <f>[2]основа!AM252</f>
        <v>42368</v>
      </c>
    </row>
    <row r="253" spans="215:215" x14ac:dyDescent="0.2">
      <c r="HG253" s="6">
        <f>[2]основа!AM253</f>
        <v>42368</v>
      </c>
    </row>
    <row r="254" spans="215:215" x14ac:dyDescent="0.2">
      <c r="HG254" s="6">
        <f>[2]основа!AM254</f>
        <v>42368</v>
      </c>
    </row>
    <row r="255" spans="215:215" x14ac:dyDescent="0.2">
      <c r="HG255" s="6">
        <f>[2]основа!AM255</f>
        <v>42368</v>
      </c>
    </row>
    <row r="256" spans="215:215" x14ac:dyDescent="0.2">
      <c r="HG256" s="6">
        <f>[2]основа!AM256</f>
        <v>42368</v>
      </c>
    </row>
    <row r="257" spans="215:215" x14ac:dyDescent="0.2">
      <c r="HG257" s="6">
        <f>[2]основа!AM257</f>
        <v>42368</v>
      </c>
    </row>
    <row r="258" spans="215:215" x14ac:dyDescent="0.2">
      <c r="HG258" s="6">
        <f>[2]основа!AM258</f>
        <v>42368</v>
      </c>
    </row>
    <row r="259" spans="215:215" x14ac:dyDescent="0.2">
      <c r="HG259" s="6">
        <f>[2]основа!AM259</f>
        <v>42368</v>
      </c>
    </row>
    <row r="260" spans="215:215" x14ac:dyDescent="0.2">
      <c r="HG260" s="6">
        <f>[2]основа!AM260</f>
        <v>42368</v>
      </c>
    </row>
    <row r="261" spans="215:215" x14ac:dyDescent="0.2">
      <c r="HG261" s="6">
        <f>[2]основа!AM261</f>
        <v>42368</v>
      </c>
    </row>
    <row r="262" spans="215:215" x14ac:dyDescent="0.2">
      <c r="HG262" s="6">
        <f>[2]основа!AM262</f>
        <v>42368</v>
      </c>
    </row>
    <row r="263" spans="215:215" x14ac:dyDescent="0.2">
      <c r="HG263" s="6">
        <f>[2]основа!AM263</f>
        <v>42368</v>
      </c>
    </row>
    <row r="264" spans="215:215" x14ac:dyDescent="0.2">
      <c r="HG264" s="6">
        <f>[2]основа!AM264</f>
        <v>42368</v>
      </c>
    </row>
    <row r="265" spans="215:215" x14ac:dyDescent="0.2">
      <c r="HG265" s="6">
        <f>[2]основа!AM265</f>
        <v>42368</v>
      </c>
    </row>
    <row r="266" spans="215:215" x14ac:dyDescent="0.2">
      <c r="HG266" s="6">
        <f>[2]основа!AM266</f>
        <v>42368</v>
      </c>
    </row>
    <row r="267" spans="215:215" x14ac:dyDescent="0.2">
      <c r="HG267" s="6">
        <f>[2]основа!AM267</f>
        <v>42368</v>
      </c>
    </row>
    <row r="268" spans="215:215" x14ac:dyDescent="0.2">
      <c r="HG268" s="6">
        <f>[2]основа!AM268</f>
        <v>42368</v>
      </c>
    </row>
    <row r="269" spans="215:215" x14ac:dyDescent="0.2">
      <c r="HG269" s="6">
        <f>[2]основа!AM269</f>
        <v>42368</v>
      </c>
    </row>
    <row r="270" spans="215:215" x14ac:dyDescent="0.2">
      <c r="HG270" s="6">
        <f>[2]основа!AM270</f>
        <v>42368</v>
      </c>
    </row>
    <row r="271" spans="215:215" x14ac:dyDescent="0.2">
      <c r="HG271" s="6">
        <f>[2]основа!AM271</f>
        <v>42368</v>
      </c>
    </row>
    <row r="272" spans="215:215" x14ac:dyDescent="0.2">
      <c r="HG272" s="6">
        <f>[2]основа!AM272</f>
        <v>42368</v>
      </c>
    </row>
    <row r="273" spans="215:215" x14ac:dyDescent="0.2">
      <c r="HG273" s="6">
        <f>[2]основа!AM273</f>
        <v>42368</v>
      </c>
    </row>
    <row r="274" spans="215:215" x14ac:dyDescent="0.2">
      <c r="HG274" s="6">
        <f>[2]основа!AM274</f>
        <v>42368</v>
      </c>
    </row>
    <row r="275" spans="215:215" x14ac:dyDescent="0.2">
      <c r="HG275" s="6">
        <f>[2]основа!AM275</f>
        <v>42368</v>
      </c>
    </row>
    <row r="276" spans="215:215" x14ac:dyDescent="0.2">
      <c r="HG276" s="6">
        <f>[2]основа!AM276</f>
        <v>42368</v>
      </c>
    </row>
    <row r="277" spans="215:215" x14ac:dyDescent="0.2">
      <c r="HG277" s="6">
        <f>[2]основа!AM277</f>
        <v>42368</v>
      </c>
    </row>
    <row r="278" spans="215:215" x14ac:dyDescent="0.2">
      <c r="HG278" s="6">
        <f>[2]основа!AM278</f>
        <v>42368</v>
      </c>
    </row>
    <row r="279" spans="215:215" x14ac:dyDescent="0.2">
      <c r="HG279" s="6">
        <f>[2]основа!AM279</f>
        <v>42368</v>
      </c>
    </row>
    <row r="280" spans="215:215" x14ac:dyDescent="0.2">
      <c r="HG280" s="6">
        <f>[2]основа!AM280</f>
        <v>42368</v>
      </c>
    </row>
    <row r="281" spans="215:215" x14ac:dyDescent="0.2">
      <c r="HG281" s="6">
        <f>[2]основа!AM281</f>
        <v>42368</v>
      </c>
    </row>
    <row r="282" spans="215:215" x14ac:dyDescent="0.2">
      <c r="HG282" s="6">
        <f>[2]основа!AM282</f>
        <v>42368</v>
      </c>
    </row>
    <row r="283" spans="215:215" x14ac:dyDescent="0.2">
      <c r="HG283" s="6">
        <f>[2]основа!AM283</f>
        <v>42368</v>
      </c>
    </row>
    <row r="284" spans="215:215" x14ac:dyDescent="0.2">
      <c r="HG284" s="6">
        <f>[2]основа!AM284</f>
        <v>42368</v>
      </c>
    </row>
    <row r="285" spans="215:215" x14ac:dyDescent="0.2">
      <c r="HG285" s="6">
        <f>[2]основа!AM285</f>
        <v>42368</v>
      </c>
    </row>
    <row r="286" spans="215:215" x14ac:dyDescent="0.2">
      <c r="HG286" s="6">
        <f>[2]основа!AM286</f>
        <v>42368</v>
      </c>
    </row>
    <row r="287" spans="215:215" x14ac:dyDescent="0.2">
      <c r="HG287" s="6">
        <f>[2]основа!AM287</f>
        <v>42368</v>
      </c>
    </row>
    <row r="288" spans="215:215" x14ac:dyDescent="0.2">
      <c r="HG288" s="6">
        <f>[2]основа!AM288</f>
        <v>42368</v>
      </c>
    </row>
    <row r="289" spans="215:215" x14ac:dyDescent="0.2">
      <c r="HG289" s="6">
        <f>[2]основа!AM289</f>
        <v>42368</v>
      </c>
    </row>
    <row r="290" spans="215:215" x14ac:dyDescent="0.2">
      <c r="HG290" s="6">
        <f>[2]основа!AM290</f>
        <v>42368</v>
      </c>
    </row>
    <row r="291" spans="215:215" x14ac:dyDescent="0.2">
      <c r="HG291" s="6">
        <f>[2]основа!AM291</f>
        <v>42368</v>
      </c>
    </row>
    <row r="292" spans="215:215" x14ac:dyDescent="0.2">
      <c r="HG292" s="6">
        <f>[2]основа!AM292</f>
        <v>42368</v>
      </c>
    </row>
    <row r="293" spans="215:215" x14ac:dyDescent="0.2">
      <c r="HG293" s="6">
        <f>[2]основа!AM293</f>
        <v>42368</v>
      </c>
    </row>
    <row r="294" spans="215:215" x14ac:dyDescent="0.2">
      <c r="HG294" s="6">
        <f>[2]основа!AM294</f>
        <v>42368</v>
      </c>
    </row>
    <row r="295" spans="215:215" x14ac:dyDescent="0.2">
      <c r="HG295" s="6">
        <f>[2]основа!AM295</f>
        <v>42368</v>
      </c>
    </row>
    <row r="296" spans="215:215" x14ac:dyDescent="0.2">
      <c r="HG296" s="6">
        <f>[2]основа!AM296</f>
        <v>42368</v>
      </c>
    </row>
    <row r="297" spans="215:215" x14ac:dyDescent="0.2">
      <c r="HG297" s="6">
        <f>[2]основа!AM297</f>
        <v>42368</v>
      </c>
    </row>
    <row r="298" spans="215:215" x14ac:dyDescent="0.2">
      <c r="HG298" s="6">
        <f>[2]основа!AM298</f>
        <v>42368</v>
      </c>
    </row>
    <row r="299" spans="215:215" x14ac:dyDescent="0.2">
      <c r="HG299" s="6">
        <f>[2]основа!AM299</f>
        <v>42368</v>
      </c>
    </row>
    <row r="300" spans="215:215" x14ac:dyDescent="0.2">
      <c r="HG300" s="6">
        <f>[2]основа!AM300</f>
        <v>42368</v>
      </c>
    </row>
    <row r="301" spans="215:215" x14ac:dyDescent="0.2">
      <c r="HG301" s="6">
        <f>[2]основа!AM301</f>
        <v>42368</v>
      </c>
    </row>
    <row r="302" spans="215:215" x14ac:dyDescent="0.2">
      <c r="HG302" s="6">
        <f>[2]основа!AM302</f>
        <v>42368</v>
      </c>
    </row>
    <row r="303" spans="215:215" x14ac:dyDescent="0.2">
      <c r="HG303" s="6">
        <f>[2]основа!AM303</f>
        <v>42368</v>
      </c>
    </row>
    <row r="304" spans="215:215" x14ac:dyDescent="0.2">
      <c r="HG304" s="6">
        <f>[2]основа!AM304</f>
        <v>42368</v>
      </c>
    </row>
    <row r="305" spans="215:215" x14ac:dyDescent="0.2">
      <c r="HG305" s="6">
        <f>[2]основа!AM305</f>
        <v>42368</v>
      </c>
    </row>
  </sheetData>
  <sheetProtection selectLockedCells="1" selectUnlockedCells="1"/>
  <mergeCells count="100">
    <mergeCell ref="BQ36:BT36"/>
    <mergeCell ref="BU36:BY36"/>
    <mergeCell ref="B38:AJ38"/>
    <mergeCell ref="B40:AJ40"/>
    <mergeCell ref="AH36:AL36"/>
    <mergeCell ref="AP36:AS36"/>
    <mergeCell ref="AU36:AX36"/>
    <mergeCell ref="AY36:BD36"/>
    <mergeCell ref="BF36:BI36"/>
    <mergeCell ref="BJ36:BO36"/>
    <mergeCell ref="AP37:AQ37"/>
    <mergeCell ref="AT37:AU37"/>
    <mergeCell ref="AY37:AZ37"/>
    <mergeCell ref="BC37:BD37"/>
    <mergeCell ref="BU3:BU4"/>
    <mergeCell ref="BV3:BV4"/>
    <mergeCell ref="BW3:BW4"/>
    <mergeCell ref="BX3:BX4"/>
    <mergeCell ref="C36:F36"/>
    <mergeCell ref="H36:K36"/>
    <mergeCell ref="L36:Q36"/>
    <mergeCell ref="S36:V36"/>
    <mergeCell ref="W36:AB36"/>
    <mergeCell ref="AD36:AG36"/>
    <mergeCell ref="BO3:BO4"/>
    <mergeCell ref="BP3:BP4"/>
    <mergeCell ref="BQ3:BQ4"/>
    <mergeCell ref="BR3:BR4"/>
    <mergeCell ref="BS3:BS4"/>
    <mergeCell ref="BT3:BT4"/>
    <mergeCell ref="BN3:BN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B3:BB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AP3:AP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O3:AO4"/>
    <mergeCell ref="N3:N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I3:I4"/>
    <mergeCell ref="J3:J4"/>
    <mergeCell ref="K3:K4"/>
    <mergeCell ref="L3:L4"/>
    <mergeCell ref="M3:M4"/>
    <mergeCell ref="B1:AI1"/>
    <mergeCell ref="AJ1:AL1"/>
    <mergeCell ref="AO1:BV1"/>
    <mergeCell ref="BW1:BY1"/>
    <mergeCell ref="E2:AI2"/>
    <mergeCell ref="AL2:AL4"/>
    <mergeCell ref="AR2:BV2"/>
    <mergeCell ref="BY2:BY4"/>
    <mergeCell ref="B3:B4"/>
    <mergeCell ref="C3:C4"/>
    <mergeCell ref="O3:O4"/>
    <mergeCell ref="D3:D4"/>
    <mergeCell ref="E3:E4"/>
    <mergeCell ref="F3:F4"/>
    <mergeCell ref="G3:G4"/>
    <mergeCell ref="H3:H4"/>
  </mergeCells>
  <conditionalFormatting sqref="E5:AI34 AR5:BV34">
    <cfRule type="cellIs" dxfId="109" priority="110" stopIfTrue="1" operator="equal">
      <formula>0</formula>
    </cfRule>
  </conditionalFormatting>
  <conditionalFormatting sqref="A1:A65536 B2:AI65536 AJ1:AN65536 BW1:HI65536 AO2:AP65536 AQ2:AQ36 AQ38:AQ65536 BB2:BV65536 AR2:AV65536 AW2:BA3 AW5:BA65536 AZ3:BK31">
    <cfRule type="expression" dxfId="108" priority="109" stopIfTrue="1">
      <formula>$HG1&lt;$HF$1</formula>
    </cfRule>
  </conditionalFormatting>
  <conditionalFormatting sqref="D3:AI31">
    <cfRule type="expression" dxfId="107" priority="108" stopIfTrue="1">
      <formula>$HG3&lt;$HF$1</formula>
    </cfRule>
  </conditionalFormatting>
  <conditionalFormatting sqref="E5:AD34">
    <cfRule type="expression" dxfId="106" priority="107" stopIfTrue="1">
      <formula>$HG5&lt;$HF$1</formula>
    </cfRule>
  </conditionalFormatting>
  <conditionalFormatting sqref="B36:AL36">
    <cfRule type="expression" dxfId="105" priority="106" stopIfTrue="1">
      <formula>$HG36&lt;$HF$1</formula>
    </cfRule>
  </conditionalFormatting>
  <conditionalFormatting sqref="E5:AD31">
    <cfRule type="expression" dxfId="104" priority="105" stopIfTrue="1">
      <formula>$HG5&lt;$HF$1</formula>
    </cfRule>
  </conditionalFormatting>
  <conditionalFormatting sqref="E5:AD31">
    <cfRule type="expression" dxfId="103" priority="104" stopIfTrue="1">
      <formula>$HG5&lt;$HF$1</formula>
    </cfRule>
  </conditionalFormatting>
  <conditionalFormatting sqref="E25:AD25">
    <cfRule type="expression" dxfId="102" priority="103" stopIfTrue="1">
      <formula>$HG25&lt;$HF$1</formula>
    </cfRule>
  </conditionalFormatting>
  <conditionalFormatting sqref="E9:AD9">
    <cfRule type="expression" dxfId="101" priority="102" stopIfTrue="1">
      <formula>$HG9&lt;$HF$1</formula>
    </cfRule>
  </conditionalFormatting>
  <conditionalFormatting sqref="E6:AD6">
    <cfRule type="expression" dxfId="100" priority="101" stopIfTrue="1">
      <formula>$HG6&lt;$HF$1</formula>
    </cfRule>
  </conditionalFormatting>
  <conditionalFormatting sqref="E5:AD31">
    <cfRule type="expression" dxfId="99" priority="100" stopIfTrue="1">
      <formula>$HG5&lt;$HF$1</formula>
    </cfRule>
  </conditionalFormatting>
  <conditionalFormatting sqref="E5:AD31">
    <cfRule type="expression" dxfId="98" priority="99" stopIfTrue="1">
      <formula>$HG5&lt;$HF$1</formula>
    </cfRule>
  </conditionalFormatting>
  <conditionalFormatting sqref="E5:AD31">
    <cfRule type="expression" dxfId="97" priority="98" stopIfTrue="1">
      <formula>$HG5&lt;$HF$1</formula>
    </cfRule>
  </conditionalFormatting>
  <conditionalFormatting sqref="E5:P31">
    <cfRule type="expression" dxfId="96" priority="97" stopIfTrue="1">
      <formula>$HG5&lt;$HF$1</formula>
    </cfRule>
  </conditionalFormatting>
  <conditionalFormatting sqref="D5:D31">
    <cfRule type="expression" dxfId="95" priority="96" stopIfTrue="1">
      <formula>$HG5&lt;$HF$1</formula>
    </cfRule>
  </conditionalFormatting>
  <conditionalFormatting sqref="D5:D31">
    <cfRule type="expression" dxfId="94" priority="95" stopIfTrue="1">
      <formula>$DU5&lt;$DT$1</formula>
    </cfRule>
  </conditionalFormatting>
  <conditionalFormatting sqref="D5:D31">
    <cfRule type="expression" dxfId="93" priority="94" stopIfTrue="1">
      <formula>$HA5&lt;$GZ$1</formula>
    </cfRule>
  </conditionalFormatting>
  <conditionalFormatting sqref="AQ5:AQ31">
    <cfRule type="expression" dxfId="92" priority="93" stopIfTrue="1">
      <formula>$HG5&lt;$HF$1</formula>
    </cfRule>
  </conditionalFormatting>
  <conditionalFormatting sqref="AQ5:AQ31">
    <cfRule type="expression" dxfId="91" priority="92" stopIfTrue="1">
      <formula>$DU5&lt;$DT$1</formula>
    </cfRule>
  </conditionalFormatting>
  <conditionalFormatting sqref="AQ5:AQ31">
    <cfRule type="expression" dxfId="90" priority="91" stopIfTrue="1">
      <formula>$HA5&lt;$GZ$1</formula>
    </cfRule>
  </conditionalFormatting>
  <conditionalFormatting sqref="AM5:AM31">
    <cfRule type="cellIs" dxfId="89" priority="90" stopIfTrue="1" operator="equal">
      <formula>0</formula>
    </cfRule>
  </conditionalFormatting>
  <conditionalFormatting sqref="BZ5:BZ31">
    <cfRule type="cellIs" dxfId="88" priority="89" stopIfTrue="1" operator="equal">
      <formula>0</formula>
    </cfRule>
  </conditionalFormatting>
  <conditionalFormatting sqref="BZ5:BZ31">
    <cfRule type="cellIs" dxfId="87" priority="88" stopIfTrue="1" operator="equal">
      <formula>0</formula>
    </cfRule>
  </conditionalFormatting>
  <conditionalFormatting sqref="AR5:BC31">
    <cfRule type="cellIs" dxfId="86" priority="87" stopIfTrue="1" operator="equal">
      <formula>0</formula>
    </cfRule>
  </conditionalFormatting>
  <conditionalFormatting sqref="AR5:BC31">
    <cfRule type="expression" dxfId="85" priority="86" stopIfTrue="1">
      <formula>$IT5&lt;$IS$1</formula>
    </cfRule>
  </conditionalFormatting>
  <conditionalFormatting sqref="E5:P31">
    <cfRule type="cellIs" dxfId="84" priority="85" stopIfTrue="1" operator="equal">
      <formula>0</formula>
    </cfRule>
  </conditionalFormatting>
  <conditionalFormatting sqref="E5:P31">
    <cfRule type="expression" dxfId="83" priority="84" stopIfTrue="1">
      <formula>$IT5&lt;$IS$1</formula>
    </cfRule>
  </conditionalFormatting>
  <conditionalFormatting sqref="AR5:BC31">
    <cfRule type="expression" dxfId="82" priority="83" stopIfTrue="1">
      <formula>$HG5&lt;$HF$1</formula>
    </cfRule>
  </conditionalFormatting>
  <conditionalFormatting sqref="AR5:BC31">
    <cfRule type="expression" dxfId="81" priority="82" stopIfTrue="1">
      <formula>$HG5&lt;$HF$1</formula>
    </cfRule>
  </conditionalFormatting>
  <conditionalFormatting sqref="AR5:BC31">
    <cfRule type="expression" dxfId="80" priority="81" stopIfTrue="1">
      <formula>$HG5&lt;$HF$1</formula>
    </cfRule>
  </conditionalFormatting>
  <conditionalFormatting sqref="AR5:BC31">
    <cfRule type="expression" dxfId="79" priority="80" stopIfTrue="1">
      <formula>$HG5&lt;$HF$1</formula>
    </cfRule>
  </conditionalFormatting>
  <conditionalFormatting sqref="AR25:BC25">
    <cfRule type="expression" dxfId="78" priority="79" stopIfTrue="1">
      <formula>$HG25&lt;$HF$1</formula>
    </cfRule>
  </conditionalFormatting>
  <conditionalFormatting sqref="AR9:BC9">
    <cfRule type="expression" dxfId="77" priority="78" stopIfTrue="1">
      <formula>$HG9&lt;$HF$1</formula>
    </cfRule>
  </conditionalFormatting>
  <conditionalFormatting sqref="AR6:BC6">
    <cfRule type="expression" dxfId="76" priority="77" stopIfTrue="1">
      <formula>$HG6&lt;$HF$1</formula>
    </cfRule>
  </conditionalFormatting>
  <conditionalFormatting sqref="AR5:BC31">
    <cfRule type="expression" dxfId="75" priority="76" stopIfTrue="1">
      <formula>$HG5&lt;$HF$1</formula>
    </cfRule>
  </conditionalFormatting>
  <conditionalFormatting sqref="AR5:BC31">
    <cfRule type="expression" dxfId="74" priority="75" stopIfTrue="1">
      <formula>$HG5&lt;$HF$1</formula>
    </cfRule>
  </conditionalFormatting>
  <conditionalFormatting sqref="AR5:BC31">
    <cfRule type="expression" dxfId="73" priority="74" stopIfTrue="1">
      <formula>$HG5&lt;$HF$1</formula>
    </cfRule>
  </conditionalFormatting>
  <conditionalFormatting sqref="AR5:BC31">
    <cfRule type="expression" dxfId="72" priority="73" stopIfTrue="1">
      <formula>$HG5&lt;$HF$1</formula>
    </cfRule>
  </conditionalFormatting>
  <conditionalFormatting sqref="AR5:BC31">
    <cfRule type="cellIs" dxfId="71" priority="72" stopIfTrue="1" operator="equal">
      <formula>0</formula>
    </cfRule>
  </conditionalFormatting>
  <conditionalFormatting sqref="AR5:BC31">
    <cfRule type="expression" dxfId="70" priority="71" stopIfTrue="1">
      <formula>$IT5&lt;$IS$1</formula>
    </cfRule>
  </conditionalFormatting>
  <conditionalFormatting sqref="AM2:AM31">
    <cfRule type="expression" dxfId="69" priority="70" stopIfTrue="1">
      <formula>$HG2&lt;$HF$1</formula>
    </cfRule>
  </conditionalFormatting>
  <conditionalFormatting sqref="AM2:AM31">
    <cfRule type="expression" dxfId="68" priority="69" stopIfTrue="1">
      <formula>$FT2&lt;$FS$1</formula>
    </cfRule>
  </conditionalFormatting>
  <conditionalFormatting sqref="AM3:AM31">
    <cfRule type="expression" dxfId="67" priority="68" stopIfTrue="1">
      <formula>$EG3&lt;$EF$1</formula>
    </cfRule>
  </conditionalFormatting>
  <conditionalFormatting sqref="AM3:AM31">
    <cfRule type="expression" dxfId="66" priority="67" stopIfTrue="1">
      <formula>$HG3&lt;$HF$1</formula>
    </cfRule>
  </conditionalFormatting>
  <conditionalFormatting sqref="AM2:AM31">
    <cfRule type="expression" dxfId="65" priority="66" stopIfTrue="1">
      <formula>$HG2&lt;$HF$1</formula>
    </cfRule>
  </conditionalFormatting>
  <conditionalFormatting sqref="AM3:AM31">
    <cfRule type="expression" dxfId="64" priority="65" stopIfTrue="1">
      <formula>$FT3&lt;$FS$1</formula>
    </cfRule>
  </conditionalFormatting>
  <conditionalFormatting sqref="AM3:AM31">
    <cfRule type="expression" dxfId="63" priority="64" stopIfTrue="1">
      <formula>$IT3&lt;$IS$1</formula>
    </cfRule>
  </conditionalFormatting>
  <conditionalFormatting sqref="BZ5:BZ31">
    <cfRule type="cellIs" dxfId="62" priority="63" stopIfTrue="1" operator="equal">
      <formula>0</formula>
    </cfRule>
  </conditionalFormatting>
  <conditionalFormatting sqref="BZ2:BZ31">
    <cfRule type="expression" dxfId="61" priority="62" stopIfTrue="1">
      <formula>$HG2&lt;$HF$1</formula>
    </cfRule>
  </conditionalFormatting>
  <conditionalFormatting sqref="BZ2:BZ31">
    <cfRule type="expression" dxfId="60" priority="61" stopIfTrue="1">
      <formula>$FT2&lt;$FS$1</formula>
    </cfRule>
  </conditionalFormatting>
  <conditionalFormatting sqref="BZ3:BZ31">
    <cfRule type="expression" dxfId="59" priority="60" stopIfTrue="1">
      <formula>$EG3&lt;$EF$1</formula>
    </cfRule>
  </conditionalFormatting>
  <conditionalFormatting sqref="BZ3:BZ31">
    <cfRule type="expression" dxfId="58" priority="59" stopIfTrue="1">
      <formula>$HG3&lt;$HF$1</formula>
    </cfRule>
  </conditionalFormatting>
  <conditionalFormatting sqref="BZ2:BZ31">
    <cfRule type="expression" dxfId="57" priority="58" stopIfTrue="1">
      <formula>$HG2&lt;$HF$1</formula>
    </cfRule>
  </conditionalFormatting>
  <conditionalFormatting sqref="BZ3:BZ31">
    <cfRule type="expression" dxfId="56" priority="57" stopIfTrue="1">
      <formula>$FT3&lt;$FS$1</formula>
    </cfRule>
  </conditionalFormatting>
  <conditionalFormatting sqref="BZ3:BZ31">
    <cfRule type="expression" dxfId="55" priority="56" stopIfTrue="1">
      <formula>$IT3&lt;$IS$1</formula>
    </cfRule>
  </conditionalFormatting>
  <conditionalFormatting sqref="E5:X31">
    <cfRule type="cellIs" dxfId="54" priority="55" stopIfTrue="1" operator="equal">
      <formula>0</formula>
    </cfRule>
  </conditionalFormatting>
  <conditionalFormatting sqref="E5:X31">
    <cfRule type="expression" dxfId="53" priority="54" stopIfTrue="1">
      <formula>$FT5&lt;$FS$1</formula>
    </cfRule>
  </conditionalFormatting>
  <conditionalFormatting sqref="AR5:BK31">
    <cfRule type="cellIs" dxfId="52" priority="53" stopIfTrue="1" operator="equal">
      <formula>0</formula>
    </cfRule>
  </conditionalFormatting>
  <conditionalFormatting sqref="AR5:BK31">
    <cfRule type="expression" dxfId="51" priority="52" stopIfTrue="1">
      <formula>$FT5&lt;$FS$1</formula>
    </cfRule>
  </conditionalFormatting>
  <conditionalFormatting sqref="E5:X31">
    <cfRule type="cellIs" dxfId="50" priority="51" stopIfTrue="1" operator="equal">
      <formula>0</formula>
    </cfRule>
  </conditionalFormatting>
  <conditionalFormatting sqref="E5:X31">
    <cfRule type="expression" dxfId="49" priority="50" stopIfTrue="1">
      <formula>$FT5&lt;$FS$1</formula>
    </cfRule>
  </conditionalFormatting>
  <conditionalFormatting sqref="AR5:BK31">
    <cfRule type="cellIs" dxfId="48" priority="49" stopIfTrue="1" operator="equal">
      <formula>0</formula>
    </cfRule>
  </conditionalFormatting>
  <conditionalFormatting sqref="AR5:BK31">
    <cfRule type="expression" dxfId="47" priority="48" stopIfTrue="1">
      <formula>$FT5&lt;$FS$1</formula>
    </cfRule>
  </conditionalFormatting>
  <conditionalFormatting sqref="AR5:BA31">
    <cfRule type="cellIs" dxfId="46" priority="47" stopIfTrue="1" operator="equal">
      <formula>0</formula>
    </cfRule>
  </conditionalFormatting>
  <conditionalFormatting sqref="AR5:BA31">
    <cfRule type="expression" dxfId="45" priority="46" stopIfTrue="1">
      <formula>$IT5&lt;$IS$1</formula>
    </cfRule>
  </conditionalFormatting>
  <conditionalFormatting sqref="AR5:BA31">
    <cfRule type="cellIs" dxfId="44" priority="45" stopIfTrue="1" operator="equal">
      <formula>0</formula>
    </cfRule>
  </conditionalFormatting>
  <conditionalFormatting sqref="AR5:BA31">
    <cfRule type="expression" dxfId="43" priority="44" stopIfTrue="1">
      <formula>$IT5&lt;$IS$1</formula>
    </cfRule>
  </conditionalFormatting>
  <conditionalFormatting sqref="AR5:BA31">
    <cfRule type="cellIs" dxfId="42" priority="43" stopIfTrue="1" operator="equal">
      <formula>0</formula>
    </cfRule>
  </conditionalFormatting>
  <conditionalFormatting sqref="AR5:BA31">
    <cfRule type="expression" dxfId="41" priority="42" stopIfTrue="1">
      <formula>$IT5&lt;$IS$1</formula>
    </cfRule>
  </conditionalFormatting>
  <conditionalFormatting sqref="AR5:BA31">
    <cfRule type="cellIs" dxfId="40" priority="41" stopIfTrue="1" operator="equal">
      <formula>0</formula>
    </cfRule>
  </conditionalFormatting>
  <conditionalFormatting sqref="AR5:BA31">
    <cfRule type="expression" dxfId="39" priority="40" stopIfTrue="1">
      <formula>$IT5&lt;$IS$1</formula>
    </cfRule>
  </conditionalFormatting>
  <conditionalFormatting sqref="AR5:BA31">
    <cfRule type="cellIs" dxfId="38" priority="39" stopIfTrue="1" operator="equal">
      <formula>0</formula>
    </cfRule>
  </conditionalFormatting>
  <conditionalFormatting sqref="AR5:BA31">
    <cfRule type="expression" dxfId="37" priority="38" stopIfTrue="1">
      <formula>$IT5&lt;$IS$1</formula>
    </cfRule>
  </conditionalFormatting>
  <conditionalFormatting sqref="AR5:BA31">
    <cfRule type="cellIs" dxfId="36" priority="37" stopIfTrue="1" operator="equal">
      <formula>0</formula>
    </cfRule>
  </conditionalFormatting>
  <conditionalFormatting sqref="AR5:BA31">
    <cfRule type="expression" dxfId="35" priority="36" stopIfTrue="1">
      <formula>$IT5&lt;$IS$1</formula>
    </cfRule>
  </conditionalFormatting>
  <conditionalFormatting sqref="AQ5:AQ31">
    <cfRule type="expression" dxfId="34" priority="35" stopIfTrue="1">
      <formula>$IT5&lt;$IS$1</formula>
    </cfRule>
  </conditionalFormatting>
  <conditionalFormatting sqref="AQ5:AQ31">
    <cfRule type="expression" dxfId="33" priority="34" stopIfTrue="1">
      <formula>$EN5&lt;$EM$1</formula>
    </cfRule>
  </conditionalFormatting>
  <conditionalFormatting sqref="AQ5:AQ31">
    <cfRule type="expression" dxfId="32" priority="33" stopIfTrue="1">
      <formula>$HT5&lt;$HS$1</formula>
    </cfRule>
  </conditionalFormatting>
  <conditionalFormatting sqref="AR5:BE31">
    <cfRule type="cellIs" dxfId="31" priority="32" stopIfTrue="1" operator="equal">
      <formula>0</formula>
    </cfRule>
  </conditionalFormatting>
  <conditionalFormatting sqref="AR5:BE31">
    <cfRule type="expression" dxfId="30" priority="31" stopIfTrue="1">
      <formula>$IT5&lt;$IS$1</formula>
    </cfRule>
  </conditionalFormatting>
  <conditionalFormatting sqref="AR5:BE29">
    <cfRule type="cellIs" dxfId="29" priority="30" stopIfTrue="1" operator="equal">
      <formula>0</formula>
    </cfRule>
  </conditionalFormatting>
  <conditionalFormatting sqref="AR5:BE29">
    <cfRule type="expression" dxfId="28" priority="29" stopIfTrue="1">
      <formula>$IT5&lt;$IS$1</formula>
    </cfRule>
  </conditionalFormatting>
  <conditionalFormatting sqref="AR5:BE34">
    <cfRule type="cellIs" dxfId="27" priority="28" stopIfTrue="1" operator="equal">
      <formula>0</formula>
    </cfRule>
  </conditionalFormatting>
  <conditionalFormatting sqref="AR32:BE34">
    <cfRule type="cellIs" dxfId="26" priority="27" stopIfTrue="1" operator="equal">
      <formula>0</formula>
    </cfRule>
  </conditionalFormatting>
  <conditionalFormatting sqref="AQ5:BE34">
    <cfRule type="expression" dxfId="25" priority="26" stopIfTrue="1">
      <formula>$IT5&lt;$IS$1</formula>
    </cfRule>
  </conditionalFormatting>
  <conditionalFormatting sqref="AQ5:AQ31">
    <cfRule type="expression" dxfId="24" priority="25" stopIfTrue="1">
      <formula>$EN5&lt;$EM$1</formula>
    </cfRule>
  </conditionalFormatting>
  <conditionalFormatting sqref="AQ5:AQ31">
    <cfRule type="expression" dxfId="23" priority="24" stopIfTrue="1">
      <formula>$HT5&lt;$HS$1</formula>
    </cfRule>
  </conditionalFormatting>
  <conditionalFormatting sqref="AR5:BC30">
    <cfRule type="cellIs" dxfId="22" priority="23" stopIfTrue="1" operator="equal">
      <formula>0</formula>
    </cfRule>
  </conditionalFormatting>
  <conditionalFormatting sqref="AR5:BC30">
    <cfRule type="expression" dxfId="21" priority="22" stopIfTrue="1">
      <formula>$IT5&lt;$IS$1</formula>
    </cfRule>
  </conditionalFormatting>
  <conditionalFormatting sqref="AQ3:AQ4">
    <cfRule type="expression" dxfId="20" priority="21" stopIfTrue="1">
      <formula>$HG3&lt;$HF$1</formula>
    </cfRule>
  </conditionalFormatting>
  <conditionalFormatting sqref="AR5:BR34">
    <cfRule type="cellIs" dxfId="19" priority="20" stopIfTrue="1" operator="equal">
      <formula>0</formula>
    </cfRule>
  </conditionalFormatting>
  <conditionalFormatting sqref="AR32:BR34">
    <cfRule type="cellIs" dxfId="18" priority="19" stopIfTrue="1" operator="equal">
      <formula>0</formula>
    </cfRule>
  </conditionalFormatting>
  <conditionalFormatting sqref="AR5:BR34">
    <cfRule type="expression" dxfId="17" priority="18" stopIfTrue="1">
      <formula>$IT5&lt;$IS$1</formula>
    </cfRule>
  </conditionalFormatting>
  <conditionalFormatting sqref="AR25:AV25">
    <cfRule type="cellIs" dxfId="16" priority="17" stopIfTrue="1" operator="equal">
      <formula>0</formula>
    </cfRule>
  </conditionalFormatting>
  <conditionalFormatting sqref="AR25:AV25">
    <cfRule type="expression" dxfId="15" priority="16" stopIfTrue="1">
      <formula>$IT25&lt;$IS$1</formula>
    </cfRule>
  </conditionalFormatting>
  <conditionalFormatting sqref="AY25:BC25">
    <cfRule type="cellIs" dxfId="14" priority="15" stopIfTrue="1" operator="equal">
      <formula>0</formula>
    </cfRule>
  </conditionalFormatting>
  <conditionalFormatting sqref="AY25:BC25">
    <cfRule type="expression" dxfId="13" priority="14" stopIfTrue="1">
      <formula>$IT25&lt;$IS$1</formula>
    </cfRule>
  </conditionalFormatting>
  <conditionalFormatting sqref="BF25:BJ25">
    <cfRule type="cellIs" dxfId="12" priority="13" stopIfTrue="1" operator="equal">
      <formula>0</formula>
    </cfRule>
  </conditionalFormatting>
  <conditionalFormatting sqref="BF25:BJ25">
    <cfRule type="expression" dxfId="11" priority="12" stopIfTrue="1">
      <formula>$IT25&lt;$IS$1</formula>
    </cfRule>
  </conditionalFormatting>
  <conditionalFormatting sqref="BM25:BQ25">
    <cfRule type="cellIs" dxfId="10" priority="11" stopIfTrue="1" operator="equal">
      <formula>0</formula>
    </cfRule>
  </conditionalFormatting>
  <conditionalFormatting sqref="BM25:BQ25">
    <cfRule type="expression" dxfId="9" priority="10" stopIfTrue="1">
      <formula>$IT25&lt;$IS$1</formula>
    </cfRule>
  </conditionalFormatting>
  <conditionalFormatting sqref="AW25:AX25">
    <cfRule type="cellIs" dxfId="8" priority="9" stopIfTrue="1" operator="equal">
      <formula>0</formula>
    </cfRule>
  </conditionalFormatting>
  <conditionalFormatting sqref="AW25:AX25">
    <cfRule type="expression" dxfId="7" priority="8" stopIfTrue="1">
      <formula>$IT25&lt;$IS$1</formula>
    </cfRule>
  </conditionalFormatting>
  <conditionalFormatting sqref="BB25:BE25">
    <cfRule type="cellIs" dxfId="6" priority="7" stopIfTrue="1" operator="equal">
      <formula>0</formula>
    </cfRule>
  </conditionalFormatting>
  <conditionalFormatting sqref="BB25:BE25">
    <cfRule type="expression" dxfId="5" priority="6" stopIfTrue="1">
      <formula>$IT25&lt;$IS$1</formula>
    </cfRule>
  </conditionalFormatting>
  <conditionalFormatting sqref="BG25:BK25">
    <cfRule type="cellIs" dxfId="4" priority="5" stopIfTrue="1" operator="equal">
      <formula>0</formula>
    </cfRule>
  </conditionalFormatting>
  <conditionalFormatting sqref="BG25:BK25">
    <cfRule type="expression" dxfId="3" priority="4" stopIfTrue="1">
      <formula>$IT25&lt;$IS$1</formula>
    </cfRule>
  </conditionalFormatting>
  <conditionalFormatting sqref="AR5:BK34">
    <cfRule type="cellIs" dxfId="2" priority="3" stopIfTrue="1" operator="equal">
      <formula>0</formula>
    </cfRule>
  </conditionalFormatting>
  <conditionalFormatting sqref="AR32:BK34">
    <cfRule type="cellIs" dxfId="1" priority="2" stopIfTrue="1" operator="equal">
      <formula>0</formula>
    </cfRule>
  </conditionalFormatting>
  <conditionalFormatting sqref="AR5:BK34">
    <cfRule type="expression" dxfId="0" priority="1" stopIfTrue="1">
      <formula>$IT5&lt;$IS$1</formula>
    </cfRule>
  </conditionalFormatting>
  <pageMargins left="0" right="0" top="0" bottom="0" header="0.31496062992125984" footer="0.31496062992125984"/>
  <pageSetup paperSize="9" orientation="landscape" r:id="rId1"/>
  <headerFooter alignWithMargins="0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36"/>
  <sheetViews>
    <sheetView topLeftCell="A3" workbookViewId="0">
      <selection activeCell="A20" sqref="A20"/>
    </sheetView>
  </sheetViews>
  <sheetFormatPr defaultRowHeight="12.75" x14ac:dyDescent="0.2"/>
  <cols>
    <col min="1" max="2" width="9.140625" style="77"/>
    <col min="3" max="3" width="12.28515625" style="77" customWidth="1"/>
    <col min="4" max="4" width="6.7109375" style="77" hidden="1" customWidth="1"/>
    <col min="5" max="5" width="10.140625" style="77" customWidth="1"/>
    <col min="6" max="6" width="9.85546875" style="77" customWidth="1"/>
    <col min="7" max="7" width="11.28515625" style="77" customWidth="1"/>
    <col min="8" max="8" width="11.5703125" style="77" customWidth="1"/>
    <col min="9" max="9" width="7.42578125" style="78" customWidth="1"/>
    <col min="10" max="10" width="9.140625" style="78"/>
    <col min="11" max="258" width="9.140625" style="77"/>
    <col min="259" max="259" width="12.28515625" style="77" customWidth="1"/>
    <col min="260" max="260" width="0" style="77" hidden="1" customWidth="1"/>
    <col min="261" max="261" width="10.140625" style="77" customWidth="1"/>
    <col min="262" max="262" width="9.85546875" style="77" customWidth="1"/>
    <col min="263" max="263" width="11.28515625" style="77" customWidth="1"/>
    <col min="264" max="264" width="11.5703125" style="77" customWidth="1"/>
    <col min="265" max="265" width="7.42578125" style="77" customWidth="1"/>
    <col min="266" max="514" width="9.140625" style="77"/>
    <col min="515" max="515" width="12.28515625" style="77" customWidth="1"/>
    <col min="516" max="516" width="0" style="77" hidden="1" customWidth="1"/>
    <col min="517" max="517" width="10.140625" style="77" customWidth="1"/>
    <col min="518" max="518" width="9.85546875" style="77" customWidth="1"/>
    <col min="519" max="519" width="11.28515625" style="77" customWidth="1"/>
    <col min="520" max="520" width="11.5703125" style="77" customWidth="1"/>
    <col min="521" max="521" width="7.42578125" style="77" customWidth="1"/>
    <col min="522" max="770" width="9.140625" style="77"/>
    <col min="771" max="771" width="12.28515625" style="77" customWidth="1"/>
    <col min="772" max="772" width="0" style="77" hidden="1" customWidth="1"/>
    <col min="773" max="773" width="10.140625" style="77" customWidth="1"/>
    <col min="774" max="774" width="9.85546875" style="77" customWidth="1"/>
    <col min="775" max="775" width="11.28515625" style="77" customWidth="1"/>
    <col min="776" max="776" width="11.5703125" style="77" customWidth="1"/>
    <col min="777" max="777" width="7.42578125" style="77" customWidth="1"/>
    <col min="778" max="1026" width="9.140625" style="77"/>
    <col min="1027" max="1027" width="12.28515625" style="77" customWidth="1"/>
    <col min="1028" max="1028" width="0" style="77" hidden="1" customWidth="1"/>
    <col min="1029" max="1029" width="10.140625" style="77" customWidth="1"/>
    <col min="1030" max="1030" width="9.85546875" style="77" customWidth="1"/>
    <col min="1031" max="1031" width="11.28515625" style="77" customWidth="1"/>
    <col min="1032" max="1032" width="11.5703125" style="77" customWidth="1"/>
    <col min="1033" max="1033" width="7.42578125" style="77" customWidth="1"/>
    <col min="1034" max="1282" width="9.140625" style="77"/>
    <col min="1283" max="1283" width="12.28515625" style="77" customWidth="1"/>
    <col min="1284" max="1284" width="0" style="77" hidden="1" customWidth="1"/>
    <col min="1285" max="1285" width="10.140625" style="77" customWidth="1"/>
    <col min="1286" max="1286" width="9.85546875" style="77" customWidth="1"/>
    <col min="1287" max="1287" width="11.28515625" style="77" customWidth="1"/>
    <col min="1288" max="1288" width="11.5703125" style="77" customWidth="1"/>
    <col min="1289" max="1289" width="7.42578125" style="77" customWidth="1"/>
    <col min="1290" max="1538" width="9.140625" style="77"/>
    <col min="1539" max="1539" width="12.28515625" style="77" customWidth="1"/>
    <col min="1540" max="1540" width="0" style="77" hidden="1" customWidth="1"/>
    <col min="1541" max="1541" width="10.140625" style="77" customWidth="1"/>
    <col min="1542" max="1542" width="9.85546875" style="77" customWidth="1"/>
    <col min="1543" max="1543" width="11.28515625" style="77" customWidth="1"/>
    <col min="1544" max="1544" width="11.5703125" style="77" customWidth="1"/>
    <col min="1545" max="1545" width="7.42578125" style="77" customWidth="1"/>
    <col min="1546" max="1794" width="9.140625" style="77"/>
    <col min="1795" max="1795" width="12.28515625" style="77" customWidth="1"/>
    <col min="1796" max="1796" width="0" style="77" hidden="1" customWidth="1"/>
    <col min="1797" max="1797" width="10.140625" style="77" customWidth="1"/>
    <col min="1798" max="1798" width="9.85546875" style="77" customWidth="1"/>
    <col min="1799" max="1799" width="11.28515625" style="77" customWidth="1"/>
    <col min="1800" max="1800" width="11.5703125" style="77" customWidth="1"/>
    <col min="1801" max="1801" width="7.42578125" style="77" customWidth="1"/>
    <col min="1802" max="2050" width="9.140625" style="77"/>
    <col min="2051" max="2051" width="12.28515625" style="77" customWidth="1"/>
    <col min="2052" max="2052" width="0" style="77" hidden="1" customWidth="1"/>
    <col min="2053" max="2053" width="10.140625" style="77" customWidth="1"/>
    <col min="2054" max="2054" width="9.85546875" style="77" customWidth="1"/>
    <col min="2055" max="2055" width="11.28515625" style="77" customWidth="1"/>
    <col min="2056" max="2056" width="11.5703125" style="77" customWidth="1"/>
    <col min="2057" max="2057" width="7.42578125" style="77" customWidth="1"/>
    <col min="2058" max="2306" width="9.140625" style="77"/>
    <col min="2307" max="2307" width="12.28515625" style="77" customWidth="1"/>
    <col min="2308" max="2308" width="0" style="77" hidden="1" customWidth="1"/>
    <col min="2309" max="2309" width="10.140625" style="77" customWidth="1"/>
    <col min="2310" max="2310" width="9.85546875" style="77" customWidth="1"/>
    <col min="2311" max="2311" width="11.28515625" style="77" customWidth="1"/>
    <col min="2312" max="2312" width="11.5703125" style="77" customWidth="1"/>
    <col min="2313" max="2313" width="7.42578125" style="77" customWidth="1"/>
    <col min="2314" max="2562" width="9.140625" style="77"/>
    <col min="2563" max="2563" width="12.28515625" style="77" customWidth="1"/>
    <col min="2564" max="2564" width="0" style="77" hidden="1" customWidth="1"/>
    <col min="2565" max="2565" width="10.140625" style="77" customWidth="1"/>
    <col min="2566" max="2566" width="9.85546875" style="77" customWidth="1"/>
    <col min="2567" max="2567" width="11.28515625" style="77" customWidth="1"/>
    <col min="2568" max="2568" width="11.5703125" style="77" customWidth="1"/>
    <col min="2569" max="2569" width="7.42578125" style="77" customWidth="1"/>
    <col min="2570" max="2818" width="9.140625" style="77"/>
    <col min="2819" max="2819" width="12.28515625" style="77" customWidth="1"/>
    <col min="2820" max="2820" width="0" style="77" hidden="1" customWidth="1"/>
    <col min="2821" max="2821" width="10.140625" style="77" customWidth="1"/>
    <col min="2822" max="2822" width="9.85546875" style="77" customWidth="1"/>
    <col min="2823" max="2823" width="11.28515625" style="77" customWidth="1"/>
    <col min="2824" max="2824" width="11.5703125" style="77" customWidth="1"/>
    <col min="2825" max="2825" width="7.42578125" style="77" customWidth="1"/>
    <col min="2826" max="3074" width="9.140625" style="77"/>
    <col min="3075" max="3075" width="12.28515625" style="77" customWidth="1"/>
    <col min="3076" max="3076" width="0" style="77" hidden="1" customWidth="1"/>
    <col min="3077" max="3077" width="10.140625" style="77" customWidth="1"/>
    <col min="3078" max="3078" width="9.85546875" style="77" customWidth="1"/>
    <col min="3079" max="3079" width="11.28515625" style="77" customWidth="1"/>
    <col min="3080" max="3080" width="11.5703125" style="77" customWidth="1"/>
    <col min="3081" max="3081" width="7.42578125" style="77" customWidth="1"/>
    <col min="3082" max="3330" width="9.140625" style="77"/>
    <col min="3331" max="3331" width="12.28515625" style="77" customWidth="1"/>
    <col min="3332" max="3332" width="0" style="77" hidden="1" customWidth="1"/>
    <col min="3333" max="3333" width="10.140625" style="77" customWidth="1"/>
    <col min="3334" max="3334" width="9.85546875" style="77" customWidth="1"/>
    <col min="3335" max="3335" width="11.28515625" style="77" customWidth="1"/>
    <col min="3336" max="3336" width="11.5703125" style="77" customWidth="1"/>
    <col min="3337" max="3337" width="7.42578125" style="77" customWidth="1"/>
    <col min="3338" max="3586" width="9.140625" style="77"/>
    <col min="3587" max="3587" width="12.28515625" style="77" customWidth="1"/>
    <col min="3588" max="3588" width="0" style="77" hidden="1" customWidth="1"/>
    <col min="3589" max="3589" width="10.140625" style="77" customWidth="1"/>
    <col min="3590" max="3590" width="9.85546875" style="77" customWidth="1"/>
    <col min="3591" max="3591" width="11.28515625" style="77" customWidth="1"/>
    <col min="3592" max="3592" width="11.5703125" style="77" customWidth="1"/>
    <col min="3593" max="3593" width="7.42578125" style="77" customWidth="1"/>
    <col min="3594" max="3842" width="9.140625" style="77"/>
    <col min="3843" max="3843" width="12.28515625" style="77" customWidth="1"/>
    <col min="3844" max="3844" width="0" style="77" hidden="1" customWidth="1"/>
    <col min="3845" max="3845" width="10.140625" style="77" customWidth="1"/>
    <col min="3846" max="3846" width="9.85546875" style="77" customWidth="1"/>
    <col min="3847" max="3847" width="11.28515625" style="77" customWidth="1"/>
    <col min="3848" max="3848" width="11.5703125" style="77" customWidth="1"/>
    <col min="3849" max="3849" width="7.42578125" style="77" customWidth="1"/>
    <col min="3850" max="4098" width="9.140625" style="77"/>
    <col min="4099" max="4099" width="12.28515625" style="77" customWidth="1"/>
    <col min="4100" max="4100" width="0" style="77" hidden="1" customWidth="1"/>
    <col min="4101" max="4101" width="10.140625" style="77" customWidth="1"/>
    <col min="4102" max="4102" width="9.85546875" style="77" customWidth="1"/>
    <col min="4103" max="4103" width="11.28515625" style="77" customWidth="1"/>
    <col min="4104" max="4104" width="11.5703125" style="77" customWidth="1"/>
    <col min="4105" max="4105" width="7.42578125" style="77" customWidth="1"/>
    <col min="4106" max="4354" width="9.140625" style="77"/>
    <col min="4355" max="4355" width="12.28515625" style="77" customWidth="1"/>
    <col min="4356" max="4356" width="0" style="77" hidden="1" customWidth="1"/>
    <col min="4357" max="4357" width="10.140625" style="77" customWidth="1"/>
    <col min="4358" max="4358" width="9.85546875" style="77" customWidth="1"/>
    <col min="4359" max="4359" width="11.28515625" style="77" customWidth="1"/>
    <col min="4360" max="4360" width="11.5703125" style="77" customWidth="1"/>
    <col min="4361" max="4361" width="7.42578125" style="77" customWidth="1"/>
    <col min="4362" max="4610" width="9.140625" style="77"/>
    <col min="4611" max="4611" width="12.28515625" style="77" customWidth="1"/>
    <col min="4612" max="4612" width="0" style="77" hidden="1" customWidth="1"/>
    <col min="4613" max="4613" width="10.140625" style="77" customWidth="1"/>
    <col min="4614" max="4614" width="9.85546875" style="77" customWidth="1"/>
    <col min="4615" max="4615" width="11.28515625" style="77" customWidth="1"/>
    <col min="4616" max="4616" width="11.5703125" style="77" customWidth="1"/>
    <col min="4617" max="4617" width="7.42578125" style="77" customWidth="1"/>
    <col min="4618" max="4866" width="9.140625" style="77"/>
    <col min="4867" max="4867" width="12.28515625" style="77" customWidth="1"/>
    <col min="4868" max="4868" width="0" style="77" hidden="1" customWidth="1"/>
    <col min="4869" max="4869" width="10.140625" style="77" customWidth="1"/>
    <col min="4870" max="4870" width="9.85546875" style="77" customWidth="1"/>
    <col min="4871" max="4871" width="11.28515625" style="77" customWidth="1"/>
    <col min="4872" max="4872" width="11.5703125" style="77" customWidth="1"/>
    <col min="4873" max="4873" width="7.42578125" style="77" customWidth="1"/>
    <col min="4874" max="5122" width="9.140625" style="77"/>
    <col min="5123" max="5123" width="12.28515625" style="77" customWidth="1"/>
    <col min="5124" max="5124" width="0" style="77" hidden="1" customWidth="1"/>
    <col min="5125" max="5125" width="10.140625" style="77" customWidth="1"/>
    <col min="5126" max="5126" width="9.85546875" style="77" customWidth="1"/>
    <col min="5127" max="5127" width="11.28515625" style="77" customWidth="1"/>
    <col min="5128" max="5128" width="11.5703125" style="77" customWidth="1"/>
    <col min="5129" max="5129" width="7.42578125" style="77" customWidth="1"/>
    <col min="5130" max="5378" width="9.140625" style="77"/>
    <col min="5379" max="5379" width="12.28515625" style="77" customWidth="1"/>
    <col min="5380" max="5380" width="0" style="77" hidden="1" customWidth="1"/>
    <col min="5381" max="5381" width="10.140625" style="77" customWidth="1"/>
    <col min="5382" max="5382" width="9.85546875" style="77" customWidth="1"/>
    <col min="5383" max="5383" width="11.28515625" style="77" customWidth="1"/>
    <col min="5384" max="5384" width="11.5703125" style="77" customWidth="1"/>
    <col min="5385" max="5385" width="7.42578125" style="77" customWidth="1"/>
    <col min="5386" max="5634" width="9.140625" style="77"/>
    <col min="5635" max="5635" width="12.28515625" style="77" customWidth="1"/>
    <col min="5636" max="5636" width="0" style="77" hidden="1" customWidth="1"/>
    <col min="5637" max="5637" width="10.140625" style="77" customWidth="1"/>
    <col min="5638" max="5638" width="9.85546875" style="77" customWidth="1"/>
    <col min="5639" max="5639" width="11.28515625" style="77" customWidth="1"/>
    <col min="5640" max="5640" width="11.5703125" style="77" customWidth="1"/>
    <col min="5641" max="5641" width="7.42578125" style="77" customWidth="1"/>
    <col min="5642" max="5890" width="9.140625" style="77"/>
    <col min="5891" max="5891" width="12.28515625" style="77" customWidth="1"/>
    <col min="5892" max="5892" width="0" style="77" hidden="1" customWidth="1"/>
    <col min="5893" max="5893" width="10.140625" style="77" customWidth="1"/>
    <col min="5894" max="5894" width="9.85546875" style="77" customWidth="1"/>
    <col min="5895" max="5895" width="11.28515625" style="77" customWidth="1"/>
    <col min="5896" max="5896" width="11.5703125" style="77" customWidth="1"/>
    <col min="5897" max="5897" width="7.42578125" style="77" customWidth="1"/>
    <col min="5898" max="6146" width="9.140625" style="77"/>
    <col min="6147" max="6147" width="12.28515625" style="77" customWidth="1"/>
    <col min="6148" max="6148" width="0" style="77" hidden="1" customWidth="1"/>
    <col min="6149" max="6149" width="10.140625" style="77" customWidth="1"/>
    <col min="6150" max="6150" width="9.85546875" style="77" customWidth="1"/>
    <col min="6151" max="6151" width="11.28515625" style="77" customWidth="1"/>
    <col min="6152" max="6152" width="11.5703125" style="77" customWidth="1"/>
    <col min="6153" max="6153" width="7.42578125" style="77" customWidth="1"/>
    <col min="6154" max="6402" width="9.140625" style="77"/>
    <col min="6403" max="6403" width="12.28515625" style="77" customWidth="1"/>
    <col min="6404" max="6404" width="0" style="77" hidden="1" customWidth="1"/>
    <col min="6405" max="6405" width="10.140625" style="77" customWidth="1"/>
    <col min="6406" max="6406" width="9.85546875" style="77" customWidth="1"/>
    <col min="6407" max="6407" width="11.28515625" style="77" customWidth="1"/>
    <col min="6408" max="6408" width="11.5703125" style="77" customWidth="1"/>
    <col min="6409" max="6409" width="7.42578125" style="77" customWidth="1"/>
    <col min="6410" max="6658" width="9.140625" style="77"/>
    <col min="6659" max="6659" width="12.28515625" style="77" customWidth="1"/>
    <col min="6660" max="6660" width="0" style="77" hidden="1" customWidth="1"/>
    <col min="6661" max="6661" width="10.140625" style="77" customWidth="1"/>
    <col min="6662" max="6662" width="9.85546875" style="77" customWidth="1"/>
    <col min="6663" max="6663" width="11.28515625" style="77" customWidth="1"/>
    <col min="6664" max="6664" width="11.5703125" style="77" customWidth="1"/>
    <col min="6665" max="6665" width="7.42578125" style="77" customWidth="1"/>
    <col min="6666" max="6914" width="9.140625" style="77"/>
    <col min="6915" max="6915" width="12.28515625" style="77" customWidth="1"/>
    <col min="6916" max="6916" width="0" style="77" hidden="1" customWidth="1"/>
    <col min="6917" max="6917" width="10.140625" style="77" customWidth="1"/>
    <col min="6918" max="6918" width="9.85546875" style="77" customWidth="1"/>
    <col min="6919" max="6919" width="11.28515625" style="77" customWidth="1"/>
    <col min="6920" max="6920" width="11.5703125" style="77" customWidth="1"/>
    <col min="6921" max="6921" width="7.42578125" style="77" customWidth="1"/>
    <col min="6922" max="7170" width="9.140625" style="77"/>
    <col min="7171" max="7171" width="12.28515625" style="77" customWidth="1"/>
    <col min="7172" max="7172" width="0" style="77" hidden="1" customWidth="1"/>
    <col min="7173" max="7173" width="10.140625" style="77" customWidth="1"/>
    <col min="7174" max="7174" width="9.85546875" style="77" customWidth="1"/>
    <col min="7175" max="7175" width="11.28515625" style="77" customWidth="1"/>
    <col min="7176" max="7176" width="11.5703125" style="77" customWidth="1"/>
    <col min="7177" max="7177" width="7.42578125" style="77" customWidth="1"/>
    <col min="7178" max="7426" width="9.140625" style="77"/>
    <col min="7427" max="7427" width="12.28515625" style="77" customWidth="1"/>
    <col min="7428" max="7428" width="0" style="77" hidden="1" customWidth="1"/>
    <col min="7429" max="7429" width="10.140625" style="77" customWidth="1"/>
    <col min="7430" max="7430" width="9.85546875" style="77" customWidth="1"/>
    <col min="7431" max="7431" width="11.28515625" style="77" customWidth="1"/>
    <col min="7432" max="7432" width="11.5703125" style="77" customWidth="1"/>
    <col min="7433" max="7433" width="7.42578125" style="77" customWidth="1"/>
    <col min="7434" max="7682" width="9.140625" style="77"/>
    <col min="7683" max="7683" width="12.28515625" style="77" customWidth="1"/>
    <col min="7684" max="7684" width="0" style="77" hidden="1" customWidth="1"/>
    <col min="7685" max="7685" width="10.140625" style="77" customWidth="1"/>
    <col min="7686" max="7686" width="9.85546875" style="77" customWidth="1"/>
    <col min="7687" max="7687" width="11.28515625" style="77" customWidth="1"/>
    <col min="7688" max="7688" width="11.5703125" style="77" customWidth="1"/>
    <col min="7689" max="7689" width="7.42578125" style="77" customWidth="1"/>
    <col min="7690" max="7938" width="9.140625" style="77"/>
    <col min="7939" max="7939" width="12.28515625" style="77" customWidth="1"/>
    <col min="7940" max="7940" width="0" style="77" hidden="1" customWidth="1"/>
    <col min="7941" max="7941" width="10.140625" style="77" customWidth="1"/>
    <col min="7942" max="7942" width="9.85546875" style="77" customWidth="1"/>
    <col min="7943" max="7943" width="11.28515625" style="77" customWidth="1"/>
    <col min="7944" max="7944" width="11.5703125" style="77" customWidth="1"/>
    <col min="7945" max="7945" width="7.42578125" style="77" customWidth="1"/>
    <col min="7946" max="8194" width="9.140625" style="77"/>
    <col min="8195" max="8195" width="12.28515625" style="77" customWidth="1"/>
    <col min="8196" max="8196" width="0" style="77" hidden="1" customWidth="1"/>
    <col min="8197" max="8197" width="10.140625" style="77" customWidth="1"/>
    <col min="8198" max="8198" width="9.85546875" style="77" customWidth="1"/>
    <col min="8199" max="8199" width="11.28515625" style="77" customWidth="1"/>
    <col min="8200" max="8200" width="11.5703125" style="77" customWidth="1"/>
    <col min="8201" max="8201" width="7.42578125" style="77" customWidth="1"/>
    <col min="8202" max="8450" width="9.140625" style="77"/>
    <col min="8451" max="8451" width="12.28515625" style="77" customWidth="1"/>
    <col min="8452" max="8452" width="0" style="77" hidden="1" customWidth="1"/>
    <col min="8453" max="8453" width="10.140625" style="77" customWidth="1"/>
    <col min="8454" max="8454" width="9.85546875" style="77" customWidth="1"/>
    <col min="8455" max="8455" width="11.28515625" style="77" customWidth="1"/>
    <col min="8456" max="8456" width="11.5703125" style="77" customWidth="1"/>
    <col min="8457" max="8457" width="7.42578125" style="77" customWidth="1"/>
    <col min="8458" max="8706" width="9.140625" style="77"/>
    <col min="8707" max="8707" width="12.28515625" style="77" customWidth="1"/>
    <col min="8708" max="8708" width="0" style="77" hidden="1" customWidth="1"/>
    <col min="8709" max="8709" width="10.140625" style="77" customWidth="1"/>
    <col min="8710" max="8710" width="9.85546875" style="77" customWidth="1"/>
    <col min="8711" max="8711" width="11.28515625" style="77" customWidth="1"/>
    <col min="8712" max="8712" width="11.5703125" style="77" customWidth="1"/>
    <col min="8713" max="8713" width="7.42578125" style="77" customWidth="1"/>
    <col min="8714" max="8962" width="9.140625" style="77"/>
    <col min="8963" max="8963" width="12.28515625" style="77" customWidth="1"/>
    <col min="8964" max="8964" width="0" style="77" hidden="1" customWidth="1"/>
    <col min="8965" max="8965" width="10.140625" style="77" customWidth="1"/>
    <col min="8966" max="8966" width="9.85546875" style="77" customWidth="1"/>
    <col min="8967" max="8967" width="11.28515625" style="77" customWidth="1"/>
    <col min="8968" max="8968" width="11.5703125" style="77" customWidth="1"/>
    <col min="8969" max="8969" width="7.42578125" style="77" customWidth="1"/>
    <col min="8970" max="9218" width="9.140625" style="77"/>
    <col min="9219" max="9219" width="12.28515625" style="77" customWidth="1"/>
    <col min="9220" max="9220" width="0" style="77" hidden="1" customWidth="1"/>
    <col min="9221" max="9221" width="10.140625" style="77" customWidth="1"/>
    <col min="9222" max="9222" width="9.85546875" style="77" customWidth="1"/>
    <col min="9223" max="9223" width="11.28515625" style="77" customWidth="1"/>
    <col min="9224" max="9224" width="11.5703125" style="77" customWidth="1"/>
    <col min="9225" max="9225" width="7.42578125" style="77" customWidth="1"/>
    <col min="9226" max="9474" width="9.140625" style="77"/>
    <col min="9475" max="9475" width="12.28515625" style="77" customWidth="1"/>
    <col min="9476" max="9476" width="0" style="77" hidden="1" customWidth="1"/>
    <col min="9477" max="9477" width="10.140625" style="77" customWidth="1"/>
    <col min="9478" max="9478" width="9.85546875" style="77" customWidth="1"/>
    <col min="9479" max="9479" width="11.28515625" style="77" customWidth="1"/>
    <col min="9480" max="9480" width="11.5703125" style="77" customWidth="1"/>
    <col min="9481" max="9481" width="7.42578125" style="77" customWidth="1"/>
    <col min="9482" max="9730" width="9.140625" style="77"/>
    <col min="9731" max="9731" width="12.28515625" style="77" customWidth="1"/>
    <col min="9732" max="9732" width="0" style="77" hidden="1" customWidth="1"/>
    <col min="9733" max="9733" width="10.140625" style="77" customWidth="1"/>
    <col min="9734" max="9734" width="9.85546875" style="77" customWidth="1"/>
    <col min="9735" max="9735" width="11.28515625" style="77" customWidth="1"/>
    <col min="9736" max="9736" width="11.5703125" style="77" customWidth="1"/>
    <col min="9737" max="9737" width="7.42578125" style="77" customWidth="1"/>
    <col min="9738" max="9986" width="9.140625" style="77"/>
    <col min="9987" max="9987" width="12.28515625" style="77" customWidth="1"/>
    <col min="9988" max="9988" width="0" style="77" hidden="1" customWidth="1"/>
    <col min="9989" max="9989" width="10.140625" style="77" customWidth="1"/>
    <col min="9990" max="9990" width="9.85546875" style="77" customWidth="1"/>
    <col min="9991" max="9991" width="11.28515625" style="77" customWidth="1"/>
    <col min="9992" max="9992" width="11.5703125" style="77" customWidth="1"/>
    <col min="9993" max="9993" width="7.42578125" style="77" customWidth="1"/>
    <col min="9994" max="10242" width="9.140625" style="77"/>
    <col min="10243" max="10243" width="12.28515625" style="77" customWidth="1"/>
    <col min="10244" max="10244" width="0" style="77" hidden="1" customWidth="1"/>
    <col min="10245" max="10245" width="10.140625" style="77" customWidth="1"/>
    <col min="10246" max="10246" width="9.85546875" style="77" customWidth="1"/>
    <col min="10247" max="10247" width="11.28515625" style="77" customWidth="1"/>
    <col min="10248" max="10248" width="11.5703125" style="77" customWidth="1"/>
    <col min="10249" max="10249" width="7.42578125" style="77" customWidth="1"/>
    <col min="10250" max="10498" width="9.140625" style="77"/>
    <col min="10499" max="10499" width="12.28515625" style="77" customWidth="1"/>
    <col min="10500" max="10500" width="0" style="77" hidden="1" customWidth="1"/>
    <col min="10501" max="10501" width="10.140625" style="77" customWidth="1"/>
    <col min="10502" max="10502" width="9.85546875" style="77" customWidth="1"/>
    <col min="10503" max="10503" width="11.28515625" style="77" customWidth="1"/>
    <col min="10504" max="10504" width="11.5703125" style="77" customWidth="1"/>
    <col min="10505" max="10505" width="7.42578125" style="77" customWidth="1"/>
    <col min="10506" max="10754" width="9.140625" style="77"/>
    <col min="10755" max="10755" width="12.28515625" style="77" customWidth="1"/>
    <col min="10756" max="10756" width="0" style="77" hidden="1" customWidth="1"/>
    <col min="10757" max="10757" width="10.140625" style="77" customWidth="1"/>
    <col min="10758" max="10758" width="9.85546875" style="77" customWidth="1"/>
    <col min="10759" max="10759" width="11.28515625" style="77" customWidth="1"/>
    <col min="10760" max="10760" width="11.5703125" style="77" customWidth="1"/>
    <col min="10761" max="10761" width="7.42578125" style="77" customWidth="1"/>
    <col min="10762" max="11010" width="9.140625" style="77"/>
    <col min="11011" max="11011" width="12.28515625" style="77" customWidth="1"/>
    <col min="11012" max="11012" width="0" style="77" hidden="1" customWidth="1"/>
    <col min="11013" max="11013" width="10.140625" style="77" customWidth="1"/>
    <col min="11014" max="11014" width="9.85546875" style="77" customWidth="1"/>
    <col min="11015" max="11015" width="11.28515625" style="77" customWidth="1"/>
    <col min="11016" max="11016" width="11.5703125" style="77" customWidth="1"/>
    <col min="11017" max="11017" width="7.42578125" style="77" customWidth="1"/>
    <col min="11018" max="11266" width="9.140625" style="77"/>
    <col min="11267" max="11267" width="12.28515625" style="77" customWidth="1"/>
    <col min="11268" max="11268" width="0" style="77" hidden="1" customWidth="1"/>
    <col min="11269" max="11269" width="10.140625" style="77" customWidth="1"/>
    <col min="11270" max="11270" width="9.85546875" style="77" customWidth="1"/>
    <col min="11271" max="11271" width="11.28515625" style="77" customWidth="1"/>
    <col min="11272" max="11272" width="11.5703125" style="77" customWidth="1"/>
    <col min="11273" max="11273" width="7.42578125" style="77" customWidth="1"/>
    <col min="11274" max="11522" width="9.140625" style="77"/>
    <col min="11523" max="11523" width="12.28515625" style="77" customWidth="1"/>
    <col min="11524" max="11524" width="0" style="77" hidden="1" customWidth="1"/>
    <col min="11525" max="11525" width="10.140625" style="77" customWidth="1"/>
    <col min="11526" max="11526" width="9.85546875" style="77" customWidth="1"/>
    <col min="11527" max="11527" width="11.28515625" style="77" customWidth="1"/>
    <col min="11528" max="11528" width="11.5703125" style="77" customWidth="1"/>
    <col min="11529" max="11529" width="7.42578125" style="77" customWidth="1"/>
    <col min="11530" max="11778" width="9.140625" style="77"/>
    <col min="11779" max="11779" width="12.28515625" style="77" customWidth="1"/>
    <col min="11780" max="11780" width="0" style="77" hidden="1" customWidth="1"/>
    <col min="11781" max="11781" width="10.140625" style="77" customWidth="1"/>
    <col min="11782" max="11782" width="9.85546875" style="77" customWidth="1"/>
    <col min="11783" max="11783" width="11.28515625" style="77" customWidth="1"/>
    <col min="11784" max="11784" width="11.5703125" style="77" customWidth="1"/>
    <col min="11785" max="11785" width="7.42578125" style="77" customWidth="1"/>
    <col min="11786" max="12034" width="9.140625" style="77"/>
    <col min="12035" max="12035" width="12.28515625" style="77" customWidth="1"/>
    <col min="12036" max="12036" width="0" style="77" hidden="1" customWidth="1"/>
    <col min="12037" max="12037" width="10.140625" style="77" customWidth="1"/>
    <col min="12038" max="12038" width="9.85546875" style="77" customWidth="1"/>
    <col min="12039" max="12039" width="11.28515625" style="77" customWidth="1"/>
    <col min="12040" max="12040" width="11.5703125" style="77" customWidth="1"/>
    <col min="12041" max="12041" width="7.42578125" style="77" customWidth="1"/>
    <col min="12042" max="12290" width="9.140625" style="77"/>
    <col min="12291" max="12291" width="12.28515625" style="77" customWidth="1"/>
    <col min="12292" max="12292" width="0" style="77" hidden="1" customWidth="1"/>
    <col min="12293" max="12293" width="10.140625" style="77" customWidth="1"/>
    <col min="12294" max="12294" width="9.85546875" style="77" customWidth="1"/>
    <col min="12295" max="12295" width="11.28515625" style="77" customWidth="1"/>
    <col min="12296" max="12296" width="11.5703125" style="77" customWidth="1"/>
    <col min="12297" max="12297" width="7.42578125" style="77" customWidth="1"/>
    <col min="12298" max="12546" width="9.140625" style="77"/>
    <col min="12547" max="12547" width="12.28515625" style="77" customWidth="1"/>
    <col min="12548" max="12548" width="0" style="77" hidden="1" customWidth="1"/>
    <col min="12549" max="12549" width="10.140625" style="77" customWidth="1"/>
    <col min="12550" max="12550" width="9.85546875" style="77" customWidth="1"/>
    <col min="12551" max="12551" width="11.28515625" style="77" customWidth="1"/>
    <col min="12552" max="12552" width="11.5703125" style="77" customWidth="1"/>
    <col min="12553" max="12553" width="7.42578125" style="77" customWidth="1"/>
    <col min="12554" max="12802" width="9.140625" style="77"/>
    <col min="12803" max="12803" width="12.28515625" style="77" customWidth="1"/>
    <col min="12804" max="12804" width="0" style="77" hidden="1" customWidth="1"/>
    <col min="12805" max="12805" width="10.140625" style="77" customWidth="1"/>
    <col min="12806" max="12806" width="9.85546875" style="77" customWidth="1"/>
    <col min="12807" max="12807" width="11.28515625" style="77" customWidth="1"/>
    <col min="12808" max="12808" width="11.5703125" style="77" customWidth="1"/>
    <col min="12809" max="12809" width="7.42578125" style="77" customWidth="1"/>
    <col min="12810" max="13058" width="9.140625" style="77"/>
    <col min="13059" max="13059" width="12.28515625" style="77" customWidth="1"/>
    <col min="13060" max="13060" width="0" style="77" hidden="1" customWidth="1"/>
    <col min="13061" max="13061" width="10.140625" style="77" customWidth="1"/>
    <col min="13062" max="13062" width="9.85546875" style="77" customWidth="1"/>
    <col min="13063" max="13063" width="11.28515625" style="77" customWidth="1"/>
    <col min="13064" max="13064" width="11.5703125" style="77" customWidth="1"/>
    <col min="13065" max="13065" width="7.42578125" style="77" customWidth="1"/>
    <col min="13066" max="13314" width="9.140625" style="77"/>
    <col min="13315" max="13315" width="12.28515625" style="77" customWidth="1"/>
    <col min="13316" max="13316" width="0" style="77" hidden="1" customWidth="1"/>
    <col min="13317" max="13317" width="10.140625" style="77" customWidth="1"/>
    <col min="13318" max="13318" width="9.85546875" style="77" customWidth="1"/>
    <col min="13319" max="13319" width="11.28515625" style="77" customWidth="1"/>
    <col min="13320" max="13320" width="11.5703125" style="77" customWidth="1"/>
    <col min="13321" max="13321" width="7.42578125" style="77" customWidth="1"/>
    <col min="13322" max="13570" width="9.140625" style="77"/>
    <col min="13571" max="13571" width="12.28515625" style="77" customWidth="1"/>
    <col min="13572" max="13572" width="0" style="77" hidden="1" customWidth="1"/>
    <col min="13573" max="13573" width="10.140625" style="77" customWidth="1"/>
    <col min="13574" max="13574" width="9.85546875" style="77" customWidth="1"/>
    <col min="13575" max="13575" width="11.28515625" style="77" customWidth="1"/>
    <col min="13576" max="13576" width="11.5703125" style="77" customWidth="1"/>
    <col min="13577" max="13577" width="7.42578125" style="77" customWidth="1"/>
    <col min="13578" max="13826" width="9.140625" style="77"/>
    <col min="13827" max="13827" width="12.28515625" style="77" customWidth="1"/>
    <col min="13828" max="13828" width="0" style="77" hidden="1" customWidth="1"/>
    <col min="13829" max="13829" width="10.140625" style="77" customWidth="1"/>
    <col min="13830" max="13830" width="9.85546875" style="77" customWidth="1"/>
    <col min="13831" max="13831" width="11.28515625" style="77" customWidth="1"/>
    <col min="13832" max="13832" width="11.5703125" style="77" customWidth="1"/>
    <col min="13833" max="13833" width="7.42578125" style="77" customWidth="1"/>
    <col min="13834" max="14082" width="9.140625" style="77"/>
    <col min="14083" max="14083" width="12.28515625" style="77" customWidth="1"/>
    <col min="14084" max="14084" width="0" style="77" hidden="1" customWidth="1"/>
    <col min="14085" max="14085" width="10.140625" style="77" customWidth="1"/>
    <col min="14086" max="14086" width="9.85546875" style="77" customWidth="1"/>
    <col min="14087" max="14087" width="11.28515625" style="77" customWidth="1"/>
    <col min="14088" max="14088" width="11.5703125" style="77" customWidth="1"/>
    <col min="14089" max="14089" width="7.42578125" style="77" customWidth="1"/>
    <col min="14090" max="14338" width="9.140625" style="77"/>
    <col min="14339" max="14339" width="12.28515625" style="77" customWidth="1"/>
    <col min="14340" max="14340" width="0" style="77" hidden="1" customWidth="1"/>
    <col min="14341" max="14341" width="10.140625" style="77" customWidth="1"/>
    <col min="14342" max="14342" width="9.85546875" style="77" customWidth="1"/>
    <col min="14343" max="14343" width="11.28515625" style="77" customWidth="1"/>
    <col min="14344" max="14344" width="11.5703125" style="77" customWidth="1"/>
    <col min="14345" max="14345" width="7.42578125" style="77" customWidth="1"/>
    <col min="14346" max="14594" width="9.140625" style="77"/>
    <col min="14595" max="14595" width="12.28515625" style="77" customWidth="1"/>
    <col min="14596" max="14596" width="0" style="77" hidden="1" customWidth="1"/>
    <col min="14597" max="14597" width="10.140625" style="77" customWidth="1"/>
    <col min="14598" max="14598" width="9.85546875" style="77" customWidth="1"/>
    <col min="14599" max="14599" width="11.28515625" style="77" customWidth="1"/>
    <col min="14600" max="14600" width="11.5703125" style="77" customWidth="1"/>
    <col min="14601" max="14601" width="7.42578125" style="77" customWidth="1"/>
    <col min="14602" max="14850" width="9.140625" style="77"/>
    <col min="14851" max="14851" width="12.28515625" style="77" customWidth="1"/>
    <col min="14852" max="14852" width="0" style="77" hidden="1" customWidth="1"/>
    <col min="14853" max="14853" width="10.140625" style="77" customWidth="1"/>
    <col min="14854" max="14854" width="9.85546875" style="77" customWidth="1"/>
    <col min="14855" max="14855" width="11.28515625" style="77" customWidth="1"/>
    <col min="14856" max="14856" width="11.5703125" style="77" customWidth="1"/>
    <col min="14857" max="14857" width="7.42578125" style="77" customWidth="1"/>
    <col min="14858" max="15106" width="9.140625" style="77"/>
    <col min="15107" max="15107" width="12.28515625" style="77" customWidth="1"/>
    <col min="15108" max="15108" width="0" style="77" hidden="1" customWidth="1"/>
    <col min="15109" max="15109" width="10.140625" style="77" customWidth="1"/>
    <col min="15110" max="15110" width="9.85546875" style="77" customWidth="1"/>
    <col min="15111" max="15111" width="11.28515625" style="77" customWidth="1"/>
    <col min="15112" max="15112" width="11.5703125" style="77" customWidth="1"/>
    <col min="15113" max="15113" width="7.42578125" style="77" customWidth="1"/>
    <col min="15114" max="15362" width="9.140625" style="77"/>
    <col min="15363" max="15363" width="12.28515625" style="77" customWidth="1"/>
    <col min="15364" max="15364" width="0" style="77" hidden="1" customWidth="1"/>
    <col min="15365" max="15365" width="10.140625" style="77" customWidth="1"/>
    <col min="15366" max="15366" width="9.85546875" style="77" customWidth="1"/>
    <col min="15367" max="15367" width="11.28515625" style="77" customWidth="1"/>
    <col min="15368" max="15368" width="11.5703125" style="77" customWidth="1"/>
    <col min="15369" max="15369" width="7.42578125" style="77" customWidth="1"/>
    <col min="15370" max="15618" width="9.140625" style="77"/>
    <col min="15619" max="15619" width="12.28515625" style="77" customWidth="1"/>
    <col min="15620" max="15620" width="0" style="77" hidden="1" customWidth="1"/>
    <col min="15621" max="15621" width="10.140625" style="77" customWidth="1"/>
    <col min="15622" max="15622" width="9.85546875" style="77" customWidth="1"/>
    <col min="15623" max="15623" width="11.28515625" style="77" customWidth="1"/>
    <col min="15624" max="15624" width="11.5703125" style="77" customWidth="1"/>
    <col min="15625" max="15625" width="7.42578125" style="77" customWidth="1"/>
    <col min="15626" max="15874" width="9.140625" style="77"/>
    <col min="15875" max="15875" width="12.28515625" style="77" customWidth="1"/>
    <col min="15876" max="15876" width="0" style="77" hidden="1" customWidth="1"/>
    <col min="15877" max="15877" width="10.140625" style="77" customWidth="1"/>
    <col min="15878" max="15878" width="9.85546875" style="77" customWidth="1"/>
    <col min="15879" max="15879" width="11.28515625" style="77" customWidth="1"/>
    <col min="15880" max="15880" width="11.5703125" style="77" customWidth="1"/>
    <col min="15881" max="15881" width="7.42578125" style="77" customWidth="1"/>
    <col min="15882" max="16130" width="9.140625" style="77"/>
    <col min="16131" max="16131" width="12.28515625" style="77" customWidth="1"/>
    <col min="16132" max="16132" width="0" style="77" hidden="1" customWidth="1"/>
    <col min="16133" max="16133" width="10.140625" style="77" customWidth="1"/>
    <col min="16134" max="16134" width="9.85546875" style="77" customWidth="1"/>
    <col min="16135" max="16135" width="11.28515625" style="77" customWidth="1"/>
    <col min="16136" max="16136" width="11.5703125" style="77" customWidth="1"/>
    <col min="16137" max="16137" width="7.42578125" style="77" customWidth="1"/>
    <col min="16138" max="16384" width="9.140625" style="77"/>
  </cols>
  <sheetData>
    <row r="1" spans="1:10" hidden="1" x14ac:dyDescent="0.2"/>
    <row r="2" spans="1:10" hidden="1" x14ac:dyDescent="0.2"/>
    <row r="4" spans="1:10" s="79" customFormat="1" ht="15" x14ac:dyDescent="0.2">
      <c r="E4" s="80"/>
      <c r="F4" s="80"/>
      <c r="G4" s="80"/>
      <c r="H4" s="80"/>
      <c r="I4" s="81"/>
      <c r="J4" s="81"/>
    </row>
    <row r="5" spans="1:10" x14ac:dyDescent="0.2">
      <c r="E5" s="82"/>
      <c r="F5" s="82"/>
      <c r="G5" s="82"/>
      <c r="H5" s="82"/>
      <c r="I5" s="83"/>
      <c r="J5" s="83"/>
    </row>
    <row r="6" spans="1:10" ht="15.75" x14ac:dyDescent="0.25">
      <c r="A6" s="84" t="s">
        <v>126</v>
      </c>
      <c r="E6" s="82"/>
      <c r="F6" s="82"/>
      <c r="G6" s="82"/>
      <c r="H6" s="82"/>
      <c r="I6" s="83"/>
      <c r="J6" s="83"/>
    </row>
    <row r="7" spans="1:10" x14ac:dyDescent="0.2">
      <c r="E7" s="82"/>
      <c r="F7" s="82"/>
      <c r="G7" s="82"/>
      <c r="H7" s="82"/>
      <c r="I7" s="83"/>
      <c r="J7" s="83"/>
    </row>
    <row r="8" spans="1:10" x14ac:dyDescent="0.2">
      <c r="A8" s="77" t="s">
        <v>127</v>
      </c>
    </row>
    <row r="9" spans="1:10" x14ac:dyDescent="0.2">
      <c r="A9" s="77" t="s">
        <v>128</v>
      </c>
    </row>
    <row r="11" spans="1:10" x14ac:dyDescent="0.2">
      <c r="A11" s="77" t="s">
        <v>129</v>
      </c>
    </row>
    <row r="13" spans="1:10" x14ac:dyDescent="0.2">
      <c r="A13" s="77" t="s">
        <v>130</v>
      </c>
    </row>
    <row r="15" spans="1:10" x14ac:dyDescent="0.2">
      <c r="A15" s="77" t="s">
        <v>131</v>
      </c>
    </row>
    <row r="17" spans="1:1" x14ac:dyDescent="0.2">
      <c r="A17" s="77" t="s">
        <v>132</v>
      </c>
    </row>
    <row r="19" spans="1:1" x14ac:dyDescent="0.2">
      <c r="A19" s="77" t="s">
        <v>252</v>
      </c>
    </row>
    <row r="21" spans="1:1" x14ac:dyDescent="0.2">
      <c r="A21" s="77" t="s">
        <v>133</v>
      </c>
    </row>
    <row r="23" spans="1:1" x14ac:dyDescent="0.2">
      <c r="A23" s="77" t="s">
        <v>134</v>
      </c>
    </row>
    <row r="25" spans="1:1" x14ac:dyDescent="0.2">
      <c r="A25" s="77" t="s">
        <v>135</v>
      </c>
    </row>
    <row r="27" spans="1:1" x14ac:dyDescent="0.2">
      <c r="A27" s="77" t="s">
        <v>136</v>
      </c>
    </row>
    <row r="29" spans="1:1" x14ac:dyDescent="0.2">
      <c r="A29" s="77" t="s">
        <v>137</v>
      </c>
    </row>
    <row r="31" spans="1:1" x14ac:dyDescent="0.2">
      <c r="A31" s="77" t="s">
        <v>138</v>
      </c>
    </row>
    <row r="32" spans="1:1" x14ac:dyDescent="0.2">
      <c r="A32" s="77" t="s">
        <v>139</v>
      </c>
    </row>
    <row r="34" spans="1:10" ht="12.75" customHeight="1" x14ac:dyDescent="0.2">
      <c r="A34" s="205" t="s">
        <v>140</v>
      </c>
      <c r="B34" s="205"/>
      <c r="C34" s="205"/>
      <c r="D34" s="205"/>
      <c r="E34" s="205"/>
      <c r="F34" s="205"/>
      <c r="G34" s="205"/>
      <c r="H34" s="205"/>
      <c r="I34" s="206"/>
      <c r="J34" s="206"/>
    </row>
    <row r="35" spans="1:10" x14ac:dyDescent="0.2">
      <c r="A35" s="205"/>
      <c r="B35" s="205"/>
      <c r="C35" s="205"/>
      <c r="D35" s="205"/>
      <c r="E35" s="205"/>
      <c r="F35" s="205"/>
      <c r="G35" s="205"/>
      <c r="H35" s="205"/>
      <c r="I35" s="206"/>
      <c r="J35" s="206"/>
    </row>
    <row r="36" spans="1:10" x14ac:dyDescent="0.2">
      <c r="A36" s="205"/>
      <c r="B36" s="205"/>
      <c r="C36" s="205"/>
      <c r="D36" s="205"/>
      <c r="E36" s="205"/>
      <c r="F36" s="205"/>
      <c r="G36" s="205"/>
      <c r="H36" s="205"/>
      <c r="I36" s="205"/>
      <c r="J36" s="205"/>
    </row>
  </sheetData>
  <mergeCells count="1">
    <mergeCell ref="A34:J36"/>
  </mergeCells>
  <pageMargins left="0.39370078740157483" right="0.19685039370078741" top="0" bottom="0.39370078740157483" header="0.51181102362204722" footer="0.51181102362204722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3:E37"/>
  <sheetViews>
    <sheetView topLeftCell="A19" workbookViewId="0">
      <selection activeCell="A27" sqref="A27:XFD27"/>
    </sheetView>
  </sheetViews>
  <sheetFormatPr defaultRowHeight="15" x14ac:dyDescent="0.25"/>
  <cols>
    <col min="4" max="4" width="9.85546875" bestFit="1" customWidth="1"/>
  </cols>
  <sheetData>
    <row r="3" spans="1:5" x14ac:dyDescent="0.25">
      <c r="A3" s="96" t="s">
        <v>192</v>
      </c>
      <c r="B3" s="96" t="s">
        <v>120</v>
      </c>
      <c r="C3" s="96" t="s">
        <v>121</v>
      </c>
      <c r="D3" s="96" t="s">
        <v>122</v>
      </c>
      <c r="E3" s="96" t="s">
        <v>123</v>
      </c>
    </row>
    <row r="4" spans="1:5" x14ac:dyDescent="0.25">
      <c r="A4" s="96">
        <v>1</v>
      </c>
      <c r="B4" s="97" t="e">
        <f>#REF!</f>
        <v>#REF!</v>
      </c>
      <c r="C4" s="97" t="e">
        <f>#REF!</f>
        <v>#REF!</v>
      </c>
      <c r="D4" s="97" t="e">
        <f>#REF!</f>
        <v>#REF!</v>
      </c>
      <c r="E4" s="97" t="e">
        <f>#REF!</f>
        <v>#REF!</v>
      </c>
    </row>
    <row r="5" spans="1:5" x14ac:dyDescent="0.25">
      <c r="A5" s="96">
        <v>2</v>
      </c>
      <c r="B5" s="97">
        <f>'2'!D$62</f>
        <v>32.96</v>
      </c>
      <c r="C5" s="97">
        <f>'2'!E$62</f>
        <v>36.479999999999997</v>
      </c>
      <c r="D5" s="97">
        <f>'2'!F$62</f>
        <v>190.03</v>
      </c>
      <c r="E5" s="97">
        <f>'2'!G$62</f>
        <v>1218.43</v>
      </c>
    </row>
    <row r="6" spans="1:5" x14ac:dyDescent="0.25">
      <c r="A6" s="96">
        <v>3</v>
      </c>
      <c r="B6" s="97">
        <f>'3'!D$61</f>
        <v>44.8</v>
      </c>
      <c r="C6" s="97">
        <f>'3'!E$61</f>
        <v>37.5</v>
      </c>
      <c r="D6" s="97">
        <f>'3'!F$61</f>
        <v>145.4</v>
      </c>
      <c r="E6" s="97">
        <f>'3'!G$61</f>
        <v>1001</v>
      </c>
    </row>
    <row r="7" spans="1:5" x14ac:dyDescent="0.25">
      <c r="A7" s="96">
        <v>4</v>
      </c>
      <c r="B7" s="97">
        <f>'4'!D$62</f>
        <v>40.5</v>
      </c>
      <c r="C7" s="97">
        <f>'4'!E$62</f>
        <v>25.95</v>
      </c>
      <c r="D7" s="97">
        <f>'4'!F$62</f>
        <v>177.95</v>
      </c>
      <c r="E7" s="97">
        <f>'4'!G$62</f>
        <v>1317.5</v>
      </c>
    </row>
    <row r="8" spans="1:5" x14ac:dyDescent="0.25">
      <c r="A8" s="96">
        <v>5</v>
      </c>
      <c r="B8" s="97">
        <f>'5'!D$62</f>
        <v>47.54</v>
      </c>
      <c r="C8" s="97">
        <f>'5'!E$62</f>
        <v>169.26</v>
      </c>
      <c r="D8" s="97">
        <f>'5'!F$62</f>
        <v>126.72999999999999</v>
      </c>
      <c r="E8" s="97">
        <f>'5'!G$62</f>
        <v>1043.5899999999999</v>
      </c>
    </row>
    <row r="9" spans="1:5" x14ac:dyDescent="0.25">
      <c r="A9" s="96">
        <v>6</v>
      </c>
      <c r="B9" s="97"/>
      <c r="C9" s="97"/>
      <c r="D9" s="97"/>
      <c r="E9" s="97"/>
    </row>
    <row r="10" spans="1:5" x14ac:dyDescent="0.25">
      <c r="A10" s="96">
        <v>7</v>
      </c>
      <c r="B10" s="97">
        <f>'7'!D$62</f>
        <v>0</v>
      </c>
      <c r="C10" s="97">
        <f>'7'!E$62</f>
        <v>0</v>
      </c>
      <c r="D10" s="97">
        <f>'7'!F$62</f>
        <v>0</v>
      </c>
      <c r="E10" s="97">
        <f>'7'!G$62</f>
        <v>0</v>
      </c>
    </row>
    <row r="11" spans="1:5" x14ac:dyDescent="0.25">
      <c r="A11" s="96">
        <v>8</v>
      </c>
      <c r="B11" s="97">
        <f>'8'!D$60</f>
        <v>34.299999999999997</v>
      </c>
      <c r="C11" s="97">
        <f>'8'!E$60</f>
        <v>27.200000000000003</v>
      </c>
      <c r="D11" s="97">
        <f>'8'!F$60</f>
        <v>121.19999999999999</v>
      </c>
      <c r="E11" s="97">
        <f>'8'!G$60</f>
        <v>909.5</v>
      </c>
    </row>
    <row r="12" spans="1:5" x14ac:dyDescent="0.25">
      <c r="A12" s="96">
        <v>9</v>
      </c>
      <c r="B12" s="97">
        <f>'9'!D$62</f>
        <v>26.589999999999996</v>
      </c>
      <c r="C12" s="97">
        <f>'9'!E$62</f>
        <v>37.58</v>
      </c>
      <c r="D12" s="97">
        <f>'9'!F$62</f>
        <v>147.69999999999999</v>
      </c>
      <c r="E12" s="97">
        <f>'9'!G$62</f>
        <v>1048.1599999999999</v>
      </c>
    </row>
    <row r="13" spans="1:5" x14ac:dyDescent="0.25">
      <c r="A13" s="96">
        <v>10</v>
      </c>
      <c r="B13" s="97">
        <f>'10'!D$60</f>
        <v>42.83</v>
      </c>
      <c r="C13" s="97">
        <f>'10'!E$60</f>
        <v>49.17</v>
      </c>
      <c r="D13" s="97">
        <f>'10'!F$60</f>
        <v>140.73999999999998</v>
      </c>
      <c r="E13" s="97">
        <f>'10'!G$60</f>
        <v>1187.8</v>
      </c>
    </row>
    <row r="14" spans="1:5" x14ac:dyDescent="0.25">
      <c r="A14" s="96">
        <v>11</v>
      </c>
      <c r="B14" s="97">
        <f>'11'!D$59</f>
        <v>49.050000000000004</v>
      </c>
      <c r="C14" s="97">
        <f>'11'!E$59</f>
        <v>44</v>
      </c>
      <c r="D14" s="97">
        <f>'11'!F$59</f>
        <v>155.27000000000001</v>
      </c>
      <c r="E14" s="97">
        <f>'11'!G$59</f>
        <v>1219.8499999999999</v>
      </c>
    </row>
    <row r="15" spans="1:5" x14ac:dyDescent="0.25">
      <c r="A15" s="96">
        <v>12</v>
      </c>
      <c r="B15" s="97">
        <f>'12'!D$62</f>
        <v>43.19</v>
      </c>
      <c r="C15" s="97">
        <f>'12'!E$62</f>
        <v>166.61</v>
      </c>
      <c r="D15" s="97">
        <f>'12'!F$62</f>
        <v>93.56</v>
      </c>
      <c r="E15" s="97">
        <f>'12'!G$62</f>
        <v>863.34</v>
      </c>
    </row>
    <row r="16" spans="1:5" x14ac:dyDescent="0.25">
      <c r="A16" s="96">
        <v>13</v>
      </c>
      <c r="B16" s="97"/>
      <c r="C16" s="97"/>
      <c r="D16" s="97"/>
      <c r="E16" s="97"/>
    </row>
    <row r="17" spans="1:5" x14ac:dyDescent="0.25">
      <c r="A17" s="96">
        <v>14</v>
      </c>
      <c r="B17" s="97">
        <f>'14'!D$62</f>
        <v>0</v>
      </c>
      <c r="C17" s="97">
        <f>'14'!E$62</f>
        <v>0</v>
      </c>
      <c r="D17" s="97">
        <f>'14'!F$62</f>
        <v>0</v>
      </c>
      <c r="E17" s="97">
        <f>'14'!G$62</f>
        <v>0</v>
      </c>
    </row>
    <row r="18" spans="1:5" x14ac:dyDescent="0.25">
      <c r="A18" s="96">
        <v>15</v>
      </c>
      <c r="B18" s="97">
        <f>'15'!D$62</f>
        <v>39.04</v>
      </c>
      <c r="C18" s="97">
        <f>'15'!E$62</f>
        <v>46.4</v>
      </c>
      <c r="D18" s="97">
        <f>'15'!F$62</f>
        <v>128.91999999999999</v>
      </c>
      <c r="E18" s="97">
        <f>'15'!G$62</f>
        <v>1102.5</v>
      </c>
    </row>
    <row r="19" spans="1:5" x14ac:dyDescent="0.25">
      <c r="A19" s="96">
        <v>16</v>
      </c>
      <c r="B19" s="97">
        <f>'16'!D$62</f>
        <v>25.61</v>
      </c>
      <c r="C19" s="97">
        <f>'16'!E$62</f>
        <v>52.379999999999995</v>
      </c>
      <c r="D19" s="97">
        <f>'16'!F$62</f>
        <v>139.93</v>
      </c>
      <c r="E19" s="97">
        <f>'16'!G$62</f>
        <v>1033.93</v>
      </c>
    </row>
    <row r="20" spans="1:5" x14ac:dyDescent="0.25">
      <c r="A20" s="96">
        <v>17</v>
      </c>
      <c r="B20" s="97">
        <f>'17'!D$60</f>
        <v>45.3</v>
      </c>
      <c r="C20" s="97">
        <f>'17'!E$60</f>
        <v>37.299999999999997</v>
      </c>
      <c r="D20" s="97">
        <f>'17'!F$60</f>
        <v>158.19999999999999</v>
      </c>
      <c r="E20" s="97">
        <f>'17'!G$60</f>
        <v>1141</v>
      </c>
    </row>
    <row r="21" spans="1:5" x14ac:dyDescent="0.25">
      <c r="A21" s="96">
        <v>18</v>
      </c>
      <c r="B21" s="97">
        <f>'18'!D$62</f>
        <v>43.45</v>
      </c>
      <c r="C21" s="97">
        <f>'18'!E$62</f>
        <v>44.1</v>
      </c>
      <c r="D21" s="97">
        <f>'18'!F$62</f>
        <v>205.76999999999998</v>
      </c>
      <c r="E21" s="97">
        <f>'18'!G$62</f>
        <v>1412.75</v>
      </c>
    </row>
    <row r="22" spans="1:5" x14ac:dyDescent="0.25">
      <c r="A22" s="96">
        <v>19</v>
      </c>
      <c r="B22" s="97">
        <f>'19'!D$60</f>
        <v>45.489999999999995</v>
      </c>
      <c r="C22" s="97">
        <f>'19'!E$60</f>
        <v>168.51</v>
      </c>
      <c r="D22" s="97">
        <f>'19'!F$60</f>
        <v>101.96</v>
      </c>
      <c r="E22" s="97">
        <f>'19'!G$60</f>
        <v>923.33999999999992</v>
      </c>
    </row>
    <row r="23" spans="1:5" x14ac:dyDescent="0.25">
      <c r="A23" s="96">
        <v>20</v>
      </c>
      <c r="B23" s="97"/>
      <c r="C23" s="97"/>
      <c r="D23" s="97"/>
      <c r="E23" s="97"/>
    </row>
    <row r="24" spans="1:5" x14ac:dyDescent="0.25">
      <c r="A24" s="96">
        <v>21</v>
      </c>
      <c r="B24" s="97">
        <f>'21'!D$62</f>
        <v>0</v>
      </c>
      <c r="C24" s="97">
        <f>'21'!E$62</f>
        <v>0</v>
      </c>
      <c r="D24" s="97">
        <f>'21'!F$62</f>
        <v>0</v>
      </c>
      <c r="E24" s="97">
        <f>'21'!G$62</f>
        <v>0</v>
      </c>
    </row>
    <row r="25" spans="1:5" x14ac:dyDescent="0.25">
      <c r="A25" s="96">
        <v>22</v>
      </c>
      <c r="B25" s="97">
        <f>'22'!D$61</f>
        <v>55.65</v>
      </c>
      <c r="C25" s="97">
        <f>'22'!E$61</f>
        <v>41.550000000000004</v>
      </c>
      <c r="D25" s="97">
        <f>'22'!F$61</f>
        <v>149.94999999999999</v>
      </c>
      <c r="E25" s="97">
        <f>'22'!G$61</f>
        <v>1190.5</v>
      </c>
    </row>
    <row r="26" spans="1:5" x14ac:dyDescent="0.25">
      <c r="A26" s="96">
        <v>23</v>
      </c>
      <c r="B26" s="97">
        <f>'23'!D$62</f>
        <v>31.14</v>
      </c>
      <c r="C26" s="97">
        <f>'23'!E$62</f>
        <v>40.24</v>
      </c>
      <c r="D26" s="97">
        <f>'23'!F$62</f>
        <v>152.01</v>
      </c>
      <c r="E26" s="97">
        <f>'23'!G$62</f>
        <v>1082.76</v>
      </c>
    </row>
    <row r="27" spans="1:5" x14ac:dyDescent="0.25">
      <c r="A27" s="96">
        <v>24</v>
      </c>
      <c r="B27" s="97">
        <f>'24'!D$60</f>
        <v>38.61</v>
      </c>
      <c r="C27" s="97">
        <f>'24'!E$60</f>
        <v>39.5</v>
      </c>
      <c r="D27" s="97">
        <f>'24'!F$60</f>
        <v>170.84</v>
      </c>
      <c r="E27" s="97">
        <f>'24'!G$60</f>
        <v>1107.25</v>
      </c>
    </row>
    <row r="28" spans="1:5" x14ac:dyDescent="0.25">
      <c r="A28" s="96">
        <v>25</v>
      </c>
      <c r="B28" s="97">
        <f>'25'!D$62</f>
        <v>44.924999999999997</v>
      </c>
      <c r="C28" s="97">
        <f>'25'!E$62</f>
        <v>62.435000000000002</v>
      </c>
      <c r="D28" s="97">
        <f>'25'!F$62</f>
        <v>163.78</v>
      </c>
      <c r="E28" s="97">
        <f>'25'!G$62</f>
        <v>1403.0250000000001</v>
      </c>
    </row>
    <row r="29" spans="1:5" x14ac:dyDescent="0.25">
      <c r="A29" s="96">
        <v>26</v>
      </c>
      <c r="B29" s="97">
        <f>'26'!D$61</f>
        <v>49.61</v>
      </c>
      <c r="C29" s="97">
        <f>'26'!E$61</f>
        <v>27.55</v>
      </c>
      <c r="D29" s="97">
        <f>'26'!F$61</f>
        <v>114.05</v>
      </c>
      <c r="E29" s="97">
        <f>'26'!G$61</f>
        <v>793.6</v>
      </c>
    </row>
    <row r="30" spans="1:5" x14ac:dyDescent="0.25">
      <c r="A30" s="96">
        <v>27</v>
      </c>
      <c r="B30" s="97"/>
      <c r="C30" s="97"/>
      <c r="D30" s="97"/>
      <c r="E30" s="97"/>
    </row>
    <row r="31" spans="1:5" x14ac:dyDescent="0.25">
      <c r="A31" s="96">
        <v>28</v>
      </c>
      <c r="B31" s="97">
        <f>'28'!D$62</f>
        <v>0</v>
      </c>
      <c r="C31" s="97">
        <f>'28'!E$62</f>
        <v>0</v>
      </c>
      <c r="D31" s="97">
        <f>'28'!F$62</f>
        <v>0</v>
      </c>
      <c r="E31" s="97">
        <f>'28'!G$62</f>
        <v>0</v>
      </c>
    </row>
    <row r="32" spans="1:5" x14ac:dyDescent="0.25">
      <c r="A32" s="96">
        <v>29</v>
      </c>
      <c r="B32" s="97">
        <f>'29'!D$62</f>
        <v>0</v>
      </c>
      <c r="C32" s="97">
        <f>'29'!E$62</f>
        <v>0</v>
      </c>
      <c r="D32" s="97">
        <f>'29'!F$62</f>
        <v>0</v>
      </c>
      <c r="E32" s="97">
        <f>'29'!G$62</f>
        <v>0</v>
      </c>
    </row>
    <row r="33" spans="1:5" x14ac:dyDescent="0.25">
      <c r="A33" s="96">
        <v>30</v>
      </c>
      <c r="B33" s="97">
        <f>'30'!D$62</f>
        <v>0</v>
      </c>
      <c r="C33" s="97">
        <f>'30'!E$62</f>
        <v>0</v>
      </c>
      <c r="D33" s="97">
        <f>'30'!F$62</f>
        <v>0</v>
      </c>
      <c r="E33" s="97">
        <f>'30'!G$62</f>
        <v>0</v>
      </c>
    </row>
    <row r="34" spans="1:5" x14ac:dyDescent="0.25">
      <c r="A34" s="96">
        <v>31</v>
      </c>
      <c r="B34" s="97">
        <f>'31'!D$62</f>
        <v>0</v>
      </c>
      <c r="C34" s="97">
        <f>'31'!E$62</f>
        <v>0</v>
      </c>
      <c r="D34" s="97">
        <f>'31'!F$62</f>
        <v>0</v>
      </c>
      <c r="E34" s="97">
        <f>'31'!G$62</f>
        <v>0</v>
      </c>
    </row>
    <row r="35" spans="1:5" x14ac:dyDescent="0.25">
      <c r="A35" s="96"/>
      <c r="B35" s="97" t="e">
        <f>SUM(B4:B34)/20</f>
        <v>#REF!</v>
      </c>
      <c r="C35" s="97" t="e">
        <f t="shared" ref="C35:E35" si="0">SUM(C4:C34)/20</f>
        <v>#REF!</v>
      </c>
      <c r="D35" s="97" t="e">
        <f t="shared" si="0"/>
        <v>#REF!</v>
      </c>
      <c r="E35" s="97" t="e">
        <f t="shared" si="0"/>
        <v>#REF!</v>
      </c>
    </row>
    <row r="36" spans="1:5" x14ac:dyDescent="0.25">
      <c r="A36" s="96"/>
      <c r="B36" s="96" t="e">
        <f>D35/B35</f>
        <v>#REF!</v>
      </c>
      <c r="C36" s="96" t="e">
        <f>D35/C35</f>
        <v>#REF!</v>
      </c>
      <c r="D36" s="96" t="e">
        <f>E35/D35</f>
        <v>#REF!</v>
      </c>
      <c r="E36" s="96"/>
    </row>
    <row r="37" spans="1:5" x14ac:dyDescent="0.25">
      <c r="A37" s="96"/>
      <c r="B37" s="96"/>
      <c r="C37" s="96"/>
      <c r="D37" s="96"/>
      <c r="E37" s="96"/>
    </row>
  </sheetData>
  <pageMargins left="0.7" right="0.7" top="0.75" bottom="0.75" header="0.3" footer="0.3"/>
  <pageSetup paperSize="9" orientation="portrait" horizontalDpi="180" verticalDpi="18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7"/>
  <sheetViews>
    <sheetView workbookViewId="0">
      <selection activeCell="H32" sqref="H32"/>
    </sheetView>
  </sheetViews>
  <sheetFormatPr defaultRowHeight="15" x14ac:dyDescent="0.25"/>
  <cols>
    <col min="4" max="4" width="9.85546875" bestFit="1" customWidth="1"/>
  </cols>
  <sheetData>
    <row r="3" spans="1:5" x14ac:dyDescent="0.25">
      <c r="A3" s="96" t="s">
        <v>192</v>
      </c>
      <c r="B3" s="96" t="s">
        <v>120</v>
      </c>
      <c r="C3" s="96" t="s">
        <v>121</v>
      </c>
      <c r="D3" s="96" t="s">
        <v>122</v>
      </c>
      <c r="E3" s="96" t="s">
        <v>123</v>
      </c>
    </row>
    <row r="4" spans="1:5" x14ac:dyDescent="0.25">
      <c r="A4" s="96">
        <v>1</v>
      </c>
      <c r="B4" s="97" t="e">
        <f>#REF!</f>
        <v>#REF!</v>
      </c>
      <c r="C4" s="97" t="e">
        <f>#REF!</f>
        <v>#REF!</v>
      </c>
      <c r="D4" s="97" t="e">
        <f>#REF!</f>
        <v>#REF!</v>
      </c>
      <c r="E4" s="97" t="e">
        <f>#REF!</f>
        <v>#REF!</v>
      </c>
    </row>
    <row r="5" spans="1:5" x14ac:dyDescent="0.25">
      <c r="A5" s="96">
        <v>2</v>
      </c>
      <c r="B5" s="97">
        <f>'2'!D$62</f>
        <v>32.96</v>
      </c>
      <c r="C5" s="97">
        <f>'2'!E$62</f>
        <v>36.479999999999997</v>
      </c>
      <c r="D5" s="97">
        <f>'2'!F$62</f>
        <v>190.03</v>
      </c>
      <c r="E5" s="97">
        <f>'2'!G$62</f>
        <v>1218.43</v>
      </c>
    </row>
    <row r="6" spans="1:5" x14ac:dyDescent="0.25">
      <c r="A6" s="96">
        <v>3</v>
      </c>
      <c r="B6" s="97">
        <f>'3'!D$61</f>
        <v>44.8</v>
      </c>
      <c r="C6" s="97">
        <f>'3'!E$61</f>
        <v>37.5</v>
      </c>
      <c r="D6" s="97">
        <f>'3'!F$61</f>
        <v>145.4</v>
      </c>
      <c r="E6" s="97">
        <f>'3'!G$61</f>
        <v>1001</v>
      </c>
    </row>
    <row r="7" spans="1:5" x14ac:dyDescent="0.25">
      <c r="A7" s="96">
        <v>4</v>
      </c>
      <c r="B7" s="97">
        <f>'4'!D$62</f>
        <v>40.5</v>
      </c>
      <c r="C7" s="97">
        <f>'4'!E$62</f>
        <v>25.95</v>
      </c>
      <c r="D7" s="97">
        <f>'4'!F$62</f>
        <v>177.95</v>
      </c>
      <c r="E7" s="97">
        <f>'4'!G$62</f>
        <v>1317.5</v>
      </c>
    </row>
    <row r="8" spans="1:5" x14ac:dyDescent="0.25">
      <c r="A8" s="96">
        <v>5</v>
      </c>
      <c r="B8" s="97">
        <f>'5'!D$62</f>
        <v>47.54</v>
      </c>
      <c r="C8" s="97">
        <f>'5'!E$62</f>
        <v>169.26</v>
      </c>
      <c r="D8" s="97">
        <f>'5'!F$62</f>
        <v>126.72999999999999</v>
      </c>
      <c r="E8" s="97">
        <f>'5'!G$62</f>
        <v>1043.5899999999999</v>
      </c>
    </row>
    <row r="9" spans="1:5" x14ac:dyDescent="0.25">
      <c r="A9" s="96">
        <v>6</v>
      </c>
      <c r="B9" s="97">
        <f>'6'!D$62</f>
        <v>42.38</v>
      </c>
      <c r="C9" s="97">
        <f>'6'!E$62</f>
        <v>25.490000000000002</v>
      </c>
      <c r="D9" s="97">
        <f>'6'!F$62</f>
        <v>141.79</v>
      </c>
      <c r="E9" s="97">
        <f>'6'!G$62</f>
        <v>966.59</v>
      </c>
    </row>
    <row r="10" spans="1:5" x14ac:dyDescent="0.25">
      <c r="A10" s="96">
        <v>7</v>
      </c>
      <c r="B10" s="97">
        <f>'7'!D$62</f>
        <v>0</v>
      </c>
      <c r="C10" s="97">
        <f>'7'!E$62</f>
        <v>0</v>
      </c>
      <c r="D10" s="97">
        <f>'7'!F$62</f>
        <v>0</v>
      </c>
      <c r="E10" s="97">
        <f>'7'!G$62</f>
        <v>0</v>
      </c>
    </row>
    <row r="11" spans="1:5" x14ac:dyDescent="0.25">
      <c r="A11" s="96">
        <v>8</v>
      </c>
      <c r="B11" s="97">
        <f>'8'!D$60</f>
        <v>34.299999999999997</v>
      </c>
      <c r="C11" s="97">
        <f>'8'!E$60</f>
        <v>27.200000000000003</v>
      </c>
      <c r="D11" s="97">
        <f>'8'!F$60</f>
        <v>121.19999999999999</v>
      </c>
      <c r="E11" s="97">
        <f>'8'!G$60</f>
        <v>909.5</v>
      </c>
    </row>
    <row r="12" spans="1:5" x14ac:dyDescent="0.25">
      <c r="A12" s="96">
        <v>9</v>
      </c>
      <c r="B12" s="97">
        <f>'9'!D$62</f>
        <v>26.589999999999996</v>
      </c>
      <c r="C12" s="97">
        <f>'9'!E$62</f>
        <v>37.58</v>
      </c>
      <c r="D12" s="97">
        <f>'9'!F$62</f>
        <v>147.69999999999999</v>
      </c>
      <c r="E12" s="97">
        <f>'9'!G$62</f>
        <v>1048.1599999999999</v>
      </c>
    </row>
    <row r="13" spans="1:5" x14ac:dyDescent="0.25">
      <c r="A13" s="96">
        <v>10</v>
      </c>
      <c r="B13" s="97">
        <f>'10'!D$60</f>
        <v>42.83</v>
      </c>
      <c r="C13" s="97">
        <f>'10'!E$60</f>
        <v>49.17</v>
      </c>
      <c r="D13" s="97">
        <f>'10'!F$60</f>
        <v>140.73999999999998</v>
      </c>
      <c r="E13" s="97">
        <f>'10'!G$60</f>
        <v>1187.8</v>
      </c>
    </row>
    <row r="14" spans="1:5" x14ac:dyDescent="0.25">
      <c r="A14" s="96">
        <v>11</v>
      </c>
      <c r="B14" s="97">
        <f>'11'!D$59</f>
        <v>49.050000000000004</v>
      </c>
      <c r="C14" s="97">
        <f>'11'!E$59</f>
        <v>44</v>
      </c>
      <c r="D14" s="97">
        <f>'11'!F$59</f>
        <v>155.27000000000001</v>
      </c>
      <c r="E14" s="97">
        <f>'11'!G$59</f>
        <v>1219.8499999999999</v>
      </c>
    </row>
    <row r="15" spans="1:5" x14ac:dyDescent="0.25">
      <c r="A15" s="96">
        <v>12</v>
      </c>
      <c r="B15" s="97">
        <f>'12'!D$62</f>
        <v>43.19</v>
      </c>
      <c r="C15" s="97">
        <f>'12'!E$62</f>
        <v>166.61</v>
      </c>
      <c r="D15" s="97">
        <f>'12'!F$62</f>
        <v>93.56</v>
      </c>
      <c r="E15" s="97">
        <f>'12'!G$62</f>
        <v>863.34</v>
      </c>
    </row>
    <row r="16" spans="1:5" x14ac:dyDescent="0.25">
      <c r="A16" s="96">
        <v>13</v>
      </c>
      <c r="B16" s="97">
        <f>'13'!D$62</f>
        <v>37.96</v>
      </c>
      <c r="C16" s="97">
        <f>'13'!E$62</f>
        <v>25.135000000000002</v>
      </c>
      <c r="D16" s="97">
        <f>'13'!F$62</f>
        <v>157.98999999999998</v>
      </c>
      <c r="E16" s="97">
        <f>'13'!G$62</f>
        <v>1022.59</v>
      </c>
    </row>
    <row r="17" spans="1:5" x14ac:dyDescent="0.25">
      <c r="A17" s="96">
        <v>14</v>
      </c>
      <c r="B17" s="97">
        <f>'14'!D$62</f>
        <v>0</v>
      </c>
      <c r="C17" s="97">
        <f>'14'!E$62</f>
        <v>0</v>
      </c>
      <c r="D17" s="97">
        <f>'14'!F$62</f>
        <v>0</v>
      </c>
      <c r="E17" s="97">
        <f>'14'!G$62</f>
        <v>0</v>
      </c>
    </row>
    <row r="18" spans="1:5" x14ac:dyDescent="0.25">
      <c r="A18" s="96">
        <v>15</v>
      </c>
      <c r="B18" s="97">
        <f>'15'!D$62</f>
        <v>39.04</v>
      </c>
      <c r="C18" s="97">
        <f>'15'!E$62</f>
        <v>46.4</v>
      </c>
      <c r="D18" s="97">
        <f>'15'!F$62</f>
        <v>128.91999999999999</v>
      </c>
      <c r="E18" s="97">
        <f>'15'!G$62</f>
        <v>1102.5</v>
      </c>
    </row>
    <row r="19" spans="1:5" x14ac:dyDescent="0.25">
      <c r="A19" s="96">
        <v>16</v>
      </c>
      <c r="B19" s="97">
        <f>'16'!D$62</f>
        <v>25.61</v>
      </c>
      <c r="C19" s="97">
        <f>'16'!E$62</f>
        <v>52.379999999999995</v>
      </c>
      <c r="D19" s="97">
        <f>'16'!F$62</f>
        <v>139.93</v>
      </c>
      <c r="E19" s="97">
        <f>'16'!G$62</f>
        <v>1033.93</v>
      </c>
    </row>
    <row r="20" spans="1:5" x14ac:dyDescent="0.25">
      <c r="A20" s="96">
        <v>17</v>
      </c>
      <c r="B20" s="97">
        <f>'17'!D$60</f>
        <v>45.3</v>
      </c>
      <c r="C20" s="97">
        <f>'17'!E$60</f>
        <v>37.299999999999997</v>
      </c>
      <c r="D20" s="97">
        <f>'17'!F$60</f>
        <v>158.19999999999999</v>
      </c>
      <c r="E20" s="97">
        <f>'17'!G$60</f>
        <v>1141</v>
      </c>
    </row>
    <row r="21" spans="1:5" x14ac:dyDescent="0.25">
      <c r="A21" s="96">
        <v>18</v>
      </c>
      <c r="B21" s="97">
        <f>'18'!D$62</f>
        <v>43.45</v>
      </c>
      <c r="C21" s="97">
        <f>'18'!E$62</f>
        <v>44.1</v>
      </c>
      <c r="D21" s="97">
        <f>'18'!F$62</f>
        <v>205.76999999999998</v>
      </c>
      <c r="E21" s="97">
        <f>'18'!G$62</f>
        <v>1412.75</v>
      </c>
    </row>
    <row r="22" spans="1:5" x14ac:dyDescent="0.25">
      <c r="A22" s="96">
        <v>19</v>
      </c>
      <c r="B22" s="97">
        <f>'19'!D$60</f>
        <v>45.489999999999995</v>
      </c>
      <c r="C22" s="97">
        <f>'19'!E$60</f>
        <v>168.51</v>
      </c>
      <c r="D22" s="97">
        <f>'19'!F$60</f>
        <v>101.96</v>
      </c>
      <c r="E22" s="97">
        <f>'19'!G$60</f>
        <v>923.33999999999992</v>
      </c>
    </row>
    <row r="23" spans="1:5" x14ac:dyDescent="0.25">
      <c r="A23" s="96">
        <v>20</v>
      </c>
      <c r="B23" s="97">
        <f>'20'!D$62</f>
        <v>42.58</v>
      </c>
      <c r="C23" s="97">
        <f>'20'!E$62</f>
        <v>26.990000000000002</v>
      </c>
      <c r="D23" s="97">
        <f>'20'!F$62</f>
        <v>155.37</v>
      </c>
      <c r="E23" s="97">
        <f>'20'!G$62</f>
        <v>1028.3400000000001</v>
      </c>
    </row>
    <row r="24" spans="1:5" x14ac:dyDescent="0.25">
      <c r="A24" s="96">
        <v>21</v>
      </c>
      <c r="B24" s="97">
        <f>'21'!D$62</f>
        <v>0</v>
      </c>
      <c r="C24" s="97">
        <f>'21'!E$62</f>
        <v>0</v>
      </c>
      <c r="D24" s="97">
        <f>'21'!F$62</f>
        <v>0</v>
      </c>
      <c r="E24" s="97">
        <f>'21'!G$62</f>
        <v>0</v>
      </c>
    </row>
    <row r="25" spans="1:5" x14ac:dyDescent="0.25">
      <c r="A25" s="96">
        <v>22</v>
      </c>
      <c r="B25" s="97">
        <f>'22'!D$61</f>
        <v>55.65</v>
      </c>
      <c r="C25" s="97">
        <f>'22'!E$61</f>
        <v>41.550000000000004</v>
      </c>
      <c r="D25" s="97">
        <f>'22'!F$61</f>
        <v>149.94999999999999</v>
      </c>
      <c r="E25" s="97">
        <f>'22'!G$61</f>
        <v>1190.5</v>
      </c>
    </row>
    <row r="26" spans="1:5" x14ac:dyDescent="0.25">
      <c r="A26" s="96">
        <v>23</v>
      </c>
      <c r="B26" s="97">
        <f>'23'!D$62</f>
        <v>31.14</v>
      </c>
      <c r="C26" s="97">
        <f>'23'!E$62</f>
        <v>40.24</v>
      </c>
      <c r="D26" s="97">
        <f>'23'!F$62</f>
        <v>152.01</v>
      </c>
      <c r="E26" s="97">
        <f>'23'!G$62</f>
        <v>1082.76</v>
      </c>
    </row>
    <row r="27" spans="1:5" x14ac:dyDescent="0.25">
      <c r="A27" s="96">
        <v>24</v>
      </c>
      <c r="B27" s="97">
        <f>'24'!D$60</f>
        <v>38.61</v>
      </c>
      <c r="C27" s="97">
        <f>'24'!E$60</f>
        <v>39.5</v>
      </c>
      <c r="D27" s="97">
        <f>'24'!F$60</f>
        <v>170.84</v>
      </c>
      <c r="E27" s="97">
        <f>'24'!G$60</f>
        <v>1107.25</v>
      </c>
    </row>
    <row r="28" spans="1:5" x14ac:dyDescent="0.25">
      <c r="A28" s="96">
        <v>25</v>
      </c>
      <c r="B28" s="97">
        <f>'25'!D$62</f>
        <v>44.924999999999997</v>
      </c>
      <c r="C28" s="97">
        <f>'25'!E$62</f>
        <v>62.435000000000002</v>
      </c>
      <c r="D28" s="97">
        <f>'25'!F$62</f>
        <v>163.78</v>
      </c>
      <c r="E28" s="97">
        <f>'25'!G$62</f>
        <v>1403.0250000000001</v>
      </c>
    </row>
    <row r="29" spans="1:5" x14ac:dyDescent="0.25">
      <c r="A29" s="96">
        <v>26</v>
      </c>
      <c r="B29" s="97">
        <f>'26'!D$61</f>
        <v>49.61</v>
      </c>
      <c r="C29" s="97">
        <f>'26'!E$61</f>
        <v>27.55</v>
      </c>
      <c r="D29" s="97">
        <f>'26'!F$61</f>
        <v>114.05</v>
      </c>
      <c r="E29" s="97">
        <f>'26'!G$61</f>
        <v>793.6</v>
      </c>
    </row>
    <row r="30" spans="1:5" x14ac:dyDescent="0.25">
      <c r="A30" s="96">
        <v>27</v>
      </c>
      <c r="B30" s="97">
        <f>'27'!D$62</f>
        <v>34.39</v>
      </c>
      <c r="C30" s="97">
        <f>'27'!E$62</f>
        <v>32.26</v>
      </c>
      <c r="D30" s="97">
        <f>'27'!F$62</f>
        <v>177.04</v>
      </c>
      <c r="E30" s="97">
        <f>'27'!G$62</f>
        <v>1110</v>
      </c>
    </row>
    <row r="31" spans="1:5" x14ac:dyDescent="0.25">
      <c r="A31" s="96">
        <v>28</v>
      </c>
      <c r="B31" s="97">
        <f>'28'!D$62</f>
        <v>0</v>
      </c>
      <c r="C31" s="97">
        <f>'28'!E$62</f>
        <v>0</v>
      </c>
      <c r="D31" s="97">
        <f>'28'!F$62</f>
        <v>0</v>
      </c>
      <c r="E31" s="97">
        <f>'28'!G$62</f>
        <v>0</v>
      </c>
    </row>
    <row r="32" spans="1:5" x14ac:dyDescent="0.25">
      <c r="A32" s="96">
        <v>29</v>
      </c>
      <c r="B32" s="97">
        <f>'29'!D$62</f>
        <v>0</v>
      </c>
      <c r="C32" s="97">
        <f>'29'!E$62</f>
        <v>0</v>
      </c>
      <c r="D32" s="97">
        <f>'29'!F$62</f>
        <v>0</v>
      </c>
      <c r="E32" s="97">
        <f>'29'!G$62</f>
        <v>0</v>
      </c>
    </row>
    <row r="33" spans="1:5" x14ac:dyDescent="0.25">
      <c r="A33" s="96">
        <v>30</v>
      </c>
      <c r="B33" s="97">
        <f>'30'!D$62</f>
        <v>0</v>
      </c>
      <c r="C33" s="97">
        <f>'30'!E$62</f>
        <v>0</v>
      </c>
      <c r="D33" s="97">
        <f>'30'!F$62</f>
        <v>0</v>
      </c>
      <c r="E33" s="97">
        <f>'30'!G$62</f>
        <v>0</v>
      </c>
    </row>
    <row r="34" spans="1:5" x14ac:dyDescent="0.25">
      <c r="A34" s="96">
        <v>31</v>
      </c>
      <c r="B34" s="97">
        <f>'31'!D$62</f>
        <v>0</v>
      </c>
      <c r="C34" s="97">
        <f>'31'!E$62</f>
        <v>0</v>
      </c>
      <c r="D34" s="97">
        <f>'31'!F$62</f>
        <v>0</v>
      </c>
      <c r="E34" s="97">
        <f>'31'!G$62</f>
        <v>0</v>
      </c>
    </row>
    <row r="35" spans="1:5" x14ac:dyDescent="0.25">
      <c r="A35" s="96"/>
      <c r="B35" s="97" t="e">
        <f>SUM(B4:B34)/20</f>
        <v>#REF!</v>
      </c>
      <c r="C35" s="97" t="e">
        <f t="shared" ref="C35:E35" si="0">SUM(C4:C34)/20</f>
        <v>#REF!</v>
      </c>
      <c r="D35" s="97" t="e">
        <f t="shared" si="0"/>
        <v>#REF!</v>
      </c>
      <c r="E35" s="97" t="e">
        <f t="shared" si="0"/>
        <v>#REF!</v>
      </c>
    </row>
    <row r="36" spans="1:5" x14ac:dyDescent="0.25">
      <c r="A36" s="96"/>
      <c r="B36" s="96" t="e">
        <f>D35/B35</f>
        <v>#REF!</v>
      </c>
      <c r="C36" s="96" t="e">
        <f>D35/C35</f>
        <v>#REF!</v>
      </c>
      <c r="D36" s="96" t="e">
        <f>E35/D35</f>
        <v>#REF!</v>
      </c>
      <c r="E36" s="96"/>
    </row>
    <row r="37" spans="1:5" x14ac:dyDescent="0.25">
      <c r="A37" s="96"/>
      <c r="B37" s="96"/>
      <c r="C37" s="96"/>
      <c r="D37" s="96"/>
      <c r="E37" s="96"/>
    </row>
  </sheetData>
  <pageMargins left="0.7" right="0.7" top="0.75" bottom="0.75" header="0.3" footer="0.3"/>
  <pageSetup paperSize="9" orientation="portrait" horizontalDpi="180" verticalDpi="18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34"/>
  <sheetViews>
    <sheetView topLeftCell="A12" workbookViewId="0">
      <selection activeCell="M30" sqref="M30"/>
    </sheetView>
  </sheetViews>
  <sheetFormatPr defaultRowHeight="12.75" x14ac:dyDescent="0.2"/>
  <cols>
    <col min="1" max="2" width="9.140625" style="77"/>
    <col min="3" max="3" width="12.28515625" style="77" customWidth="1"/>
    <col min="4" max="4" width="6.7109375" style="77" hidden="1" customWidth="1"/>
    <col min="5" max="5" width="10.140625" style="77" customWidth="1"/>
    <col min="6" max="6" width="9.85546875" style="77" customWidth="1"/>
    <col min="7" max="7" width="11.28515625" style="77" customWidth="1"/>
    <col min="8" max="8" width="11.5703125" style="77" customWidth="1"/>
    <col min="9" max="9" width="7.42578125" style="78" customWidth="1"/>
    <col min="10" max="10" width="9.140625" style="78"/>
    <col min="11" max="258" width="9.140625" style="77"/>
    <col min="259" max="259" width="12.28515625" style="77" customWidth="1"/>
    <col min="260" max="260" width="0" style="77" hidden="1" customWidth="1"/>
    <col min="261" max="261" width="10.140625" style="77" customWidth="1"/>
    <col min="262" max="262" width="9.85546875" style="77" customWidth="1"/>
    <col min="263" max="263" width="11.28515625" style="77" customWidth="1"/>
    <col min="264" max="264" width="11.5703125" style="77" customWidth="1"/>
    <col min="265" max="265" width="7.42578125" style="77" customWidth="1"/>
    <col min="266" max="514" width="9.140625" style="77"/>
    <col min="515" max="515" width="12.28515625" style="77" customWidth="1"/>
    <col min="516" max="516" width="0" style="77" hidden="1" customWidth="1"/>
    <col min="517" max="517" width="10.140625" style="77" customWidth="1"/>
    <col min="518" max="518" width="9.85546875" style="77" customWidth="1"/>
    <col min="519" max="519" width="11.28515625" style="77" customWidth="1"/>
    <col min="520" max="520" width="11.5703125" style="77" customWidth="1"/>
    <col min="521" max="521" width="7.42578125" style="77" customWidth="1"/>
    <col min="522" max="770" width="9.140625" style="77"/>
    <col min="771" max="771" width="12.28515625" style="77" customWidth="1"/>
    <col min="772" max="772" width="0" style="77" hidden="1" customWidth="1"/>
    <col min="773" max="773" width="10.140625" style="77" customWidth="1"/>
    <col min="774" max="774" width="9.85546875" style="77" customWidth="1"/>
    <col min="775" max="775" width="11.28515625" style="77" customWidth="1"/>
    <col min="776" max="776" width="11.5703125" style="77" customWidth="1"/>
    <col min="777" max="777" width="7.42578125" style="77" customWidth="1"/>
    <col min="778" max="1026" width="9.140625" style="77"/>
    <col min="1027" max="1027" width="12.28515625" style="77" customWidth="1"/>
    <col min="1028" max="1028" width="0" style="77" hidden="1" customWidth="1"/>
    <col min="1029" max="1029" width="10.140625" style="77" customWidth="1"/>
    <col min="1030" max="1030" width="9.85546875" style="77" customWidth="1"/>
    <col min="1031" max="1031" width="11.28515625" style="77" customWidth="1"/>
    <col min="1032" max="1032" width="11.5703125" style="77" customWidth="1"/>
    <col min="1033" max="1033" width="7.42578125" style="77" customWidth="1"/>
    <col min="1034" max="1282" width="9.140625" style="77"/>
    <col min="1283" max="1283" width="12.28515625" style="77" customWidth="1"/>
    <col min="1284" max="1284" width="0" style="77" hidden="1" customWidth="1"/>
    <col min="1285" max="1285" width="10.140625" style="77" customWidth="1"/>
    <col min="1286" max="1286" width="9.85546875" style="77" customWidth="1"/>
    <col min="1287" max="1287" width="11.28515625" style="77" customWidth="1"/>
    <col min="1288" max="1288" width="11.5703125" style="77" customWidth="1"/>
    <col min="1289" max="1289" width="7.42578125" style="77" customWidth="1"/>
    <col min="1290" max="1538" width="9.140625" style="77"/>
    <col min="1539" max="1539" width="12.28515625" style="77" customWidth="1"/>
    <col min="1540" max="1540" width="0" style="77" hidden="1" customWidth="1"/>
    <col min="1541" max="1541" width="10.140625" style="77" customWidth="1"/>
    <col min="1542" max="1542" width="9.85546875" style="77" customWidth="1"/>
    <col min="1543" max="1543" width="11.28515625" style="77" customWidth="1"/>
    <col min="1544" max="1544" width="11.5703125" style="77" customWidth="1"/>
    <col min="1545" max="1545" width="7.42578125" style="77" customWidth="1"/>
    <col min="1546" max="1794" width="9.140625" style="77"/>
    <col min="1795" max="1795" width="12.28515625" style="77" customWidth="1"/>
    <col min="1796" max="1796" width="0" style="77" hidden="1" customWidth="1"/>
    <col min="1797" max="1797" width="10.140625" style="77" customWidth="1"/>
    <col min="1798" max="1798" width="9.85546875" style="77" customWidth="1"/>
    <col min="1799" max="1799" width="11.28515625" style="77" customWidth="1"/>
    <col min="1800" max="1800" width="11.5703125" style="77" customWidth="1"/>
    <col min="1801" max="1801" width="7.42578125" style="77" customWidth="1"/>
    <col min="1802" max="2050" width="9.140625" style="77"/>
    <col min="2051" max="2051" width="12.28515625" style="77" customWidth="1"/>
    <col min="2052" max="2052" width="0" style="77" hidden="1" customWidth="1"/>
    <col min="2053" max="2053" width="10.140625" style="77" customWidth="1"/>
    <col min="2054" max="2054" width="9.85546875" style="77" customWidth="1"/>
    <col min="2055" max="2055" width="11.28515625" style="77" customWidth="1"/>
    <col min="2056" max="2056" width="11.5703125" style="77" customWidth="1"/>
    <col min="2057" max="2057" width="7.42578125" style="77" customWidth="1"/>
    <col min="2058" max="2306" width="9.140625" style="77"/>
    <col min="2307" max="2307" width="12.28515625" style="77" customWidth="1"/>
    <col min="2308" max="2308" width="0" style="77" hidden="1" customWidth="1"/>
    <col min="2309" max="2309" width="10.140625" style="77" customWidth="1"/>
    <col min="2310" max="2310" width="9.85546875" style="77" customWidth="1"/>
    <col min="2311" max="2311" width="11.28515625" style="77" customWidth="1"/>
    <col min="2312" max="2312" width="11.5703125" style="77" customWidth="1"/>
    <col min="2313" max="2313" width="7.42578125" style="77" customWidth="1"/>
    <col min="2314" max="2562" width="9.140625" style="77"/>
    <col min="2563" max="2563" width="12.28515625" style="77" customWidth="1"/>
    <col min="2564" max="2564" width="0" style="77" hidden="1" customWidth="1"/>
    <col min="2565" max="2565" width="10.140625" style="77" customWidth="1"/>
    <col min="2566" max="2566" width="9.85546875" style="77" customWidth="1"/>
    <col min="2567" max="2567" width="11.28515625" style="77" customWidth="1"/>
    <col min="2568" max="2568" width="11.5703125" style="77" customWidth="1"/>
    <col min="2569" max="2569" width="7.42578125" style="77" customWidth="1"/>
    <col min="2570" max="2818" width="9.140625" style="77"/>
    <col min="2819" max="2819" width="12.28515625" style="77" customWidth="1"/>
    <col min="2820" max="2820" width="0" style="77" hidden="1" customWidth="1"/>
    <col min="2821" max="2821" width="10.140625" style="77" customWidth="1"/>
    <col min="2822" max="2822" width="9.85546875" style="77" customWidth="1"/>
    <col min="2823" max="2823" width="11.28515625" style="77" customWidth="1"/>
    <col min="2824" max="2824" width="11.5703125" style="77" customWidth="1"/>
    <col min="2825" max="2825" width="7.42578125" style="77" customWidth="1"/>
    <col min="2826" max="3074" width="9.140625" style="77"/>
    <col min="3075" max="3075" width="12.28515625" style="77" customWidth="1"/>
    <col min="3076" max="3076" width="0" style="77" hidden="1" customWidth="1"/>
    <col min="3077" max="3077" width="10.140625" style="77" customWidth="1"/>
    <col min="3078" max="3078" width="9.85546875" style="77" customWidth="1"/>
    <col min="3079" max="3079" width="11.28515625" style="77" customWidth="1"/>
    <col min="3080" max="3080" width="11.5703125" style="77" customWidth="1"/>
    <col min="3081" max="3081" width="7.42578125" style="77" customWidth="1"/>
    <col min="3082" max="3330" width="9.140625" style="77"/>
    <col min="3331" max="3331" width="12.28515625" style="77" customWidth="1"/>
    <col min="3332" max="3332" width="0" style="77" hidden="1" customWidth="1"/>
    <col min="3333" max="3333" width="10.140625" style="77" customWidth="1"/>
    <col min="3334" max="3334" width="9.85546875" style="77" customWidth="1"/>
    <col min="3335" max="3335" width="11.28515625" style="77" customWidth="1"/>
    <col min="3336" max="3336" width="11.5703125" style="77" customWidth="1"/>
    <col min="3337" max="3337" width="7.42578125" style="77" customWidth="1"/>
    <col min="3338" max="3586" width="9.140625" style="77"/>
    <col min="3587" max="3587" width="12.28515625" style="77" customWidth="1"/>
    <col min="3588" max="3588" width="0" style="77" hidden="1" customWidth="1"/>
    <col min="3589" max="3589" width="10.140625" style="77" customWidth="1"/>
    <col min="3590" max="3590" width="9.85546875" style="77" customWidth="1"/>
    <col min="3591" max="3591" width="11.28515625" style="77" customWidth="1"/>
    <col min="3592" max="3592" width="11.5703125" style="77" customWidth="1"/>
    <col min="3593" max="3593" width="7.42578125" style="77" customWidth="1"/>
    <col min="3594" max="3842" width="9.140625" style="77"/>
    <col min="3843" max="3843" width="12.28515625" style="77" customWidth="1"/>
    <col min="3844" max="3844" width="0" style="77" hidden="1" customWidth="1"/>
    <col min="3845" max="3845" width="10.140625" style="77" customWidth="1"/>
    <col min="3846" max="3846" width="9.85546875" style="77" customWidth="1"/>
    <col min="3847" max="3847" width="11.28515625" style="77" customWidth="1"/>
    <col min="3848" max="3848" width="11.5703125" style="77" customWidth="1"/>
    <col min="3849" max="3849" width="7.42578125" style="77" customWidth="1"/>
    <col min="3850" max="4098" width="9.140625" style="77"/>
    <col min="4099" max="4099" width="12.28515625" style="77" customWidth="1"/>
    <col min="4100" max="4100" width="0" style="77" hidden="1" customWidth="1"/>
    <col min="4101" max="4101" width="10.140625" style="77" customWidth="1"/>
    <col min="4102" max="4102" width="9.85546875" style="77" customWidth="1"/>
    <col min="4103" max="4103" width="11.28515625" style="77" customWidth="1"/>
    <col min="4104" max="4104" width="11.5703125" style="77" customWidth="1"/>
    <col min="4105" max="4105" width="7.42578125" style="77" customWidth="1"/>
    <col min="4106" max="4354" width="9.140625" style="77"/>
    <col min="4355" max="4355" width="12.28515625" style="77" customWidth="1"/>
    <col min="4356" max="4356" width="0" style="77" hidden="1" customWidth="1"/>
    <col min="4357" max="4357" width="10.140625" style="77" customWidth="1"/>
    <col min="4358" max="4358" width="9.85546875" style="77" customWidth="1"/>
    <col min="4359" max="4359" width="11.28515625" style="77" customWidth="1"/>
    <col min="4360" max="4360" width="11.5703125" style="77" customWidth="1"/>
    <col min="4361" max="4361" width="7.42578125" style="77" customWidth="1"/>
    <col min="4362" max="4610" width="9.140625" style="77"/>
    <col min="4611" max="4611" width="12.28515625" style="77" customWidth="1"/>
    <col min="4612" max="4612" width="0" style="77" hidden="1" customWidth="1"/>
    <col min="4613" max="4613" width="10.140625" style="77" customWidth="1"/>
    <col min="4614" max="4614" width="9.85546875" style="77" customWidth="1"/>
    <col min="4615" max="4615" width="11.28515625" style="77" customWidth="1"/>
    <col min="4616" max="4616" width="11.5703125" style="77" customWidth="1"/>
    <col min="4617" max="4617" width="7.42578125" style="77" customWidth="1"/>
    <col min="4618" max="4866" width="9.140625" style="77"/>
    <col min="4867" max="4867" width="12.28515625" style="77" customWidth="1"/>
    <col min="4868" max="4868" width="0" style="77" hidden="1" customWidth="1"/>
    <col min="4869" max="4869" width="10.140625" style="77" customWidth="1"/>
    <col min="4870" max="4870" width="9.85546875" style="77" customWidth="1"/>
    <col min="4871" max="4871" width="11.28515625" style="77" customWidth="1"/>
    <col min="4872" max="4872" width="11.5703125" style="77" customWidth="1"/>
    <col min="4873" max="4873" width="7.42578125" style="77" customWidth="1"/>
    <col min="4874" max="5122" width="9.140625" style="77"/>
    <col min="5123" max="5123" width="12.28515625" style="77" customWidth="1"/>
    <col min="5124" max="5124" width="0" style="77" hidden="1" customWidth="1"/>
    <col min="5125" max="5125" width="10.140625" style="77" customWidth="1"/>
    <col min="5126" max="5126" width="9.85546875" style="77" customWidth="1"/>
    <col min="5127" max="5127" width="11.28515625" style="77" customWidth="1"/>
    <col min="5128" max="5128" width="11.5703125" style="77" customWidth="1"/>
    <col min="5129" max="5129" width="7.42578125" style="77" customWidth="1"/>
    <col min="5130" max="5378" width="9.140625" style="77"/>
    <col min="5379" max="5379" width="12.28515625" style="77" customWidth="1"/>
    <col min="5380" max="5380" width="0" style="77" hidden="1" customWidth="1"/>
    <col min="5381" max="5381" width="10.140625" style="77" customWidth="1"/>
    <col min="5382" max="5382" width="9.85546875" style="77" customWidth="1"/>
    <col min="5383" max="5383" width="11.28515625" style="77" customWidth="1"/>
    <col min="5384" max="5384" width="11.5703125" style="77" customWidth="1"/>
    <col min="5385" max="5385" width="7.42578125" style="77" customWidth="1"/>
    <col min="5386" max="5634" width="9.140625" style="77"/>
    <col min="5635" max="5635" width="12.28515625" style="77" customWidth="1"/>
    <col min="5636" max="5636" width="0" style="77" hidden="1" customWidth="1"/>
    <col min="5637" max="5637" width="10.140625" style="77" customWidth="1"/>
    <col min="5638" max="5638" width="9.85546875" style="77" customWidth="1"/>
    <col min="5639" max="5639" width="11.28515625" style="77" customWidth="1"/>
    <col min="5640" max="5640" width="11.5703125" style="77" customWidth="1"/>
    <col min="5641" max="5641" width="7.42578125" style="77" customWidth="1"/>
    <col min="5642" max="5890" width="9.140625" style="77"/>
    <col min="5891" max="5891" width="12.28515625" style="77" customWidth="1"/>
    <col min="5892" max="5892" width="0" style="77" hidden="1" customWidth="1"/>
    <col min="5893" max="5893" width="10.140625" style="77" customWidth="1"/>
    <col min="5894" max="5894" width="9.85546875" style="77" customWidth="1"/>
    <col min="5895" max="5895" width="11.28515625" style="77" customWidth="1"/>
    <col min="5896" max="5896" width="11.5703125" style="77" customWidth="1"/>
    <col min="5897" max="5897" width="7.42578125" style="77" customWidth="1"/>
    <col min="5898" max="6146" width="9.140625" style="77"/>
    <col min="6147" max="6147" width="12.28515625" style="77" customWidth="1"/>
    <col min="6148" max="6148" width="0" style="77" hidden="1" customWidth="1"/>
    <col min="6149" max="6149" width="10.140625" style="77" customWidth="1"/>
    <col min="6150" max="6150" width="9.85546875" style="77" customWidth="1"/>
    <col min="6151" max="6151" width="11.28515625" style="77" customWidth="1"/>
    <col min="6152" max="6152" width="11.5703125" style="77" customWidth="1"/>
    <col min="6153" max="6153" width="7.42578125" style="77" customWidth="1"/>
    <col min="6154" max="6402" width="9.140625" style="77"/>
    <col min="6403" max="6403" width="12.28515625" style="77" customWidth="1"/>
    <col min="6404" max="6404" width="0" style="77" hidden="1" customWidth="1"/>
    <col min="6405" max="6405" width="10.140625" style="77" customWidth="1"/>
    <col min="6406" max="6406" width="9.85546875" style="77" customWidth="1"/>
    <col min="6407" max="6407" width="11.28515625" style="77" customWidth="1"/>
    <col min="6408" max="6408" width="11.5703125" style="77" customWidth="1"/>
    <col min="6409" max="6409" width="7.42578125" style="77" customWidth="1"/>
    <col min="6410" max="6658" width="9.140625" style="77"/>
    <col min="6659" max="6659" width="12.28515625" style="77" customWidth="1"/>
    <col min="6660" max="6660" width="0" style="77" hidden="1" customWidth="1"/>
    <col min="6661" max="6661" width="10.140625" style="77" customWidth="1"/>
    <col min="6662" max="6662" width="9.85546875" style="77" customWidth="1"/>
    <col min="6663" max="6663" width="11.28515625" style="77" customWidth="1"/>
    <col min="6664" max="6664" width="11.5703125" style="77" customWidth="1"/>
    <col min="6665" max="6665" width="7.42578125" style="77" customWidth="1"/>
    <col min="6666" max="6914" width="9.140625" style="77"/>
    <col min="6915" max="6915" width="12.28515625" style="77" customWidth="1"/>
    <col min="6916" max="6916" width="0" style="77" hidden="1" customWidth="1"/>
    <col min="6917" max="6917" width="10.140625" style="77" customWidth="1"/>
    <col min="6918" max="6918" width="9.85546875" style="77" customWidth="1"/>
    <col min="6919" max="6919" width="11.28515625" style="77" customWidth="1"/>
    <col min="6920" max="6920" width="11.5703125" style="77" customWidth="1"/>
    <col min="6921" max="6921" width="7.42578125" style="77" customWidth="1"/>
    <col min="6922" max="7170" width="9.140625" style="77"/>
    <col min="7171" max="7171" width="12.28515625" style="77" customWidth="1"/>
    <col min="7172" max="7172" width="0" style="77" hidden="1" customWidth="1"/>
    <col min="7173" max="7173" width="10.140625" style="77" customWidth="1"/>
    <col min="7174" max="7174" width="9.85546875" style="77" customWidth="1"/>
    <col min="7175" max="7175" width="11.28515625" style="77" customWidth="1"/>
    <col min="7176" max="7176" width="11.5703125" style="77" customWidth="1"/>
    <col min="7177" max="7177" width="7.42578125" style="77" customWidth="1"/>
    <col min="7178" max="7426" width="9.140625" style="77"/>
    <col min="7427" max="7427" width="12.28515625" style="77" customWidth="1"/>
    <col min="7428" max="7428" width="0" style="77" hidden="1" customWidth="1"/>
    <col min="7429" max="7429" width="10.140625" style="77" customWidth="1"/>
    <col min="7430" max="7430" width="9.85546875" style="77" customWidth="1"/>
    <col min="7431" max="7431" width="11.28515625" style="77" customWidth="1"/>
    <col min="7432" max="7432" width="11.5703125" style="77" customWidth="1"/>
    <col min="7433" max="7433" width="7.42578125" style="77" customWidth="1"/>
    <col min="7434" max="7682" width="9.140625" style="77"/>
    <col min="7683" max="7683" width="12.28515625" style="77" customWidth="1"/>
    <col min="7684" max="7684" width="0" style="77" hidden="1" customWidth="1"/>
    <col min="7685" max="7685" width="10.140625" style="77" customWidth="1"/>
    <col min="7686" max="7686" width="9.85546875" style="77" customWidth="1"/>
    <col min="7687" max="7687" width="11.28515625" style="77" customWidth="1"/>
    <col min="7688" max="7688" width="11.5703125" style="77" customWidth="1"/>
    <col min="7689" max="7689" width="7.42578125" style="77" customWidth="1"/>
    <col min="7690" max="7938" width="9.140625" style="77"/>
    <col min="7939" max="7939" width="12.28515625" style="77" customWidth="1"/>
    <col min="7940" max="7940" width="0" style="77" hidden="1" customWidth="1"/>
    <col min="7941" max="7941" width="10.140625" style="77" customWidth="1"/>
    <col min="7942" max="7942" width="9.85546875" style="77" customWidth="1"/>
    <col min="7943" max="7943" width="11.28515625" style="77" customWidth="1"/>
    <col min="7944" max="7944" width="11.5703125" style="77" customWidth="1"/>
    <col min="7945" max="7945" width="7.42578125" style="77" customWidth="1"/>
    <col min="7946" max="8194" width="9.140625" style="77"/>
    <col min="8195" max="8195" width="12.28515625" style="77" customWidth="1"/>
    <col min="8196" max="8196" width="0" style="77" hidden="1" customWidth="1"/>
    <col min="8197" max="8197" width="10.140625" style="77" customWidth="1"/>
    <col min="8198" max="8198" width="9.85546875" style="77" customWidth="1"/>
    <col min="8199" max="8199" width="11.28515625" style="77" customWidth="1"/>
    <col min="8200" max="8200" width="11.5703125" style="77" customWidth="1"/>
    <col min="8201" max="8201" width="7.42578125" style="77" customWidth="1"/>
    <col min="8202" max="8450" width="9.140625" style="77"/>
    <col min="8451" max="8451" width="12.28515625" style="77" customWidth="1"/>
    <col min="8452" max="8452" width="0" style="77" hidden="1" customWidth="1"/>
    <col min="8453" max="8453" width="10.140625" style="77" customWidth="1"/>
    <col min="8454" max="8454" width="9.85546875" style="77" customWidth="1"/>
    <col min="8455" max="8455" width="11.28515625" style="77" customWidth="1"/>
    <col min="8456" max="8456" width="11.5703125" style="77" customWidth="1"/>
    <col min="8457" max="8457" width="7.42578125" style="77" customWidth="1"/>
    <col min="8458" max="8706" width="9.140625" style="77"/>
    <col min="8707" max="8707" width="12.28515625" style="77" customWidth="1"/>
    <col min="8708" max="8708" width="0" style="77" hidden="1" customWidth="1"/>
    <col min="8709" max="8709" width="10.140625" style="77" customWidth="1"/>
    <col min="8710" max="8710" width="9.85546875" style="77" customWidth="1"/>
    <col min="8711" max="8711" width="11.28515625" style="77" customWidth="1"/>
    <col min="8712" max="8712" width="11.5703125" style="77" customWidth="1"/>
    <col min="8713" max="8713" width="7.42578125" style="77" customWidth="1"/>
    <col min="8714" max="8962" width="9.140625" style="77"/>
    <col min="8963" max="8963" width="12.28515625" style="77" customWidth="1"/>
    <col min="8964" max="8964" width="0" style="77" hidden="1" customWidth="1"/>
    <col min="8965" max="8965" width="10.140625" style="77" customWidth="1"/>
    <col min="8966" max="8966" width="9.85546875" style="77" customWidth="1"/>
    <col min="8967" max="8967" width="11.28515625" style="77" customWidth="1"/>
    <col min="8968" max="8968" width="11.5703125" style="77" customWidth="1"/>
    <col min="8969" max="8969" width="7.42578125" style="77" customWidth="1"/>
    <col min="8970" max="9218" width="9.140625" style="77"/>
    <col min="9219" max="9219" width="12.28515625" style="77" customWidth="1"/>
    <col min="9220" max="9220" width="0" style="77" hidden="1" customWidth="1"/>
    <col min="9221" max="9221" width="10.140625" style="77" customWidth="1"/>
    <col min="9222" max="9222" width="9.85546875" style="77" customWidth="1"/>
    <col min="9223" max="9223" width="11.28515625" style="77" customWidth="1"/>
    <col min="9224" max="9224" width="11.5703125" style="77" customWidth="1"/>
    <col min="9225" max="9225" width="7.42578125" style="77" customWidth="1"/>
    <col min="9226" max="9474" width="9.140625" style="77"/>
    <col min="9475" max="9475" width="12.28515625" style="77" customWidth="1"/>
    <col min="9476" max="9476" width="0" style="77" hidden="1" customWidth="1"/>
    <col min="9477" max="9477" width="10.140625" style="77" customWidth="1"/>
    <col min="9478" max="9478" width="9.85546875" style="77" customWidth="1"/>
    <col min="9479" max="9479" width="11.28515625" style="77" customWidth="1"/>
    <col min="9480" max="9480" width="11.5703125" style="77" customWidth="1"/>
    <col min="9481" max="9481" width="7.42578125" style="77" customWidth="1"/>
    <col min="9482" max="9730" width="9.140625" style="77"/>
    <col min="9731" max="9731" width="12.28515625" style="77" customWidth="1"/>
    <col min="9732" max="9732" width="0" style="77" hidden="1" customWidth="1"/>
    <col min="9733" max="9733" width="10.140625" style="77" customWidth="1"/>
    <col min="9734" max="9734" width="9.85546875" style="77" customWidth="1"/>
    <col min="9735" max="9735" width="11.28515625" style="77" customWidth="1"/>
    <col min="9736" max="9736" width="11.5703125" style="77" customWidth="1"/>
    <col min="9737" max="9737" width="7.42578125" style="77" customWidth="1"/>
    <col min="9738" max="9986" width="9.140625" style="77"/>
    <col min="9987" max="9987" width="12.28515625" style="77" customWidth="1"/>
    <col min="9988" max="9988" width="0" style="77" hidden="1" customWidth="1"/>
    <col min="9989" max="9989" width="10.140625" style="77" customWidth="1"/>
    <col min="9990" max="9990" width="9.85546875" style="77" customWidth="1"/>
    <col min="9991" max="9991" width="11.28515625" style="77" customWidth="1"/>
    <col min="9992" max="9992" width="11.5703125" style="77" customWidth="1"/>
    <col min="9993" max="9993" width="7.42578125" style="77" customWidth="1"/>
    <col min="9994" max="10242" width="9.140625" style="77"/>
    <col min="10243" max="10243" width="12.28515625" style="77" customWidth="1"/>
    <col min="10244" max="10244" width="0" style="77" hidden="1" customWidth="1"/>
    <col min="10245" max="10245" width="10.140625" style="77" customWidth="1"/>
    <col min="10246" max="10246" width="9.85546875" style="77" customWidth="1"/>
    <col min="10247" max="10247" width="11.28515625" style="77" customWidth="1"/>
    <col min="10248" max="10248" width="11.5703125" style="77" customWidth="1"/>
    <col min="10249" max="10249" width="7.42578125" style="77" customWidth="1"/>
    <col min="10250" max="10498" width="9.140625" style="77"/>
    <col min="10499" max="10499" width="12.28515625" style="77" customWidth="1"/>
    <col min="10500" max="10500" width="0" style="77" hidden="1" customWidth="1"/>
    <col min="10501" max="10501" width="10.140625" style="77" customWidth="1"/>
    <col min="10502" max="10502" width="9.85546875" style="77" customWidth="1"/>
    <col min="10503" max="10503" width="11.28515625" style="77" customWidth="1"/>
    <col min="10504" max="10504" width="11.5703125" style="77" customWidth="1"/>
    <col min="10505" max="10505" width="7.42578125" style="77" customWidth="1"/>
    <col min="10506" max="10754" width="9.140625" style="77"/>
    <col min="10755" max="10755" width="12.28515625" style="77" customWidth="1"/>
    <col min="10756" max="10756" width="0" style="77" hidden="1" customWidth="1"/>
    <col min="10757" max="10757" width="10.140625" style="77" customWidth="1"/>
    <col min="10758" max="10758" width="9.85546875" style="77" customWidth="1"/>
    <col min="10759" max="10759" width="11.28515625" style="77" customWidth="1"/>
    <col min="10760" max="10760" width="11.5703125" style="77" customWidth="1"/>
    <col min="10761" max="10761" width="7.42578125" style="77" customWidth="1"/>
    <col min="10762" max="11010" width="9.140625" style="77"/>
    <col min="11011" max="11011" width="12.28515625" style="77" customWidth="1"/>
    <col min="11012" max="11012" width="0" style="77" hidden="1" customWidth="1"/>
    <col min="11013" max="11013" width="10.140625" style="77" customWidth="1"/>
    <col min="11014" max="11014" width="9.85546875" style="77" customWidth="1"/>
    <col min="11015" max="11015" width="11.28515625" style="77" customWidth="1"/>
    <col min="11016" max="11016" width="11.5703125" style="77" customWidth="1"/>
    <col min="11017" max="11017" width="7.42578125" style="77" customWidth="1"/>
    <col min="11018" max="11266" width="9.140625" style="77"/>
    <col min="11267" max="11267" width="12.28515625" style="77" customWidth="1"/>
    <col min="11268" max="11268" width="0" style="77" hidden="1" customWidth="1"/>
    <col min="11269" max="11269" width="10.140625" style="77" customWidth="1"/>
    <col min="11270" max="11270" width="9.85546875" style="77" customWidth="1"/>
    <col min="11271" max="11271" width="11.28515625" style="77" customWidth="1"/>
    <col min="11272" max="11272" width="11.5703125" style="77" customWidth="1"/>
    <col min="11273" max="11273" width="7.42578125" style="77" customWidth="1"/>
    <col min="11274" max="11522" width="9.140625" style="77"/>
    <col min="11523" max="11523" width="12.28515625" style="77" customWidth="1"/>
    <col min="11524" max="11524" width="0" style="77" hidden="1" customWidth="1"/>
    <col min="11525" max="11525" width="10.140625" style="77" customWidth="1"/>
    <col min="11526" max="11526" width="9.85546875" style="77" customWidth="1"/>
    <col min="11527" max="11527" width="11.28515625" style="77" customWidth="1"/>
    <col min="11528" max="11528" width="11.5703125" style="77" customWidth="1"/>
    <col min="11529" max="11529" width="7.42578125" style="77" customWidth="1"/>
    <col min="11530" max="11778" width="9.140625" style="77"/>
    <col min="11779" max="11779" width="12.28515625" style="77" customWidth="1"/>
    <col min="11780" max="11780" width="0" style="77" hidden="1" customWidth="1"/>
    <col min="11781" max="11781" width="10.140625" style="77" customWidth="1"/>
    <col min="11782" max="11782" width="9.85546875" style="77" customWidth="1"/>
    <col min="11783" max="11783" width="11.28515625" style="77" customWidth="1"/>
    <col min="11784" max="11784" width="11.5703125" style="77" customWidth="1"/>
    <col min="11785" max="11785" width="7.42578125" style="77" customWidth="1"/>
    <col min="11786" max="12034" width="9.140625" style="77"/>
    <col min="12035" max="12035" width="12.28515625" style="77" customWidth="1"/>
    <col min="12036" max="12036" width="0" style="77" hidden="1" customWidth="1"/>
    <col min="12037" max="12037" width="10.140625" style="77" customWidth="1"/>
    <col min="12038" max="12038" width="9.85546875" style="77" customWidth="1"/>
    <col min="12039" max="12039" width="11.28515625" style="77" customWidth="1"/>
    <col min="12040" max="12040" width="11.5703125" style="77" customWidth="1"/>
    <col min="12041" max="12041" width="7.42578125" style="77" customWidth="1"/>
    <col min="12042" max="12290" width="9.140625" style="77"/>
    <col min="12291" max="12291" width="12.28515625" style="77" customWidth="1"/>
    <col min="12292" max="12292" width="0" style="77" hidden="1" customWidth="1"/>
    <col min="12293" max="12293" width="10.140625" style="77" customWidth="1"/>
    <col min="12294" max="12294" width="9.85546875" style="77" customWidth="1"/>
    <col min="12295" max="12295" width="11.28515625" style="77" customWidth="1"/>
    <col min="12296" max="12296" width="11.5703125" style="77" customWidth="1"/>
    <col min="12297" max="12297" width="7.42578125" style="77" customWidth="1"/>
    <col min="12298" max="12546" width="9.140625" style="77"/>
    <col min="12547" max="12547" width="12.28515625" style="77" customWidth="1"/>
    <col min="12548" max="12548" width="0" style="77" hidden="1" customWidth="1"/>
    <col min="12549" max="12549" width="10.140625" style="77" customWidth="1"/>
    <col min="12550" max="12550" width="9.85546875" style="77" customWidth="1"/>
    <col min="12551" max="12551" width="11.28515625" style="77" customWidth="1"/>
    <col min="12552" max="12552" width="11.5703125" style="77" customWidth="1"/>
    <col min="12553" max="12553" width="7.42578125" style="77" customWidth="1"/>
    <col min="12554" max="12802" width="9.140625" style="77"/>
    <col min="12803" max="12803" width="12.28515625" style="77" customWidth="1"/>
    <col min="12804" max="12804" width="0" style="77" hidden="1" customWidth="1"/>
    <col min="12805" max="12805" width="10.140625" style="77" customWidth="1"/>
    <col min="12806" max="12806" width="9.85546875" style="77" customWidth="1"/>
    <col min="12807" max="12807" width="11.28515625" style="77" customWidth="1"/>
    <col min="12808" max="12808" width="11.5703125" style="77" customWidth="1"/>
    <col min="12809" max="12809" width="7.42578125" style="77" customWidth="1"/>
    <col min="12810" max="13058" width="9.140625" style="77"/>
    <col min="13059" max="13059" width="12.28515625" style="77" customWidth="1"/>
    <col min="13060" max="13060" width="0" style="77" hidden="1" customWidth="1"/>
    <col min="13061" max="13061" width="10.140625" style="77" customWidth="1"/>
    <col min="13062" max="13062" width="9.85546875" style="77" customWidth="1"/>
    <col min="13063" max="13063" width="11.28515625" style="77" customWidth="1"/>
    <col min="13064" max="13064" width="11.5703125" style="77" customWidth="1"/>
    <col min="13065" max="13065" width="7.42578125" style="77" customWidth="1"/>
    <col min="13066" max="13314" width="9.140625" style="77"/>
    <col min="13315" max="13315" width="12.28515625" style="77" customWidth="1"/>
    <col min="13316" max="13316" width="0" style="77" hidden="1" customWidth="1"/>
    <col min="13317" max="13317" width="10.140625" style="77" customWidth="1"/>
    <col min="13318" max="13318" width="9.85546875" style="77" customWidth="1"/>
    <col min="13319" max="13319" width="11.28515625" style="77" customWidth="1"/>
    <col min="13320" max="13320" width="11.5703125" style="77" customWidth="1"/>
    <col min="13321" max="13321" width="7.42578125" style="77" customWidth="1"/>
    <col min="13322" max="13570" width="9.140625" style="77"/>
    <col min="13571" max="13571" width="12.28515625" style="77" customWidth="1"/>
    <col min="13572" max="13572" width="0" style="77" hidden="1" customWidth="1"/>
    <col min="13573" max="13573" width="10.140625" style="77" customWidth="1"/>
    <col min="13574" max="13574" width="9.85546875" style="77" customWidth="1"/>
    <col min="13575" max="13575" width="11.28515625" style="77" customWidth="1"/>
    <col min="13576" max="13576" width="11.5703125" style="77" customWidth="1"/>
    <col min="13577" max="13577" width="7.42578125" style="77" customWidth="1"/>
    <col min="13578" max="13826" width="9.140625" style="77"/>
    <col min="13827" max="13827" width="12.28515625" style="77" customWidth="1"/>
    <col min="13828" max="13828" width="0" style="77" hidden="1" customWidth="1"/>
    <col min="13829" max="13829" width="10.140625" style="77" customWidth="1"/>
    <col min="13830" max="13830" width="9.85546875" style="77" customWidth="1"/>
    <col min="13831" max="13831" width="11.28515625" style="77" customWidth="1"/>
    <col min="13832" max="13832" width="11.5703125" style="77" customWidth="1"/>
    <col min="13833" max="13833" width="7.42578125" style="77" customWidth="1"/>
    <col min="13834" max="14082" width="9.140625" style="77"/>
    <col min="14083" max="14083" width="12.28515625" style="77" customWidth="1"/>
    <col min="14084" max="14084" width="0" style="77" hidden="1" customWidth="1"/>
    <col min="14085" max="14085" width="10.140625" style="77" customWidth="1"/>
    <col min="14086" max="14086" width="9.85546875" style="77" customWidth="1"/>
    <col min="14087" max="14087" width="11.28515625" style="77" customWidth="1"/>
    <col min="14088" max="14088" width="11.5703125" style="77" customWidth="1"/>
    <col min="14089" max="14089" width="7.42578125" style="77" customWidth="1"/>
    <col min="14090" max="14338" width="9.140625" style="77"/>
    <col min="14339" max="14339" width="12.28515625" style="77" customWidth="1"/>
    <col min="14340" max="14340" width="0" style="77" hidden="1" customWidth="1"/>
    <col min="14341" max="14341" width="10.140625" style="77" customWidth="1"/>
    <col min="14342" max="14342" width="9.85546875" style="77" customWidth="1"/>
    <col min="14343" max="14343" width="11.28515625" style="77" customWidth="1"/>
    <col min="14344" max="14344" width="11.5703125" style="77" customWidth="1"/>
    <col min="14345" max="14345" width="7.42578125" style="77" customWidth="1"/>
    <col min="14346" max="14594" width="9.140625" style="77"/>
    <col min="14595" max="14595" width="12.28515625" style="77" customWidth="1"/>
    <col min="14596" max="14596" width="0" style="77" hidden="1" customWidth="1"/>
    <col min="14597" max="14597" width="10.140625" style="77" customWidth="1"/>
    <col min="14598" max="14598" width="9.85546875" style="77" customWidth="1"/>
    <col min="14599" max="14599" width="11.28515625" style="77" customWidth="1"/>
    <col min="14600" max="14600" width="11.5703125" style="77" customWidth="1"/>
    <col min="14601" max="14601" width="7.42578125" style="77" customWidth="1"/>
    <col min="14602" max="14850" width="9.140625" style="77"/>
    <col min="14851" max="14851" width="12.28515625" style="77" customWidth="1"/>
    <col min="14852" max="14852" width="0" style="77" hidden="1" customWidth="1"/>
    <col min="14853" max="14853" width="10.140625" style="77" customWidth="1"/>
    <col min="14854" max="14854" width="9.85546875" style="77" customWidth="1"/>
    <col min="14855" max="14855" width="11.28515625" style="77" customWidth="1"/>
    <col min="14856" max="14856" width="11.5703125" style="77" customWidth="1"/>
    <col min="14857" max="14857" width="7.42578125" style="77" customWidth="1"/>
    <col min="14858" max="15106" width="9.140625" style="77"/>
    <col min="15107" max="15107" width="12.28515625" style="77" customWidth="1"/>
    <col min="15108" max="15108" width="0" style="77" hidden="1" customWidth="1"/>
    <col min="15109" max="15109" width="10.140625" style="77" customWidth="1"/>
    <col min="15110" max="15110" width="9.85546875" style="77" customWidth="1"/>
    <col min="15111" max="15111" width="11.28515625" style="77" customWidth="1"/>
    <col min="15112" max="15112" width="11.5703125" style="77" customWidth="1"/>
    <col min="15113" max="15113" width="7.42578125" style="77" customWidth="1"/>
    <col min="15114" max="15362" width="9.140625" style="77"/>
    <col min="15363" max="15363" width="12.28515625" style="77" customWidth="1"/>
    <col min="15364" max="15364" width="0" style="77" hidden="1" customWidth="1"/>
    <col min="15365" max="15365" width="10.140625" style="77" customWidth="1"/>
    <col min="15366" max="15366" width="9.85546875" style="77" customWidth="1"/>
    <col min="15367" max="15367" width="11.28515625" style="77" customWidth="1"/>
    <col min="15368" max="15368" width="11.5703125" style="77" customWidth="1"/>
    <col min="15369" max="15369" width="7.42578125" style="77" customWidth="1"/>
    <col min="15370" max="15618" width="9.140625" style="77"/>
    <col min="15619" max="15619" width="12.28515625" style="77" customWidth="1"/>
    <col min="15620" max="15620" width="0" style="77" hidden="1" customWidth="1"/>
    <col min="15621" max="15621" width="10.140625" style="77" customWidth="1"/>
    <col min="15622" max="15622" width="9.85546875" style="77" customWidth="1"/>
    <col min="15623" max="15623" width="11.28515625" style="77" customWidth="1"/>
    <col min="15624" max="15624" width="11.5703125" style="77" customWidth="1"/>
    <col min="15625" max="15625" width="7.42578125" style="77" customWidth="1"/>
    <col min="15626" max="15874" width="9.140625" style="77"/>
    <col min="15875" max="15875" width="12.28515625" style="77" customWidth="1"/>
    <col min="15876" max="15876" width="0" style="77" hidden="1" customWidth="1"/>
    <col min="15877" max="15877" width="10.140625" style="77" customWidth="1"/>
    <col min="15878" max="15878" width="9.85546875" style="77" customWidth="1"/>
    <col min="15879" max="15879" width="11.28515625" style="77" customWidth="1"/>
    <col min="15880" max="15880" width="11.5703125" style="77" customWidth="1"/>
    <col min="15881" max="15881" width="7.42578125" style="77" customWidth="1"/>
    <col min="15882" max="16130" width="9.140625" style="77"/>
    <col min="16131" max="16131" width="12.28515625" style="77" customWidth="1"/>
    <col min="16132" max="16132" width="0" style="77" hidden="1" customWidth="1"/>
    <col min="16133" max="16133" width="10.140625" style="77" customWidth="1"/>
    <col min="16134" max="16134" width="9.85546875" style="77" customWidth="1"/>
    <col min="16135" max="16135" width="11.28515625" style="77" customWidth="1"/>
    <col min="16136" max="16136" width="11.5703125" style="77" customWidth="1"/>
    <col min="16137" max="16137" width="7.42578125" style="77" customWidth="1"/>
    <col min="16138" max="16384" width="9.140625" style="77"/>
  </cols>
  <sheetData>
    <row r="1" spans="1:10" hidden="1" x14ac:dyDescent="0.2"/>
    <row r="2" spans="1:10" hidden="1" x14ac:dyDescent="0.2"/>
    <row r="4" spans="1:10" s="79" customFormat="1" ht="15" x14ac:dyDescent="0.2">
      <c r="E4" s="80"/>
      <c r="F4" s="80"/>
      <c r="G4" s="80"/>
      <c r="H4" s="80"/>
      <c r="I4" s="81"/>
      <c r="J4" s="81"/>
    </row>
    <row r="5" spans="1:10" x14ac:dyDescent="0.2">
      <c r="E5" s="82"/>
      <c r="F5" s="82"/>
      <c r="G5" s="82"/>
      <c r="H5" s="82"/>
      <c r="I5" s="83"/>
      <c r="J5" s="83"/>
    </row>
    <row r="6" spans="1:10" ht="15.75" x14ac:dyDescent="0.25">
      <c r="A6" s="84" t="s">
        <v>126</v>
      </c>
      <c r="E6" s="82"/>
      <c r="F6" s="82"/>
      <c r="G6" s="82"/>
      <c r="H6" s="82"/>
      <c r="I6" s="83"/>
      <c r="J6" s="83"/>
    </row>
    <row r="7" spans="1:10" x14ac:dyDescent="0.2">
      <c r="E7" s="82"/>
      <c r="F7" s="82"/>
      <c r="G7" s="82"/>
      <c r="H7" s="82"/>
      <c r="I7" s="83"/>
      <c r="J7" s="83"/>
    </row>
    <row r="8" spans="1:10" x14ac:dyDescent="0.2">
      <c r="A8" s="77" t="s">
        <v>127</v>
      </c>
    </row>
    <row r="9" spans="1:10" x14ac:dyDescent="0.2">
      <c r="A9" s="77" t="s">
        <v>128</v>
      </c>
    </row>
    <row r="11" spans="1:10" x14ac:dyDescent="0.2">
      <c r="A11" s="77" t="s">
        <v>129</v>
      </c>
    </row>
    <row r="13" spans="1:10" x14ac:dyDescent="0.2">
      <c r="A13" s="77" t="s">
        <v>130</v>
      </c>
    </row>
    <row r="15" spans="1:10" x14ac:dyDescent="0.2">
      <c r="A15" s="77" t="s">
        <v>131</v>
      </c>
    </row>
    <row r="17" spans="1:10" x14ac:dyDescent="0.2">
      <c r="A17" s="77" t="s">
        <v>132</v>
      </c>
    </row>
    <row r="19" spans="1:10" x14ac:dyDescent="0.2">
      <c r="A19" s="77" t="s">
        <v>133</v>
      </c>
    </row>
    <row r="21" spans="1:10" x14ac:dyDescent="0.2">
      <c r="A21" s="77" t="s">
        <v>134</v>
      </c>
    </row>
    <row r="23" spans="1:10" x14ac:dyDescent="0.2">
      <c r="A23" s="77" t="s">
        <v>135</v>
      </c>
    </row>
    <row r="25" spans="1:10" x14ac:dyDescent="0.2">
      <c r="A25" s="77" t="s">
        <v>136</v>
      </c>
    </row>
    <row r="27" spans="1:10" x14ac:dyDescent="0.2">
      <c r="A27" s="77" t="s">
        <v>137</v>
      </c>
    </row>
    <row r="29" spans="1:10" x14ac:dyDescent="0.2">
      <c r="A29" s="77" t="s">
        <v>138</v>
      </c>
    </row>
    <row r="30" spans="1:10" x14ac:dyDescent="0.2">
      <c r="A30" s="77" t="s">
        <v>139</v>
      </c>
    </row>
    <row r="32" spans="1:10" ht="12.75" customHeight="1" x14ac:dyDescent="0.2">
      <c r="A32" s="205" t="s">
        <v>176</v>
      </c>
      <c r="B32" s="205"/>
      <c r="C32" s="205"/>
      <c r="D32" s="205"/>
      <c r="E32" s="205"/>
      <c r="F32" s="205"/>
      <c r="G32" s="205"/>
      <c r="H32" s="205"/>
      <c r="I32" s="206"/>
      <c r="J32" s="206"/>
    </row>
    <row r="33" spans="1:10" x14ac:dyDescent="0.2">
      <c r="A33" s="205"/>
      <c r="B33" s="205"/>
      <c r="C33" s="205"/>
      <c r="D33" s="205"/>
      <c r="E33" s="205"/>
      <c r="F33" s="205"/>
      <c r="G33" s="205"/>
      <c r="H33" s="205"/>
      <c r="I33" s="206"/>
      <c r="J33" s="206"/>
    </row>
    <row r="34" spans="1:10" x14ac:dyDescent="0.2">
      <c r="A34" s="205"/>
      <c r="B34" s="205"/>
      <c r="C34" s="205"/>
      <c r="D34" s="205"/>
      <c r="E34" s="205"/>
      <c r="F34" s="205"/>
      <c r="G34" s="205"/>
      <c r="H34" s="205"/>
      <c r="I34" s="205"/>
      <c r="J34" s="205"/>
    </row>
  </sheetData>
  <mergeCells count="1">
    <mergeCell ref="A32:J34"/>
  </mergeCells>
  <pageMargins left="0.39370078740157483" right="0.19685039370078741" top="0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A15" sqref="A15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8.140625" style="3" bestFit="1" customWidth="1"/>
    <col min="4" max="5" width="7.7109375" style="3" customWidth="1"/>
    <col min="6" max="6" width="8.7109375" style="3" customWidth="1"/>
    <col min="7" max="7" width="10.5703125" style="3" bestFit="1" customWidth="1"/>
    <col min="8" max="8" width="15.140625" style="3" hidden="1" customWidth="1"/>
    <col min="9" max="9" width="15.140625" style="3" customWidth="1"/>
    <col min="10" max="10" width="0.140625" style="3" customWidth="1"/>
    <col min="11" max="18" width="9.140625" style="3" hidden="1" customWidth="1"/>
    <col min="19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144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148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75</v>
      </c>
      <c r="B6" s="159"/>
      <c r="C6" s="40"/>
      <c r="D6" s="43" t="str">
        <f>х!A2</f>
        <v>02.01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88" t="s">
        <v>60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hidden="1" customHeight="1" x14ac:dyDescent="0.25">
      <c r="A13" s="103">
        <v>0</v>
      </c>
      <c r="B13" s="104">
        <v>0</v>
      </c>
      <c r="C13" s="105">
        <v>0</v>
      </c>
      <c r="D13" s="106">
        <v>0</v>
      </c>
      <c r="E13" s="106">
        <v>0</v>
      </c>
      <c r="F13" s="106">
        <v>0</v>
      </c>
      <c r="G13" s="106">
        <v>0</v>
      </c>
      <c r="H13" s="107">
        <v>0</v>
      </c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5">
      <c r="A14" s="103" t="s">
        <v>403</v>
      </c>
      <c r="B14" s="104" t="s">
        <v>291</v>
      </c>
      <c r="C14" s="105" t="s">
        <v>359</v>
      </c>
      <c r="D14" s="106">
        <v>7.7</v>
      </c>
      <c r="E14" s="106">
        <v>10.6</v>
      </c>
      <c r="F14" s="106">
        <v>41</v>
      </c>
      <c r="G14" s="106">
        <v>291</v>
      </c>
      <c r="H14" s="107">
        <v>16.965114285714286</v>
      </c>
      <c r="I14" s="150">
        <v>20</v>
      </c>
      <c r="J14" s="11"/>
      <c r="K14" s="37" t="str">
        <f t="shared" si="2"/>
        <v>Каша молочная "Дружба" с маслом</v>
      </c>
      <c r="M14" s="24">
        <f t="shared" si="3"/>
        <v>7.7</v>
      </c>
      <c r="N14" s="24">
        <f t="shared" si="0"/>
        <v>10.6</v>
      </c>
      <c r="O14" s="24">
        <f t="shared" si="0"/>
        <v>41</v>
      </c>
      <c r="P14" s="24">
        <f t="shared" si="0"/>
        <v>291</v>
      </c>
      <c r="IA14" s="12"/>
      <c r="IB14" s="6">
        <f>[1]основа!AM10</f>
        <v>42551</v>
      </c>
    </row>
    <row r="15" spans="1:236" ht="15" customHeight="1" x14ac:dyDescent="0.25">
      <c r="A15" s="103" t="s">
        <v>257</v>
      </c>
      <c r="B15" s="104" t="s">
        <v>197</v>
      </c>
      <c r="C15" s="105" t="s">
        <v>258</v>
      </c>
      <c r="D15" s="106">
        <v>0.1</v>
      </c>
      <c r="E15" s="106"/>
      <c r="F15" s="106">
        <v>9.1</v>
      </c>
      <c r="G15" s="106">
        <v>35</v>
      </c>
      <c r="H15" s="107">
        <v>0.91200000000000003</v>
      </c>
      <c r="I15" s="150">
        <v>3.5</v>
      </c>
      <c r="J15" s="11"/>
      <c r="K15" s="37" t="str">
        <f t="shared" si="2"/>
        <v>Чай с сахаром</v>
      </c>
      <c r="M15" s="24">
        <f t="shared" si="3"/>
        <v>0.1</v>
      </c>
      <c r="N15" s="24">
        <f t="shared" si="0"/>
        <v>0</v>
      </c>
      <c r="O15" s="24">
        <f t="shared" si="0"/>
        <v>9.1</v>
      </c>
      <c r="P15" s="24">
        <f t="shared" si="0"/>
        <v>35</v>
      </c>
      <c r="R15" s="3" t="s">
        <v>267</v>
      </c>
      <c r="IA15" s="12"/>
      <c r="IB15" s="6">
        <f>[1]основа!AM11</f>
        <v>42551</v>
      </c>
    </row>
    <row r="16" spans="1:236" ht="15" customHeight="1" x14ac:dyDescent="0.25">
      <c r="A16" s="103" t="s">
        <v>360</v>
      </c>
      <c r="B16" s="104" t="s">
        <v>226</v>
      </c>
      <c r="C16" s="105">
        <v>0</v>
      </c>
      <c r="D16" s="106">
        <v>3.5</v>
      </c>
      <c r="E16" s="106">
        <v>1.5</v>
      </c>
      <c r="F16" s="106">
        <v>24.9</v>
      </c>
      <c r="G16" s="106">
        <v>131</v>
      </c>
      <c r="H16" s="107">
        <v>1.1000000000000001</v>
      </c>
      <c r="I16" s="150">
        <v>1.5</v>
      </c>
      <c r="J16" s="11"/>
      <c r="K16" s="37" t="str">
        <f t="shared" si="2"/>
        <v xml:space="preserve">Хлеб пшеничный </v>
      </c>
      <c r="M16" s="24">
        <f t="shared" si="3"/>
        <v>3.5</v>
      </c>
      <c r="N16" s="24">
        <f t="shared" si="0"/>
        <v>1.5</v>
      </c>
      <c r="O16" s="24">
        <f t="shared" si="0"/>
        <v>24.9</v>
      </c>
      <c r="P16" s="24">
        <f t="shared" si="0"/>
        <v>131</v>
      </c>
      <c r="IA16" s="12"/>
      <c r="IB16" s="6">
        <f>[1]основа!AM12</f>
        <v>42551</v>
      </c>
    </row>
    <row r="17" spans="1:236" ht="15" hidden="1" customHeight="1" x14ac:dyDescent="0.25">
      <c r="A17" s="103">
        <v>0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R17" s="3" t="s">
        <v>268</v>
      </c>
      <c r="IA17" s="12"/>
      <c r="IB17" s="6">
        <f>[1]основа!AM13</f>
        <v>42551</v>
      </c>
    </row>
    <row r="18" spans="1:236" ht="15" hidden="1" customHeight="1" x14ac:dyDescent="0.25">
      <c r="A18" s="103">
        <v>0</v>
      </c>
      <c r="B18" s="104">
        <v>0</v>
      </c>
      <c r="C18" s="105">
        <v>0</v>
      </c>
      <c r="D18" s="106">
        <v>0</v>
      </c>
      <c r="E18" s="106">
        <v>0</v>
      </c>
      <c r="F18" s="106">
        <v>0</v>
      </c>
      <c r="G18" s="106">
        <v>0</v>
      </c>
      <c r="H18" s="107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08" t="s">
        <v>11</v>
      </c>
      <c r="B19" s="109"/>
      <c r="C19" s="110"/>
      <c r="D19" s="111">
        <v>11.3</v>
      </c>
      <c r="E19" s="111">
        <v>12.1</v>
      </c>
      <c r="F19" s="111">
        <v>75</v>
      </c>
      <c r="G19" s="111">
        <v>457</v>
      </c>
      <c r="H19" s="112">
        <v>18.977114285714286</v>
      </c>
      <c r="I19" s="151">
        <f>I18+I17+I16+I15+I14+I13+I12</f>
        <v>25</v>
      </c>
      <c r="J19" s="11"/>
      <c r="K19" s="38">
        <f>х!E12</f>
        <v>1</v>
      </c>
      <c r="M19" s="28">
        <f>SUM(M12:M18)</f>
        <v>11.3</v>
      </c>
      <c r="N19" s="28">
        <f t="shared" ref="N19:P19" si="4">SUM(N12:N18)</f>
        <v>12.1</v>
      </c>
      <c r="O19" s="28">
        <f t="shared" si="4"/>
        <v>75</v>
      </c>
      <c r="P19" s="28">
        <f t="shared" si="4"/>
        <v>457</v>
      </c>
      <c r="IA19" s="12"/>
      <c r="IB19" s="6">
        <f>[1]основа!AM15</f>
        <v>42551</v>
      </c>
    </row>
    <row r="20" spans="1:236" ht="15" customHeight="1" x14ac:dyDescent="0.2">
      <c r="A20" s="108"/>
      <c r="B20" s="109"/>
      <c r="C20" s="110"/>
      <c r="D20" s="111"/>
      <c r="E20" s="111"/>
      <c r="F20" s="111"/>
      <c r="G20" s="111"/>
      <c r="H20" s="112"/>
      <c r="I20" s="151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08" t="s">
        <v>12</v>
      </c>
      <c r="B21" s="109"/>
      <c r="C21" s="110"/>
      <c r="D21" s="111"/>
      <c r="E21" s="111"/>
      <c r="F21" s="111"/>
      <c r="G21" s="111"/>
      <c r="H21" s="112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5">
      <c r="A24" s="103">
        <v>0</v>
      </c>
      <c r="B24" s="104">
        <v>0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  <c r="H24" s="107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08" t="s">
        <v>13</v>
      </c>
      <c r="B25" s="109"/>
      <c r="C25" s="110"/>
      <c r="D25" s="111">
        <v>0</v>
      </c>
      <c r="E25" s="111">
        <v>0</v>
      </c>
      <c r="F25" s="111">
        <v>0</v>
      </c>
      <c r="G25" s="111">
        <v>0</v>
      </c>
      <c r="H25" s="112"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hidden="1" customHeight="1" x14ac:dyDescent="0.2">
      <c r="A26" s="108"/>
      <c r="B26" s="109"/>
      <c r="C26" s="110"/>
      <c r="D26" s="111"/>
      <c r="E26" s="111"/>
      <c r="F26" s="111"/>
      <c r="G26" s="111"/>
      <c r="H26" s="112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08" t="s">
        <v>14</v>
      </c>
      <c r="B27" s="109"/>
      <c r="C27" s="110"/>
      <c r="D27" s="113"/>
      <c r="E27" s="113"/>
      <c r="F27" s="113"/>
      <c r="G27" s="113"/>
      <c r="H27" s="114"/>
      <c r="I27" s="152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hidden="1" customHeight="1" x14ac:dyDescent="0.25">
      <c r="A28" s="103">
        <v>0</v>
      </c>
      <c r="B28" s="104">
        <v>0</v>
      </c>
      <c r="C28" s="105">
        <v>0</v>
      </c>
      <c r="D28" s="106">
        <v>0</v>
      </c>
      <c r="E28" s="106">
        <v>0</v>
      </c>
      <c r="F28" s="106">
        <v>0</v>
      </c>
      <c r="G28" s="106">
        <v>0</v>
      </c>
      <c r="H28" s="107">
        <v>0</v>
      </c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hidden="1" customHeight="1" x14ac:dyDescent="0.25">
      <c r="A29" s="103">
        <v>0</v>
      </c>
      <c r="B29" s="104">
        <v>0</v>
      </c>
      <c r="C29" s="105">
        <v>0</v>
      </c>
      <c r="D29" s="106">
        <v>0</v>
      </c>
      <c r="E29" s="106">
        <v>0</v>
      </c>
      <c r="F29" s="106">
        <v>0</v>
      </c>
      <c r="G29" s="106">
        <v>0</v>
      </c>
      <c r="H29" s="107">
        <v>0</v>
      </c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8" x14ac:dyDescent="0.25">
      <c r="A30" s="103" t="s">
        <v>318</v>
      </c>
      <c r="B30" s="104" t="s">
        <v>265</v>
      </c>
      <c r="C30" s="105" t="s">
        <v>361</v>
      </c>
      <c r="D30" s="106">
        <v>9.56</v>
      </c>
      <c r="E30" s="106">
        <v>15.58</v>
      </c>
      <c r="F30" s="106">
        <v>10.73</v>
      </c>
      <c r="G30" s="106">
        <v>214.43</v>
      </c>
      <c r="H30" s="107">
        <v>19.569876595744681</v>
      </c>
      <c r="I30" s="150">
        <v>42</v>
      </c>
      <c r="J30" s="11"/>
      <c r="K30" s="37" t="str">
        <f t="shared" si="2"/>
        <v>Тефтели мясные с соусом</v>
      </c>
      <c r="M30" s="24">
        <f t="shared" si="11"/>
        <v>9.56</v>
      </c>
      <c r="N30" s="24">
        <f t="shared" si="9"/>
        <v>15.58</v>
      </c>
      <c r="O30" s="24">
        <f t="shared" si="9"/>
        <v>10.73</v>
      </c>
      <c r="P30" s="24">
        <f t="shared" si="9"/>
        <v>214.43</v>
      </c>
      <c r="R30" s="3" t="s">
        <v>269</v>
      </c>
      <c r="IA30" s="12"/>
      <c r="IB30" s="6">
        <f>[1]основа!AM26</f>
        <v>42551</v>
      </c>
    </row>
    <row r="31" spans="1:236" ht="15" customHeight="1" x14ac:dyDescent="0.25">
      <c r="A31" s="103" t="s">
        <v>362</v>
      </c>
      <c r="B31" s="104">
        <v>200</v>
      </c>
      <c r="C31" s="105" t="s">
        <v>363</v>
      </c>
      <c r="D31" s="106">
        <v>8.1</v>
      </c>
      <c r="E31" s="106">
        <v>7.2</v>
      </c>
      <c r="F31" s="106">
        <v>48.2</v>
      </c>
      <c r="G31" s="106">
        <v>295</v>
      </c>
      <c r="H31" s="107">
        <v>4.1957999999999993</v>
      </c>
      <c r="I31" s="150">
        <v>14</v>
      </c>
      <c r="J31" s="11"/>
      <c r="K31" s="37" t="str">
        <f t="shared" si="2"/>
        <v>Макароные изделия отварные</v>
      </c>
      <c r="M31" s="24">
        <f t="shared" si="11"/>
        <v>8.1</v>
      </c>
      <c r="N31" s="24">
        <f t="shared" si="9"/>
        <v>7.2</v>
      </c>
      <c r="O31" s="24">
        <f t="shared" si="9"/>
        <v>48.2</v>
      </c>
      <c r="P31" s="24">
        <f t="shared" si="9"/>
        <v>295</v>
      </c>
      <c r="IA31" s="12"/>
      <c r="IB31" s="6">
        <f>[1]основа!AM27</f>
        <v>42551</v>
      </c>
    </row>
    <row r="32" spans="1:236" ht="15" customHeight="1" x14ac:dyDescent="0.25">
      <c r="A32" s="103" t="s">
        <v>364</v>
      </c>
      <c r="B32" s="104" t="s">
        <v>197</v>
      </c>
      <c r="C32" s="105" t="s">
        <v>210</v>
      </c>
      <c r="D32" s="106">
        <v>0.5</v>
      </c>
      <c r="E32" s="106">
        <v>0.1</v>
      </c>
      <c r="F32" s="106">
        <v>31.2</v>
      </c>
      <c r="G32" s="106">
        <v>121</v>
      </c>
      <c r="H32" s="107">
        <v>1.8149999999999999</v>
      </c>
      <c r="I32" s="150">
        <v>6</v>
      </c>
      <c r="J32" s="11"/>
      <c r="K32" s="37" t="str">
        <f t="shared" si="2"/>
        <v>Компот из смеси сухофруктов</v>
      </c>
      <c r="M32" s="24">
        <f t="shared" si="11"/>
        <v>0.5</v>
      </c>
      <c r="N32" s="24">
        <f t="shared" si="9"/>
        <v>0.1</v>
      </c>
      <c r="O32" s="24">
        <f t="shared" si="9"/>
        <v>31.2</v>
      </c>
      <c r="P32" s="24">
        <f t="shared" si="9"/>
        <v>121</v>
      </c>
      <c r="IA32" s="12"/>
      <c r="IB32" s="6">
        <f>[1]основа!AM28</f>
        <v>42551</v>
      </c>
    </row>
    <row r="33" spans="1:236" ht="15" customHeight="1" x14ac:dyDescent="0.25">
      <c r="A33" s="103" t="s">
        <v>74</v>
      </c>
      <c r="B33" s="104" t="s">
        <v>198</v>
      </c>
      <c r="C33" s="105">
        <v>0</v>
      </c>
      <c r="D33" s="106">
        <v>3.5</v>
      </c>
      <c r="E33" s="106">
        <v>1.5</v>
      </c>
      <c r="F33" s="106">
        <v>24.9</v>
      </c>
      <c r="G33" s="106">
        <v>131</v>
      </c>
      <c r="H33" s="107">
        <v>2.2000000000000002</v>
      </c>
      <c r="I33" s="150">
        <v>3</v>
      </c>
      <c r="J33" s="11"/>
      <c r="K33" s="37" t="str">
        <f t="shared" si="2"/>
        <v>Хлеб пшеничный</v>
      </c>
      <c r="M33" s="24">
        <f t="shared" si="11"/>
        <v>3.5</v>
      </c>
      <c r="N33" s="24">
        <f t="shared" si="9"/>
        <v>1.5</v>
      </c>
      <c r="O33" s="24">
        <f t="shared" si="9"/>
        <v>24.9</v>
      </c>
      <c r="P33" s="24">
        <f t="shared" si="9"/>
        <v>131</v>
      </c>
      <c r="IA33" s="12"/>
      <c r="IB33" s="6">
        <f>[1]основа!AM29</f>
        <v>42551</v>
      </c>
    </row>
    <row r="34" spans="1:236" ht="15" hidden="1" customHeight="1" x14ac:dyDescent="0.25">
      <c r="A34" s="103">
        <v>0</v>
      </c>
      <c r="B34" s="104">
        <v>0</v>
      </c>
      <c r="C34" s="105">
        <v>0</v>
      </c>
      <c r="D34" s="106">
        <v>0</v>
      </c>
      <c r="E34" s="106">
        <v>0</v>
      </c>
      <c r="F34" s="106">
        <v>0</v>
      </c>
      <c r="G34" s="106">
        <v>0</v>
      </c>
      <c r="H34" s="107">
        <v>0</v>
      </c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hidden="1" customHeight="1" x14ac:dyDescent="0.25">
      <c r="A35" s="103">
        <v>0</v>
      </c>
      <c r="B35" s="104">
        <v>0</v>
      </c>
      <c r="C35" s="105">
        <v>0</v>
      </c>
      <c r="D35" s="106">
        <v>0</v>
      </c>
      <c r="E35" s="106">
        <v>0</v>
      </c>
      <c r="F35" s="106">
        <v>0</v>
      </c>
      <c r="G35" s="106">
        <v>0</v>
      </c>
      <c r="H35" s="107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08" t="s">
        <v>15</v>
      </c>
      <c r="B36" s="109"/>
      <c r="C36" s="110"/>
      <c r="D36" s="111">
        <v>21.66</v>
      </c>
      <c r="E36" s="111">
        <v>24.38</v>
      </c>
      <c r="F36" s="111">
        <v>115.03</v>
      </c>
      <c r="G36" s="111">
        <v>761.43</v>
      </c>
      <c r="H36" s="112">
        <v>27.78067659574468</v>
      </c>
      <c r="I36" s="155">
        <f>I28+I29+I30+I31+I32+I33+I34+I35</f>
        <v>65</v>
      </c>
      <c r="J36" s="11"/>
      <c r="K36" s="38">
        <f>х!E29</f>
        <v>1</v>
      </c>
      <c r="M36" s="28">
        <f>SUM(M28:M35)</f>
        <v>21.66</v>
      </c>
      <c r="N36" s="28">
        <f t="shared" ref="N36:P36" si="12">SUM(N28:N35)</f>
        <v>24.380000000000003</v>
      </c>
      <c r="O36" s="28">
        <f t="shared" si="12"/>
        <v>115.03</v>
      </c>
      <c r="P36" s="28">
        <f t="shared" si="12"/>
        <v>761.43000000000006</v>
      </c>
      <c r="IA36" s="12"/>
      <c r="IB36" s="6">
        <f>[1]основа!AM32</f>
        <v>42551</v>
      </c>
    </row>
    <row r="37" spans="1:236" ht="15" customHeight="1" x14ac:dyDescent="0.2">
      <c r="A37" s="108"/>
      <c r="B37" s="109"/>
      <c r="C37" s="110"/>
      <c r="D37" s="111"/>
      <c r="E37" s="111"/>
      <c r="F37" s="111"/>
      <c r="G37" s="111"/>
      <c r="H37" s="112"/>
      <c r="I37" s="155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hidden="1" customHeight="1" x14ac:dyDescent="0.2">
      <c r="A38" s="108" t="s">
        <v>16</v>
      </c>
      <c r="B38" s="109"/>
      <c r="C38" s="110"/>
      <c r="D38" s="113"/>
      <c r="E38" s="113"/>
      <c r="F38" s="113"/>
      <c r="G38" s="113"/>
      <c r="H38" s="114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hidden="1" customHeight="1" x14ac:dyDescent="0.25">
      <c r="A42" s="103">
        <v>0</v>
      </c>
      <c r="B42" s="104">
        <v>0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07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5">
      <c r="A43" s="103">
        <v>0</v>
      </c>
      <c r="B43" s="104">
        <v>0</v>
      </c>
      <c r="C43" s="105">
        <v>0</v>
      </c>
      <c r="D43" s="106">
        <v>0</v>
      </c>
      <c r="E43" s="106">
        <v>0</v>
      </c>
      <c r="F43" s="106">
        <v>0</v>
      </c>
      <c r="G43" s="106">
        <v>0</v>
      </c>
      <c r="H43" s="107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hidden="1" customHeight="1" x14ac:dyDescent="0.2">
      <c r="A44" s="108" t="s">
        <v>17</v>
      </c>
      <c r="B44" s="109"/>
      <c r="C44" s="110"/>
      <c r="D44" s="111">
        <v>0</v>
      </c>
      <c r="E44" s="111">
        <v>0</v>
      </c>
      <c r="F44" s="111">
        <v>0</v>
      </c>
      <c r="G44" s="111">
        <v>0</v>
      </c>
      <c r="H44" s="112"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hidden="1" customHeight="1" x14ac:dyDescent="0.2">
      <c r="A45" s="108"/>
      <c r="B45" s="109"/>
      <c r="C45" s="110"/>
      <c r="D45" s="111"/>
      <c r="E45" s="111"/>
      <c r="F45" s="111"/>
      <c r="G45" s="111"/>
      <c r="H45" s="112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hidden="1" customHeight="1" x14ac:dyDescent="0.2">
      <c r="A46" s="108" t="s">
        <v>18</v>
      </c>
      <c r="B46" s="109"/>
      <c r="C46" s="110"/>
      <c r="D46" s="113"/>
      <c r="E46" s="113"/>
      <c r="F46" s="113"/>
      <c r="G46" s="113"/>
      <c r="H46" s="114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hidden="1" customHeight="1" x14ac:dyDescent="0.25">
      <c r="A52" s="103">
        <v>0</v>
      </c>
      <c r="B52" s="104">
        <v>0</v>
      </c>
      <c r="C52" s="105">
        <v>0</v>
      </c>
      <c r="D52" s="106">
        <v>0</v>
      </c>
      <c r="E52" s="106">
        <v>0</v>
      </c>
      <c r="F52" s="106">
        <v>0</v>
      </c>
      <c r="G52" s="106">
        <v>0</v>
      </c>
      <c r="H52" s="107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5">
      <c r="A53" s="103">
        <v>0</v>
      </c>
      <c r="B53" s="104">
        <v>0</v>
      </c>
      <c r="C53" s="105">
        <v>0</v>
      </c>
      <c r="D53" s="106">
        <v>0</v>
      </c>
      <c r="E53" s="106">
        <v>0</v>
      </c>
      <c r="F53" s="106">
        <v>0</v>
      </c>
      <c r="G53" s="106">
        <v>0</v>
      </c>
      <c r="H53" s="107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hidden="1" customHeight="1" x14ac:dyDescent="0.2">
      <c r="A54" s="108" t="s">
        <v>19</v>
      </c>
      <c r="B54" s="109"/>
      <c r="C54" s="110"/>
      <c r="D54" s="111">
        <v>0</v>
      </c>
      <c r="E54" s="111">
        <v>0</v>
      </c>
      <c r="F54" s="111">
        <v>0</v>
      </c>
      <c r="G54" s="111">
        <v>0</v>
      </c>
      <c r="H54" s="112">
        <v>0</v>
      </c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hidden="1" customHeight="1" x14ac:dyDescent="0.2">
      <c r="A55" s="108"/>
      <c r="B55" s="109"/>
      <c r="C55" s="110"/>
      <c r="D55" s="113"/>
      <c r="E55" s="111"/>
      <c r="F55" s="113"/>
      <c r="G55" s="113"/>
      <c r="H55" s="114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hidden="1" customHeight="1" x14ac:dyDescent="0.2">
      <c r="A56" s="108" t="s">
        <v>20</v>
      </c>
      <c r="B56" s="109"/>
      <c r="C56" s="110"/>
      <c r="D56" s="113"/>
      <c r="E56" s="113"/>
      <c r="F56" s="113"/>
      <c r="G56" s="113"/>
      <c r="H56" s="114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>
        <v>0</v>
      </c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hidden="1" customHeight="1" x14ac:dyDescent="0.25">
      <c r="A58" s="103">
        <v>0</v>
      </c>
      <c r="B58" s="104">
        <v>0</v>
      </c>
      <c r="C58" s="105">
        <v>0</v>
      </c>
      <c r="D58" s="106">
        <v>0</v>
      </c>
      <c r="E58" s="106">
        <v>0</v>
      </c>
      <c r="F58" s="106">
        <v>0</v>
      </c>
      <c r="G58" s="106">
        <v>0</v>
      </c>
      <c r="H58" s="107">
        <v>0</v>
      </c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hidden="1" customHeight="1" x14ac:dyDescent="0.25">
      <c r="A59" s="103">
        <v>0</v>
      </c>
      <c r="B59" s="104">
        <v>0</v>
      </c>
      <c r="C59" s="105">
        <v>0</v>
      </c>
      <c r="D59" s="106">
        <v>0</v>
      </c>
      <c r="E59" s="106">
        <v>0</v>
      </c>
      <c r="F59" s="106">
        <v>0</v>
      </c>
      <c r="G59" s="106">
        <v>0</v>
      </c>
      <c r="H59" s="107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hidden="1" customHeight="1" x14ac:dyDescent="0.2">
      <c r="A60" s="108" t="s">
        <v>21</v>
      </c>
      <c r="B60" s="109"/>
      <c r="C60" s="110"/>
      <c r="D60" s="111">
        <v>0</v>
      </c>
      <c r="E60" s="111">
        <v>0</v>
      </c>
      <c r="F60" s="111">
        <v>0</v>
      </c>
      <c r="G60" s="111">
        <v>0</v>
      </c>
      <c r="H60" s="115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hidden="1" customHeight="1" x14ac:dyDescent="0.2">
      <c r="A61" s="108"/>
      <c r="B61" s="109"/>
      <c r="C61" s="110"/>
      <c r="D61" s="116"/>
      <c r="E61" s="116"/>
      <c r="F61" s="116"/>
      <c r="G61" s="116"/>
      <c r="H61" s="117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08" t="s">
        <v>22</v>
      </c>
      <c r="B62" s="109"/>
      <c r="C62" s="110"/>
      <c r="D62" s="111">
        <v>32.96</v>
      </c>
      <c r="E62" s="111">
        <v>36.479999999999997</v>
      </c>
      <c r="F62" s="111">
        <v>190.03</v>
      </c>
      <c r="G62" s="111">
        <v>1218.43</v>
      </c>
      <c r="H62" s="115">
        <v>46.757790881458966</v>
      </c>
      <c r="I62" s="121">
        <f>I54+I44+I36+I25+I19+I60</f>
        <v>90</v>
      </c>
      <c r="J62" s="11"/>
      <c r="K62" s="38">
        <f>х!E55</f>
        <v>1</v>
      </c>
      <c r="M62" s="28">
        <f>M60+M54+M44+M36+M25+M19</f>
        <v>32.96</v>
      </c>
      <c r="N62" s="28">
        <f t="shared" ref="N62:P62" si="25">N60+N54+N44+N36+N25+N19</f>
        <v>36.480000000000004</v>
      </c>
      <c r="O62" s="28">
        <f t="shared" si="25"/>
        <v>190.03</v>
      </c>
      <c r="P62" s="28">
        <f t="shared" si="25"/>
        <v>1218.43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hidden="1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hidden="1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hidden="1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hidden="1" x14ac:dyDescent="0.2">
      <c r="K68" s="38">
        <f>х!E61</f>
        <v>0</v>
      </c>
      <c r="IA68" s="12"/>
      <c r="IB68" s="6">
        <f>[1]основа!AM73</f>
        <v>42551</v>
      </c>
    </row>
    <row r="69" spans="1:236" hidden="1" x14ac:dyDescent="0.2">
      <c r="K69" s="38">
        <f>х!E62</f>
        <v>0</v>
      </c>
      <c r="IA69" s="12"/>
      <c r="IB69" s="6">
        <f>[1]основа!AM74</f>
        <v>42551</v>
      </c>
    </row>
    <row r="70" spans="1:236" ht="18.75" hidden="1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Запеканка из творога со сгущ.молоком"/>
        <filter val="Каша гречневая вязкая"/>
        <filter val="Компот из смеси сухофруктов с вит.С"/>
        <filter val="Котлета &quot;Школьная&quot; мясная с соусом"/>
        <filter val="Хлеб пшеничный"/>
        <filter val="Чай с сахар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24841" priority="414" operator="equal">
      <formula>0</formula>
    </cfRule>
  </conditionalFormatting>
  <conditionalFormatting sqref="D6">
    <cfRule type="cellIs" dxfId="24840" priority="413" operator="equal">
      <formula>0</formula>
    </cfRule>
  </conditionalFormatting>
  <conditionalFormatting sqref="A2:A4">
    <cfRule type="cellIs" dxfId="24839" priority="412" operator="equal">
      <formula>0</formula>
    </cfRule>
  </conditionalFormatting>
  <conditionalFormatting sqref="A65:A67">
    <cfRule type="cellIs" dxfId="24838" priority="411" operator="equal">
      <formula>0</formula>
    </cfRule>
  </conditionalFormatting>
  <conditionalFormatting sqref="A12:H59">
    <cfRule type="cellIs" dxfId="24837" priority="410" stopIfTrue="1" operator="equal">
      <formula>0</formula>
    </cfRule>
  </conditionalFormatting>
  <conditionalFormatting sqref="A19:H21">
    <cfRule type="cellIs" dxfId="24836" priority="409" stopIfTrue="1" operator="equal">
      <formula>0</formula>
    </cfRule>
  </conditionalFormatting>
  <conditionalFormatting sqref="A25:H27">
    <cfRule type="cellIs" dxfId="24835" priority="408" stopIfTrue="1" operator="equal">
      <formula>0</formula>
    </cfRule>
  </conditionalFormatting>
  <conditionalFormatting sqref="A36:H38">
    <cfRule type="cellIs" dxfId="24834" priority="407" stopIfTrue="1" operator="equal">
      <formula>0</formula>
    </cfRule>
  </conditionalFormatting>
  <conditionalFormatting sqref="A44:H46">
    <cfRule type="cellIs" dxfId="24833" priority="406" stopIfTrue="1" operator="equal">
      <formula>0</formula>
    </cfRule>
  </conditionalFormatting>
  <conditionalFormatting sqref="A54:H56">
    <cfRule type="cellIs" dxfId="24832" priority="405" stopIfTrue="1" operator="equal">
      <formula>0</formula>
    </cfRule>
  </conditionalFormatting>
  <conditionalFormatting sqref="A12:H62">
    <cfRule type="expression" dxfId="24831" priority="404" stopIfTrue="1">
      <formula>$IT13&lt;$IS$2</formula>
    </cfRule>
  </conditionalFormatting>
  <conditionalFormatting sqref="A6">
    <cfRule type="cellIs" dxfId="24830" priority="403" operator="equal">
      <formula>0</formula>
    </cfRule>
  </conditionalFormatting>
  <conditionalFormatting sqref="A12:H59">
    <cfRule type="cellIs" dxfId="24829" priority="402" stopIfTrue="1" operator="equal">
      <formula>0</formula>
    </cfRule>
  </conditionalFormatting>
  <conditionalFormatting sqref="A19:H21">
    <cfRule type="cellIs" dxfId="24828" priority="401" stopIfTrue="1" operator="equal">
      <formula>0</formula>
    </cfRule>
  </conditionalFormatting>
  <conditionalFormatting sqref="A25:H27">
    <cfRule type="cellIs" dxfId="24827" priority="400" stopIfTrue="1" operator="equal">
      <formula>0</formula>
    </cfRule>
  </conditionalFormatting>
  <conditionalFormatting sqref="A36:H38">
    <cfRule type="cellIs" dxfId="24826" priority="399" stopIfTrue="1" operator="equal">
      <formula>0</formula>
    </cfRule>
  </conditionalFormatting>
  <conditionalFormatting sqref="A44:H46">
    <cfRule type="cellIs" dxfId="24825" priority="398" stopIfTrue="1" operator="equal">
      <formula>0</formula>
    </cfRule>
  </conditionalFormatting>
  <conditionalFormatting sqref="A54:H56">
    <cfRule type="cellIs" dxfId="24824" priority="397" stopIfTrue="1" operator="equal">
      <formula>0</formula>
    </cfRule>
  </conditionalFormatting>
  <conditionalFormatting sqref="A12:H62">
    <cfRule type="expression" dxfId="24823" priority="396" stopIfTrue="1">
      <formula>$IT13&lt;$IS$2</formula>
    </cfRule>
  </conditionalFormatting>
  <conditionalFormatting sqref="K8:K70">
    <cfRule type="cellIs" dxfId="24822" priority="395" operator="equal">
      <formula>0</formula>
    </cfRule>
  </conditionalFormatting>
  <conditionalFormatting sqref="A2:G4">
    <cfRule type="cellIs" dxfId="24821" priority="394" operator="equal">
      <formula>0</formula>
    </cfRule>
  </conditionalFormatting>
  <conditionalFormatting sqref="A2:A4">
    <cfRule type="cellIs" dxfId="24820" priority="393" operator="equal">
      <formula>0</formula>
    </cfRule>
  </conditionalFormatting>
  <conditionalFormatting sqref="A3:A4">
    <cfRule type="expression" dxfId="24819" priority="392" stopIfTrue="1">
      <formula>$IT4&lt;$IS$4</formula>
    </cfRule>
  </conditionalFormatting>
  <conditionalFormatting sqref="A3:A4">
    <cfRule type="expression" dxfId="24818" priority="391" stopIfTrue="1">
      <formula>$IT4&lt;$IS$4</formula>
    </cfRule>
  </conditionalFormatting>
  <conditionalFormatting sqref="A3:G3">
    <cfRule type="expression" dxfId="24817" priority="390" stopIfTrue="1">
      <formula>$IT6&lt;$IS$4</formula>
    </cfRule>
  </conditionalFormatting>
  <conditionalFormatting sqref="A4:G4">
    <cfRule type="cellIs" dxfId="24816" priority="389" operator="equal">
      <formula>0</formula>
    </cfRule>
  </conditionalFormatting>
  <conditionalFormatting sqref="A4">
    <cfRule type="cellIs" dxfId="24815" priority="388" operator="equal">
      <formula>0</formula>
    </cfRule>
  </conditionalFormatting>
  <conditionalFormatting sqref="A4:G4">
    <cfRule type="cellIs" dxfId="24814" priority="387" operator="equal">
      <formula>0</formula>
    </cfRule>
  </conditionalFormatting>
  <conditionalFormatting sqref="A4">
    <cfRule type="cellIs" dxfId="24813" priority="386" operator="equal">
      <formula>0</formula>
    </cfRule>
  </conditionalFormatting>
  <conditionalFormatting sqref="A4">
    <cfRule type="expression" dxfId="24812" priority="385" stopIfTrue="1">
      <formula>$IT5&lt;$IS$4</formula>
    </cfRule>
  </conditionalFormatting>
  <conditionalFormatting sqref="A4">
    <cfRule type="expression" dxfId="24811" priority="384" stopIfTrue="1">
      <formula>$IT5&lt;$IS$4</formula>
    </cfRule>
  </conditionalFormatting>
  <conditionalFormatting sqref="A12:G59">
    <cfRule type="cellIs" dxfId="24810" priority="383" stopIfTrue="1" operator="equal">
      <formula>0</formula>
    </cfRule>
  </conditionalFormatting>
  <conditionalFormatting sqref="A19:G21">
    <cfRule type="cellIs" dxfId="24809" priority="382" stopIfTrue="1" operator="equal">
      <formula>0</formula>
    </cfRule>
  </conditionalFormatting>
  <conditionalFormatting sqref="A19:G21">
    <cfRule type="cellIs" dxfId="24808" priority="381" stopIfTrue="1" operator="equal">
      <formula>0</formula>
    </cfRule>
  </conditionalFormatting>
  <conditionalFormatting sqref="A25:G27">
    <cfRule type="cellIs" dxfId="24807" priority="380" stopIfTrue="1" operator="equal">
      <formula>0</formula>
    </cfRule>
  </conditionalFormatting>
  <conditionalFormatting sqref="A25:G27">
    <cfRule type="cellIs" dxfId="24806" priority="379" stopIfTrue="1" operator="equal">
      <formula>0</formula>
    </cfRule>
  </conditionalFormatting>
  <conditionalFormatting sqref="A36:G38">
    <cfRule type="cellIs" dxfId="24805" priority="378" stopIfTrue="1" operator="equal">
      <formula>0</formula>
    </cfRule>
  </conditionalFormatting>
  <conditionalFormatting sqref="A44:G46">
    <cfRule type="cellIs" dxfId="24804" priority="377" stopIfTrue="1" operator="equal">
      <formula>0</formula>
    </cfRule>
  </conditionalFormatting>
  <conditionalFormatting sqref="A44:G46">
    <cfRule type="cellIs" dxfId="24803" priority="376" stopIfTrue="1" operator="equal">
      <formula>0</formula>
    </cfRule>
  </conditionalFormatting>
  <conditionalFormatting sqref="A54:G56">
    <cfRule type="cellIs" dxfId="24802" priority="375" stopIfTrue="1" operator="equal">
      <formula>0</formula>
    </cfRule>
  </conditionalFormatting>
  <conditionalFormatting sqref="A12:G62">
    <cfRule type="expression" dxfId="24801" priority="374" stopIfTrue="1">
      <formula>$IT13&lt;$IS$2</formula>
    </cfRule>
  </conditionalFormatting>
  <conditionalFormatting sqref="A28:G28">
    <cfRule type="cellIs" dxfId="24800" priority="373" stopIfTrue="1" operator="equal">
      <formula>0</formula>
    </cfRule>
  </conditionalFormatting>
  <conditionalFormatting sqref="A28:G28">
    <cfRule type="expression" dxfId="24799" priority="372" stopIfTrue="1">
      <formula>$IT29&lt;$IS$2</formula>
    </cfRule>
  </conditionalFormatting>
  <conditionalFormatting sqref="A36:G36">
    <cfRule type="cellIs" dxfId="24798" priority="371" stopIfTrue="1" operator="equal">
      <formula>0</formula>
    </cfRule>
  </conditionalFormatting>
  <conditionalFormatting sqref="A36:G36">
    <cfRule type="cellIs" dxfId="24797" priority="370" stopIfTrue="1" operator="equal">
      <formula>0</formula>
    </cfRule>
  </conditionalFormatting>
  <conditionalFormatting sqref="A36:G36">
    <cfRule type="expression" dxfId="24796" priority="369" stopIfTrue="1">
      <formula>$IT37&lt;$IS$2</formula>
    </cfRule>
  </conditionalFormatting>
  <conditionalFormatting sqref="A62:G62">
    <cfRule type="expression" dxfId="24795" priority="368" stopIfTrue="1">
      <formula>$IT63&lt;$IS$2</formula>
    </cfRule>
  </conditionalFormatting>
  <conditionalFormatting sqref="H12:H59">
    <cfRule type="cellIs" dxfId="24794" priority="367" stopIfTrue="1" operator="equal">
      <formula>0</formula>
    </cfRule>
  </conditionalFormatting>
  <conditionalFormatting sqref="H19:H21">
    <cfRule type="cellIs" dxfId="24793" priority="366" stopIfTrue="1" operator="equal">
      <formula>0</formula>
    </cfRule>
  </conditionalFormatting>
  <conditionalFormatting sqref="H19:H21">
    <cfRule type="cellIs" dxfId="24792" priority="365" stopIfTrue="1" operator="equal">
      <formula>0</formula>
    </cfRule>
  </conditionalFormatting>
  <conditionalFormatting sqref="H25:H27">
    <cfRule type="cellIs" dxfId="24791" priority="364" stopIfTrue="1" operator="equal">
      <formula>0</formula>
    </cfRule>
  </conditionalFormatting>
  <conditionalFormatting sqref="H25:H27">
    <cfRule type="cellIs" dxfId="24790" priority="363" stopIfTrue="1" operator="equal">
      <formula>0</formula>
    </cfRule>
  </conditionalFormatting>
  <conditionalFormatting sqref="H36:H38">
    <cfRule type="cellIs" dxfId="24789" priority="362" stopIfTrue="1" operator="equal">
      <formula>0</formula>
    </cfRule>
  </conditionalFormatting>
  <conditionalFormatting sqref="H44:H46">
    <cfRule type="cellIs" dxfId="24788" priority="361" stopIfTrue="1" operator="equal">
      <formula>0</formula>
    </cfRule>
  </conditionalFormatting>
  <conditionalFormatting sqref="H44:H46">
    <cfRule type="cellIs" dxfId="24787" priority="360" stopIfTrue="1" operator="equal">
      <formula>0</formula>
    </cfRule>
  </conditionalFormatting>
  <conditionalFormatting sqref="H54:H56">
    <cfRule type="cellIs" dxfId="24786" priority="359" stopIfTrue="1" operator="equal">
      <formula>0</formula>
    </cfRule>
  </conditionalFormatting>
  <conditionalFormatting sqref="H12:H62">
    <cfRule type="expression" dxfId="24785" priority="358" stopIfTrue="1">
      <formula>$IT13&lt;$IS$2</formula>
    </cfRule>
  </conditionalFormatting>
  <conditionalFormatting sqref="A39:G41">
    <cfRule type="cellIs" dxfId="24784" priority="357" stopIfTrue="1" operator="equal">
      <formula>0</formula>
    </cfRule>
  </conditionalFormatting>
  <conditionalFormatting sqref="A39:G41">
    <cfRule type="expression" dxfId="24783" priority="356" stopIfTrue="1">
      <formula>$IT40&lt;$IS$2</formula>
    </cfRule>
  </conditionalFormatting>
  <conditionalFormatting sqref="A44:G44">
    <cfRule type="cellIs" dxfId="24782" priority="355" stopIfTrue="1" operator="equal">
      <formula>0</formula>
    </cfRule>
  </conditionalFormatting>
  <conditionalFormatting sqref="A44:G44">
    <cfRule type="cellIs" dxfId="24781" priority="354" stopIfTrue="1" operator="equal">
      <formula>0</formula>
    </cfRule>
  </conditionalFormatting>
  <conditionalFormatting sqref="A44:G44">
    <cfRule type="cellIs" dxfId="24780" priority="353" stopIfTrue="1" operator="equal">
      <formula>0</formula>
    </cfRule>
  </conditionalFormatting>
  <conditionalFormatting sqref="A44:G44">
    <cfRule type="expression" dxfId="24779" priority="352" stopIfTrue="1">
      <formula>$IT45&lt;$IS$2</formula>
    </cfRule>
  </conditionalFormatting>
  <conditionalFormatting sqref="A62:G62">
    <cfRule type="expression" dxfId="24778" priority="351" stopIfTrue="1">
      <formula>$IT63&lt;$IS$2</formula>
    </cfRule>
  </conditionalFormatting>
  <conditionalFormatting sqref="A40">
    <cfRule type="cellIs" dxfId="24777" priority="350" operator="equal">
      <formula>0</formula>
    </cfRule>
  </conditionalFormatting>
  <conditionalFormatting sqref="A40">
    <cfRule type="cellIs" dxfId="24776" priority="349" stopIfTrue="1" operator="equal">
      <formula>0</formula>
    </cfRule>
  </conditionalFormatting>
  <conditionalFormatting sqref="A40">
    <cfRule type="expression" dxfId="24775" priority="348" stopIfTrue="1">
      <formula>$IT41&lt;$IS$2</formula>
    </cfRule>
  </conditionalFormatting>
  <conditionalFormatting sqref="A40">
    <cfRule type="cellIs" dxfId="24774" priority="347" stopIfTrue="1" operator="equal">
      <formula>0</formula>
    </cfRule>
  </conditionalFormatting>
  <conditionalFormatting sqref="A40">
    <cfRule type="expression" dxfId="24773" priority="346" stopIfTrue="1">
      <formula>$IT41&lt;$IS$2</formula>
    </cfRule>
  </conditionalFormatting>
  <conditionalFormatting sqref="A40">
    <cfRule type="cellIs" dxfId="24772" priority="345" stopIfTrue="1" operator="equal">
      <formula>0</formula>
    </cfRule>
  </conditionalFormatting>
  <conditionalFormatting sqref="A40">
    <cfRule type="expression" dxfId="24771" priority="344" stopIfTrue="1">
      <formula>$IT41&lt;$IS$2</formula>
    </cfRule>
  </conditionalFormatting>
  <conditionalFormatting sqref="A40:H40">
    <cfRule type="cellIs" dxfId="24770" priority="343" operator="equal">
      <formula>0</formula>
    </cfRule>
  </conditionalFormatting>
  <conditionalFormatting sqref="A40:G40">
    <cfRule type="cellIs" dxfId="24769" priority="342" stopIfTrue="1" operator="equal">
      <formula>0</formula>
    </cfRule>
  </conditionalFormatting>
  <conditionalFormatting sqref="A40:G40">
    <cfRule type="expression" dxfId="24768" priority="341" stopIfTrue="1">
      <formula>$IT41&lt;$IS$2</formula>
    </cfRule>
  </conditionalFormatting>
  <conditionalFormatting sqref="A40:G40">
    <cfRule type="cellIs" dxfId="24767" priority="340" stopIfTrue="1" operator="equal">
      <formula>0</formula>
    </cfRule>
  </conditionalFormatting>
  <conditionalFormatting sqref="A40:G40">
    <cfRule type="expression" dxfId="24766" priority="339" stopIfTrue="1">
      <formula>$IT41&lt;$IS$2</formula>
    </cfRule>
  </conditionalFormatting>
  <conditionalFormatting sqref="A40:G40">
    <cfRule type="cellIs" dxfId="24765" priority="338" stopIfTrue="1" operator="equal">
      <formula>0</formula>
    </cfRule>
  </conditionalFormatting>
  <conditionalFormatting sqref="A40:G40">
    <cfRule type="expression" dxfId="24764" priority="337" stopIfTrue="1">
      <formula>$IT41&lt;$IS$2</formula>
    </cfRule>
  </conditionalFormatting>
  <conditionalFormatting sqref="A12:G59">
    <cfRule type="cellIs" dxfId="24763" priority="336" stopIfTrue="1" operator="equal">
      <formula>0</formula>
    </cfRule>
  </conditionalFormatting>
  <conditionalFormatting sqref="A19:G21">
    <cfRule type="cellIs" dxfId="24762" priority="335" stopIfTrue="1" operator="equal">
      <formula>0</formula>
    </cfRule>
  </conditionalFormatting>
  <conditionalFormatting sqref="A19:G21">
    <cfRule type="cellIs" dxfId="24761" priority="334" stopIfTrue="1" operator="equal">
      <formula>0</formula>
    </cfRule>
  </conditionalFormatting>
  <conditionalFormatting sqref="A25:G27">
    <cfRule type="cellIs" dxfId="24760" priority="333" stopIfTrue="1" operator="equal">
      <formula>0</formula>
    </cfRule>
  </conditionalFormatting>
  <conditionalFormatting sqref="A25:G27">
    <cfRule type="cellIs" dxfId="24759" priority="332" stopIfTrue="1" operator="equal">
      <formula>0</formula>
    </cfRule>
  </conditionalFormatting>
  <conditionalFormatting sqref="A36:G38">
    <cfRule type="cellIs" dxfId="24758" priority="331" stopIfTrue="1" operator="equal">
      <formula>0</formula>
    </cfRule>
  </conditionalFormatting>
  <conditionalFormatting sqref="A44:G46">
    <cfRule type="cellIs" dxfId="24757" priority="330" stopIfTrue="1" operator="equal">
      <formula>0</formula>
    </cfRule>
  </conditionalFormatting>
  <conditionalFormatting sqref="A44:G46">
    <cfRule type="cellIs" dxfId="24756" priority="329" stopIfTrue="1" operator="equal">
      <formula>0</formula>
    </cfRule>
  </conditionalFormatting>
  <conditionalFormatting sqref="A54:G56">
    <cfRule type="cellIs" dxfId="24755" priority="328" stopIfTrue="1" operator="equal">
      <formula>0</formula>
    </cfRule>
  </conditionalFormatting>
  <conditionalFormatting sqref="A12:G62">
    <cfRule type="expression" dxfId="24754" priority="327" stopIfTrue="1">
      <formula>$IT13&lt;$IS$2</formula>
    </cfRule>
  </conditionalFormatting>
  <conditionalFormatting sqref="A12:H62">
    <cfRule type="cellIs" dxfId="24753" priority="326" operator="equal">
      <formula>0</formula>
    </cfRule>
  </conditionalFormatting>
  <conditionalFormatting sqref="A12:H70">
    <cfRule type="cellIs" dxfId="24752" priority="325" operator="equal">
      <formula>0</formula>
    </cfRule>
  </conditionalFormatting>
  <conditionalFormatting sqref="A65:A67">
    <cfRule type="cellIs" dxfId="24751" priority="324" operator="equal">
      <formula>0</formula>
    </cfRule>
  </conditionalFormatting>
  <conditionalFormatting sqref="A12:H59">
    <cfRule type="cellIs" dxfId="24750" priority="323" stopIfTrue="1" operator="equal">
      <formula>0</formula>
    </cfRule>
  </conditionalFormatting>
  <conditionalFormatting sqref="A19:C21">
    <cfRule type="cellIs" dxfId="24749" priority="322" stopIfTrue="1" operator="equal">
      <formula>0</formula>
    </cfRule>
  </conditionalFormatting>
  <conditionalFormatting sqref="A19:H21">
    <cfRule type="cellIs" dxfId="24748" priority="321" stopIfTrue="1" operator="equal">
      <formula>0</formula>
    </cfRule>
  </conditionalFormatting>
  <conditionalFormatting sqref="A25:H27">
    <cfRule type="cellIs" dxfId="24747" priority="320" stopIfTrue="1" operator="equal">
      <formula>0</formula>
    </cfRule>
  </conditionalFormatting>
  <conditionalFormatting sqref="A36:H38">
    <cfRule type="cellIs" dxfId="24746" priority="319" stopIfTrue="1" operator="equal">
      <formula>0</formula>
    </cfRule>
  </conditionalFormatting>
  <conditionalFormatting sqref="A44:H46">
    <cfRule type="cellIs" dxfId="24745" priority="318" stopIfTrue="1" operator="equal">
      <formula>0</formula>
    </cfRule>
  </conditionalFormatting>
  <conditionalFormatting sqref="A54:H56">
    <cfRule type="cellIs" dxfId="24744" priority="317" stopIfTrue="1" operator="equal">
      <formula>0</formula>
    </cfRule>
  </conditionalFormatting>
  <conditionalFormatting sqref="A12:H62">
    <cfRule type="expression" dxfId="24743" priority="316" stopIfTrue="1">
      <formula>$IT13&lt;$IS$2</formula>
    </cfRule>
  </conditionalFormatting>
  <conditionalFormatting sqref="A12:H59">
    <cfRule type="cellIs" dxfId="24742" priority="315" stopIfTrue="1" operator="equal">
      <formula>0</formula>
    </cfRule>
  </conditionalFormatting>
  <conditionalFormatting sqref="A19:C21">
    <cfRule type="cellIs" dxfId="24741" priority="314" stopIfTrue="1" operator="equal">
      <formula>0</formula>
    </cfRule>
  </conditionalFormatting>
  <conditionalFormatting sqref="A19:H21">
    <cfRule type="cellIs" dxfId="24740" priority="313" stopIfTrue="1" operator="equal">
      <formula>0</formula>
    </cfRule>
  </conditionalFormatting>
  <conditionalFormatting sqref="A25:H27">
    <cfRule type="cellIs" dxfId="24739" priority="312" stopIfTrue="1" operator="equal">
      <formula>0</formula>
    </cfRule>
  </conditionalFormatting>
  <conditionalFormatting sqref="A36:H38">
    <cfRule type="cellIs" dxfId="24738" priority="311" stopIfTrue="1" operator="equal">
      <formula>0</formula>
    </cfRule>
  </conditionalFormatting>
  <conditionalFormatting sqref="A44:H46">
    <cfRule type="cellIs" dxfId="24737" priority="310" stopIfTrue="1" operator="equal">
      <formula>0</formula>
    </cfRule>
  </conditionalFormatting>
  <conditionalFormatting sqref="A54:H56">
    <cfRule type="cellIs" dxfId="24736" priority="309" stopIfTrue="1" operator="equal">
      <formula>0</formula>
    </cfRule>
  </conditionalFormatting>
  <conditionalFormatting sqref="A12:H62">
    <cfRule type="expression" dxfId="24735" priority="308" stopIfTrue="1">
      <formula>$IT13&lt;$IS$2</formula>
    </cfRule>
  </conditionalFormatting>
  <conditionalFormatting sqref="A12:G29">
    <cfRule type="cellIs" dxfId="24734" priority="307" stopIfTrue="1" operator="equal">
      <formula>0</formula>
    </cfRule>
  </conditionalFormatting>
  <conditionalFormatting sqref="A12:G31">
    <cfRule type="expression" dxfId="24733" priority="306" stopIfTrue="1">
      <formula>$IT13&lt;$IS$2</formula>
    </cfRule>
  </conditionalFormatting>
  <conditionalFormatting sqref="A17:G18">
    <cfRule type="cellIs" dxfId="24732" priority="305" stopIfTrue="1" operator="equal">
      <formula>0</formula>
    </cfRule>
  </conditionalFormatting>
  <conditionalFormatting sqref="A17:G18">
    <cfRule type="cellIs" dxfId="24731" priority="304" stopIfTrue="1" operator="equal">
      <formula>0</formula>
    </cfRule>
  </conditionalFormatting>
  <conditionalFormatting sqref="A19:G19">
    <cfRule type="cellIs" dxfId="24730" priority="303" stopIfTrue="1" operator="equal">
      <formula>0</formula>
    </cfRule>
  </conditionalFormatting>
  <conditionalFormatting sqref="A19:G19">
    <cfRule type="cellIs" dxfId="24729" priority="302" stopIfTrue="1" operator="equal">
      <formula>0</formula>
    </cfRule>
  </conditionalFormatting>
  <conditionalFormatting sqref="A27:G29">
    <cfRule type="cellIs" dxfId="24728" priority="301" stopIfTrue="1" operator="equal">
      <formula>0</formula>
    </cfRule>
  </conditionalFormatting>
  <conditionalFormatting sqref="A12:G59">
    <cfRule type="cellIs" dxfId="24727" priority="300" stopIfTrue="1" operator="equal">
      <formula>0</formula>
    </cfRule>
  </conditionalFormatting>
  <conditionalFormatting sqref="A19:G21">
    <cfRule type="cellIs" dxfId="24726" priority="299" stopIfTrue="1" operator="equal">
      <formula>0</formula>
    </cfRule>
  </conditionalFormatting>
  <conditionalFormatting sqref="A19:G21">
    <cfRule type="cellIs" dxfId="24725" priority="298" stopIfTrue="1" operator="equal">
      <formula>0</formula>
    </cfRule>
  </conditionalFormatting>
  <conditionalFormatting sqref="A25:G27">
    <cfRule type="cellIs" dxfId="24724" priority="297" stopIfTrue="1" operator="equal">
      <formula>0</formula>
    </cfRule>
  </conditionalFormatting>
  <conditionalFormatting sqref="A25:G27">
    <cfRule type="cellIs" dxfId="24723" priority="296" stopIfTrue="1" operator="equal">
      <formula>0</formula>
    </cfRule>
  </conditionalFormatting>
  <conditionalFormatting sqref="A36:G38">
    <cfRule type="cellIs" dxfId="24722" priority="295" stopIfTrue="1" operator="equal">
      <formula>0</formula>
    </cfRule>
  </conditionalFormatting>
  <conditionalFormatting sqref="A44:G46">
    <cfRule type="cellIs" dxfId="24721" priority="294" stopIfTrue="1" operator="equal">
      <formula>0</formula>
    </cfRule>
  </conditionalFormatting>
  <conditionalFormatting sqref="A44:G46">
    <cfRule type="cellIs" dxfId="24720" priority="293" stopIfTrue="1" operator="equal">
      <formula>0</formula>
    </cfRule>
  </conditionalFormatting>
  <conditionalFormatting sqref="A54:G56">
    <cfRule type="cellIs" dxfId="24719" priority="292" stopIfTrue="1" operator="equal">
      <formula>0</formula>
    </cfRule>
  </conditionalFormatting>
  <conditionalFormatting sqref="A12:G62">
    <cfRule type="expression" dxfId="24718" priority="291" stopIfTrue="1">
      <formula>$IT13&lt;$IS$2</formula>
    </cfRule>
  </conditionalFormatting>
  <conditionalFormatting sqref="A28:G28">
    <cfRule type="cellIs" dxfId="24717" priority="290" stopIfTrue="1" operator="equal">
      <formula>0</formula>
    </cfRule>
  </conditionalFormatting>
  <conditionalFormatting sqref="A28:G28">
    <cfRule type="expression" dxfId="24716" priority="289" stopIfTrue="1">
      <formula>$IT29&lt;$IS$2</formula>
    </cfRule>
  </conditionalFormatting>
  <conditionalFormatting sqref="A36:G36">
    <cfRule type="cellIs" dxfId="24715" priority="288" stopIfTrue="1" operator="equal">
      <formula>0</formula>
    </cfRule>
  </conditionalFormatting>
  <conditionalFormatting sqref="A36:G36">
    <cfRule type="cellIs" dxfId="24714" priority="287" stopIfTrue="1" operator="equal">
      <formula>0</formula>
    </cfRule>
  </conditionalFormatting>
  <conditionalFormatting sqref="A36:G36">
    <cfRule type="expression" dxfId="24713" priority="286" stopIfTrue="1">
      <formula>$IT37&lt;$IS$2</formula>
    </cfRule>
  </conditionalFormatting>
  <conditionalFormatting sqref="A62:G62">
    <cfRule type="expression" dxfId="24712" priority="285" stopIfTrue="1">
      <formula>$IT63&lt;$IS$2</formula>
    </cfRule>
  </conditionalFormatting>
  <conditionalFormatting sqref="H12:H36">
    <cfRule type="cellIs" dxfId="24711" priority="284" stopIfTrue="1" operator="equal">
      <formula>0</formula>
    </cfRule>
  </conditionalFormatting>
  <conditionalFormatting sqref="H19:H21">
    <cfRule type="cellIs" dxfId="24710" priority="283" stopIfTrue="1" operator="equal">
      <formula>0</formula>
    </cfRule>
  </conditionalFormatting>
  <conditionalFormatting sqref="H19:H21">
    <cfRule type="cellIs" dxfId="24709" priority="282" stopIfTrue="1" operator="equal">
      <formula>0</formula>
    </cfRule>
  </conditionalFormatting>
  <conditionalFormatting sqref="H25:H27">
    <cfRule type="cellIs" dxfId="24708" priority="281" stopIfTrue="1" operator="equal">
      <formula>0</formula>
    </cfRule>
  </conditionalFormatting>
  <conditionalFormatting sqref="H25:H27">
    <cfRule type="cellIs" dxfId="24707" priority="280" stopIfTrue="1" operator="equal">
      <formula>0</formula>
    </cfRule>
  </conditionalFormatting>
  <conditionalFormatting sqref="H36">
    <cfRule type="cellIs" dxfId="24706" priority="279" stopIfTrue="1" operator="equal">
      <formula>0</formula>
    </cfRule>
  </conditionalFormatting>
  <conditionalFormatting sqref="H12:H36">
    <cfRule type="expression" dxfId="24705" priority="278" stopIfTrue="1">
      <formula>$IT13&lt;$IS$2</formula>
    </cfRule>
  </conditionalFormatting>
  <conditionalFormatting sqref="A39:H40">
    <cfRule type="cellIs" dxfId="24704" priority="277" stopIfTrue="1" operator="equal">
      <formula>0</formula>
    </cfRule>
  </conditionalFormatting>
  <conditionalFormatting sqref="A39:H40">
    <cfRule type="expression" dxfId="24703" priority="276" stopIfTrue="1">
      <formula>$IT40&lt;$IS$2</formula>
    </cfRule>
  </conditionalFormatting>
  <conditionalFormatting sqref="H12:H59">
    <cfRule type="cellIs" dxfId="24702" priority="275" stopIfTrue="1" operator="equal">
      <formula>0</formula>
    </cfRule>
  </conditionalFormatting>
  <conditionalFormatting sqref="H19:H21">
    <cfRule type="cellIs" dxfId="24701" priority="274" stopIfTrue="1" operator="equal">
      <formula>0</formula>
    </cfRule>
  </conditionalFormatting>
  <conditionalFormatting sqref="H19:H21">
    <cfRule type="cellIs" dxfId="24700" priority="273" stopIfTrue="1" operator="equal">
      <formula>0</formula>
    </cfRule>
  </conditionalFormatting>
  <conditionalFormatting sqref="H25:H27">
    <cfRule type="cellIs" dxfId="24699" priority="272" stopIfTrue="1" operator="equal">
      <formula>0</formula>
    </cfRule>
  </conditionalFormatting>
  <conditionalFormatting sqref="H25:H27">
    <cfRule type="cellIs" dxfId="24698" priority="271" stopIfTrue="1" operator="equal">
      <formula>0</formula>
    </cfRule>
  </conditionalFormatting>
  <conditionalFormatting sqref="H36:H38">
    <cfRule type="cellIs" dxfId="24697" priority="270" stopIfTrue="1" operator="equal">
      <formula>0</formula>
    </cfRule>
  </conditionalFormatting>
  <conditionalFormatting sqref="H44:H46">
    <cfRule type="cellIs" dxfId="24696" priority="269" stopIfTrue="1" operator="equal">
      <formula>0</formula>
    </cfRule>
  </conditionalFormatting>
  <conditionalFormatting sqref="H44:H46">
    <cfRule type="cellIs" dxfId="24695" priority="268" stopIfTrue="1" operator="equal">
      <formula>0</formula>
    </cfRule>
  </conditionalFormatting>
  <conditionalFormatting sqref="H54:H56">
    <cfRule type="cellIs" dxfId="24694" priority="267" stopIfTrue="1" operator="equal">
      <formula>0</formula>
    </cfRule>
  </conditionalFormatting>
  <conditionalFormatting sqref="H12:H62">
    <cfRule type="expression" dxfId="24693" priority="266" stopIfTrue="1">
      <formula>$IT13&lt;$IS$2</formula>
    </cfRule>
  </conditionalFormatting>
  <conditionalFormatting sqref="A44:G44">
    <cfRule type="cellIs" dxfId="24692" priority="265" stopIfTrue="1" operator="equal">
      <formula>0</formula>
    </cfRule>
  </conditionalFormatting>
  <conditionalFormatting sqref="A44:G44">
    <cfRule type="cellIs" dxfId="24691" priority="264" stopIfTrue="1" operator="equal">
      <formula>0</formula>
    </cfRule>
  </conditionalFormatting>
  <conditionalFormatting sqref="A44:G44">
    <cfRule type="cellIs" dxfId="24690" priority="263" stopIfTrue="1" operator="equal">
      <formula>0</formula>
    </cfRule>
  </conditionalFormatting>
  <conditionalFormatting sqref="A44:G44">
    <cfRule type="expression" dxfId="24689" priority="262" stopIfTrue="1">
      <formula>$IT45&lt;$IS$2</formula>
    </cfRule>
  </conditionalFormatting>
  <conditionalFormatting sqref="A62:G62">
    <cfRule type="expression" dxfId="24688" priority="261" stopIfTrue="1">
      <formula>$IT63&lt;$IS$2</formula>
    </cfRule>
  </conditionalFormatting>
  <conditionalFormatting sqref="A12:G40">
    <cfRule type="cellIs" dxfId="24687" priority="260" stopIfTrue="1" operator="equal">
      <formula>0</formula>
    </cfRule>
  </conditionalFormatting>
  <conditionalFormatting sqref="A19:G21">
    <cfRule type="cellIs" dxfId="24686" priority="259" stopIfTrue="1" operator="equal">
      <formula>0</formula>
    </cfRule>
  </conditionalFormatting>
  <conditionalFormatting sqref="A19:G21">
    <cfRule type="cellIs" dxfId="24685" priority="258" stopIfTrue="1" operator="equal">
      <formula>0</formula>
    </cfRule>
  </conditionalFormatting>
  <conditionalFormatting sqref="A25:G27">
    <cfRule type="cellIs" dxfId="24684" priority="257" stopIfTrue="1" operator="equal">
      <formula>0</formula>
    </cfRule>
  </conditionalFormatting>
  <conditionalFormatting sqref="A25:G27">
    <cfRule type="cellIs" dxfId="24683" priority="256" stopIfTrue="1" operator="equal">
      <formula>0</formula>
    </cfRule>
  </conditionalFormatting>
  <conditionalFormatting sqref="A36:G38">
    <cfRule type="cellIs" dxfId="24682" priority="255" stopIfTrue="1" operator="equal">
      <formula>0</formula>
    </cfRule>
  </conditionalFormatting>
  <conditionalFormatting sqref="A12:G40">
    <cfRule type="expression" dxfId="24681" priority="254" stopIfTrue="1">
      <formula>$IT13&lt;$IS$2</formula>
    </cfRule>
  </conditionalFormatting>
  <conditionalFormatting sqref="A62:G62">
    <cfRule type="expression" dxfId="24680" priority="253" stopIfTrue="1">
      <formula>$IT63&lt;$IS$2</formula>
    </cfRule>
  </conditionalFormatting>
  <conditionalFormatting sqref="A12:H62">
    <cfRule type="cellIs" dxfId="24679" priority="252" operator="equal">
      <formula>0</formula>
    </cfRule>
  </conditionalFormatting>
  <conditionalFormatting sqref="K8:K70">
    <cfRule type="cellIs" dxfId="24678" priority="251" operator="equal">
      <formula>0</formula>
    </cfRule>
  </conditionalFormatting>
  <conditionalFormatting sqref="A12:H59">
    <cfRule type="cellIs" dxfId="24677" priority="250" stopIfTrue="1" operator="equal">
      <formula>0</formula>
    </cfRule>
  </conditionalFormatting>
  <conditionalFormatting sqref="A19:H21">
    <cfRule type="cellIs" dxfId="24676" priority="249" stopIfTrue="1" operator="equal">
      <formula>0</formula>
    </cfRule>
  </conditionalFormatting>
  <conditionalFormatting sqref="A25:H27">
    <cfRule type="cellIs" dxfId="24675" priority="248" stopIfTrue="1" operator="equal">
      <formula>0</formula>
    </cfRule>
  </conditionalFormatting>
  <conditionalFormatting sqref="A36:H38">
    <cfRule type="cellIs" dxfId="24674" priority="247" stopIfTrue="1" operator="equal">
      <formula>0</formula>
    </cfRule>
  </conditionalFormatting>
  <conditionalFormatting sqref="A44:H46">
    <cfRule type="cellIs" dxfId="24673" priority="246" stopIfTrue="1" operator="equal">
      <formula>0</formula>
    </cfRule>
  </conditionalFormatting>
  <conditionalFormatting sqref="A54:H56">
    <cfRule type="cellIs" dxfId="24672" priority="245" stopIfTrue="1" operator="equal">
      <formula>0</formula>
    </cfRule>
  </conditionalFormatting>
  <conditionalFormatting sqref="A12:H62">
    <cfRule type="expression" dxfId="24671" priority="244" stopIfTrue="1">
      <formula>$IT13&lt;$IS$2</formula>
    </cfRule>
  </conditionalFormatting>
  <conditionalFormatting sqref="A12:H59">
    <cfRule type="cellIs" dxfId="24670" priority="243" stopIfTrue="1" operator="equal">
      <formula>0</formula>
    </cfRule>
  </conditionalFormatting>
  <conditionalFormatting sqref="A19:H21">
    <cfRule type="cellIs" dxfId="24669" priority="242" stopIfTrue="1" operator="equal">
      <formula>0</formula>
    </cfRule>
  </conditionalFormatting>
  <conditionalFormatting sqref="A25:H27">
    <cfRule type="cellIs" dxfId="24668" priority="241" stopIfTrue="1" operator="equal">
      <formula>0</formula>
    </cfRule>
  </conditionalFormatting>
  <conditionalFormatting sqref="A36:H38">
    <cfRule type="cellIs" dxfId="24667" priority="240" stopIfTrue="1" operator="equal">
      <formula>0</formula>
    </cfRule>
  </conditionalFormatting>
  <conditionalFormatting sqref="A44:H46">
    <cfRule type="cellIs" dxfId="24666" priority="239" stopIfTrue="1" operator="equal">
      <formula>0</formula>
    </cfRule>
  </conditionalFormatting>
  <conditionalFormatting sqref="A54:H56">
    <cfRule type="cellIs" dxfId="24665" priority="238" stopIfTrue="1" operator="equal">
      <formula>0</formula>
    </cfRule>
  </conditionalFormatting>
  <conditionalFormatting sqref="A12:H62">
    <cfRule type="expression" dxfId="24664" priority="237" stopIfTrue="1">
      <formula>$IT13&lt;$IS$2</formula>
    </cfRule>
  </conditionalFormatting>
  <conditionalFormatting sqref="A44">
    <cfRule type="cellIs" dxfId="24663" priority="236" operator="equal">
      <formula>0</formula>
    </cfRule>
  </conditionalFormatting>
  <conditionalFormatting sqref="A44">
    <cfRule type="cellIs" dxfId="24662" priority="235" stopIfTrue="1" operator="equal">
      <formula>0</formula>
    </cfRule>
  </conditionalFormatting>
  <conditionalFormatting sqref="A44">
    <cfRule type="cellIs" dxfId="24661" priority="234" stopIfTrue="1" operator="equal">
      <formula>0</formula>
    </cfRule>
  </conditionalFormatting>
  <conditionalFormatting sqref="A44">
    <cfRule type="expression" dxfId="24660" priority="233" stopIfTrue="1">
      <formula>$IT45&lt;$IS$2</formula>
    </cfRule>
  </conditionalFormatting>
  <conditionalFormatting sqref="A44">
    <cfRule type="cellIs" dxfId="24659" priority="232" stopIfTrue="1" operator="equal">
      <formula>0</formula>
    </cfRule>
  </conditionalFormatting>
  <conditionalFormatting sqref="A44">
    <cfRule type="cellIs" dxfId="24658" priority="231" stopIfTrue="1" operator="equal">
      <formula>0</formula>
    </cfRule>
  </conditionalFormatting>
  <conditionalFormatting sqref="A44">
    <cfRule type="expression" dxfId="24657" priority="230" stopIfTrue="1">
      <formula>$IT45&lt;$IS$2</formula>
    </cfRule>
  </conditionalFormatting>
  <conditionalFormatting sqref="A44">
    <cfRule type="cellIs" dxfId="24656" priority="229" stopIfTrue="1" operator="equal">
      <formula>0</formula>
    </cfRule>
  </conditionalFormatting>
  <conditionalFormatting sqref="A44">
    <cfRule type="cellIs" dxfId="24655" priority="228" stopIfTrue="1" operator="equal">
      <formula>0</formula>
    </cfRule>
  </conditionalFormatting>
  <conditionalFormatting sqref="A44">
    <cfRule type="expression" dxfId="24654" priority="227" stopIfTrue="1">
      <formula>$IT45&lt;$IS$2</formula>
    </cfRule>
  </conditionalFormatting>
  <conditionalFormatting sqref="A44">
    <cfRule type="cellIs" dxfId="24653" priority="226" stopIfTrue="1" operator="equal">
      <formula>0</formula>
    </cfRule>
  </conditionalFormatting>
  <conditionalFormatting sqref="A44">
    <cfRule type="cellIs" dxfId="24652" priority="225" stopIfTrue="1" operator="equal">
      <formula>0</formula>
    </cfRule>
  </conditionalFormatting>
  <conditionalFormatting sqref="A44">
    <cfRule type="expression" dxfId="24651" priority="224" stopIfTrue="1">
      <formula>$IT45&lt;$IS$2</formula>
    </cfRule>
  </conditionalFormatting>
  <conditionalFormatting sqref="A44">
    <cfRule type="cellIs" dxfId="24650" priority="223" stopIfTrue="1" operator="equal">
      <formula>0</formula>
    </cfRule>
  </conditionalFormatting>
  <conditionalFormatting sqref="A44">
    <cfRule type="cellIs" dxfId="24649" priority="222" stopIfTrue="1" operator="equal">
      <formula>0</formula>
    </cfRule>
  </conditionalFormatting>
  <conditionalFormatting sqref="A44">
    <cfRule type="expression" dxfId="24648" priority="221" stopIfTrue="1">
      <formula>$IT45&lt;$IS$2</formula>
    </cfRule>
  </conditionalFormatting>
  <conditionalFormatting sqref="A44">
    <cfRule type="cellIs" dxfId="24647" priority="220" operator="equal">
      <formula>0</formula>
    </cfRule>
  </conditionalFormatting>
  <conditionalFormatting sqref="A44">
    <cfRule type="cellIs" dxfId="24646" priority="219" stopIfTrue="1" operator="equal">
      <formula>0</formula>
    </cfRule>
  </conditionalFormatting>
  <conditionalFormatting sqref="A44">
    <cfRule type="cellIs" dxfId="24645" priority="218" stopIfTrue="1" operator="equal">
      <formula>0</formula>
    </cfRule>
  </conditionalFormatting>
  <conditionalFormatting sqref="A44">
    <cfRule type="expression" dxfId="24644" priority="217" stopIfTrue="1">
      <formula>$IT45&lt;$IS$2</formula>
    </cfRule>
  </conditionalFormatting>
  <conditionalFormatting sqref="A44">
    <cfRule type="cellIs" dxfId="24643" priority="216" stopIfTrue="1" operator="equal">
      <formula>0</formula>
    </cfRule>
  </conditionalFormatting>
  <conditionalFormatting sqref="A44">
    <cfRule type="cellIs" dxfId="24642" priority="215" stopIfTrue="1" operator="equal">
      <formula>0</formula>
    </cfRule>
  </conditionalFormatting>
  <conditionalFormatting sqref="A44">
    <cfRule type="expression" dxfId="24641" priority="214" stopIfTrue="1">
      <formula>$IT45&lt;$IS$2</formula>
    </cfRule>
  </conditionalFormatting>
  <conditionalFormatting sqref="A12:H59">
    <cfRule type="cellIs" dxfId="24640" priority="213" stopIfTrue="1" operator="equal">
      <formula>0</formula>
    </cfRule>
  </conditionalFormatting>
  <conditionalFormatting sqref="A19:H21">
    <cfRule type="cellIs" dxfId="24639" priority="212" stopIfTrue="1" operator="equal">
      <formula>0</formula>
    </cfRule>
  </conditionalFormatting>
  <conditionalFormatting sqref="A25:H27">
    <cfRule type="cellIs" dxfId="24638" priority="211" stopIfTrue="1" operator="equal">
      <formula>0</formula>
    </cfRule>
  </conditionalFormatting>
  <conditionalFormatting sqref="A36:H38">
    <cfRule type="cellIs" dxfId="24637" priority="210" stopIfTrue="1" operator="equal">
      <formula>0</formula>
    </cfRule>
  </conditionalFormatting>
  <conditionalFormatting sqref="A44:H46">
    <cfRule type="cellIs" dxfId="24636" priority="209" stopIfTrue="1" operator="equal">
      <formula>0</formula>
    </cfRule>
  </conditionalFormatting>
  <conditionalFormatting sqref="A54:H56">
    <cfRule type="cellIs" dxfId="24635" priority="208" stopIfTrue="1" operator="equal">
      <formula>0</formula>
    </cfRule>
  </conditionalFormatting>
  <conditionalFormatting sqref="A12:H62">
    <cfRule type="expression" dxfId="24634" priority="207" stopIfTrue="1">
      <formula>$IT13&lt;$IS$2</formula>
    </cfRule>
  </conditionalFormatting>
  <conditionalFormatting sqref="A12:H59">
    <cfRule type="cellIs" dxfId="24633" priority="206" stopIfTrue="1" operator="equal">
      <formula>0</formula>
    </cfRule>
  </conditionalFormatting>
  <conditionalFormatting sqref="A19:H21">
    <cfRule type="cellIs" dxfId="24632" priority="205" stopIfTrue="1" operator="equal">
      <formula>0</formula>
    </cfRule>
  </conditionalFormatting>
  <conditionalFormatting sqref="A25:H27">
    <cfRule type="cellIs" dxfId="24631" priority="204" stopIfTrue="1" operator="equal">
      <formula>0</formula>
    </cfRule>
  </conditionalFormatting>
  <conditionalFormatting sqref="A36:H38">
    <cfRule type="cellIs" dxfId="24630" priority="203" stopIfTrue="1" operator="equal">
      <formula>0</formula>
    </cfRule>
  </conditionalFormatting>
  <conditionalFormatting sqref="A44:H46">
    <cfRule type="cellIs" dxfId="24629" priority="202" stopIfTrue="1" operator="equal">
      <formula>0</formula>
    </cfRule>
  </conditionalFormatting>
  <conditionalFormatting sqref="A54:H56">
    <cfRule type="cellIs" dxfId="24628" priority="201" stopIfTrue="1" operator="equal">
      <formula>0</formula>
    </cfRule>
  </conditionalFormatting>
  <conditionalFormatting sqref="A12:H62">
    <cfRule type="expression" dxfId="24627" priority="200" stopIfTrue="1">
      <formula>$IT13&lt;$IS$2</formula>
    </cfRule>
  </conditionalFormatting>
  <conditionalFormatting sqref="A12:H59">
    <cfRule type="cellIs" dxfId="24626" priority="199" stopIfTrue="1" operator="equal">
      <formula>0</formula>
    </cfRule>
  </conditionalFormatting>
  <conditionalFormatting sqref="A19:H21">
    <cfRule type="cellIs" dxfId="24625" priority="198" stopIfTrue="1" operator="equal">
      <formula>0</formula>
    </cfRule>
  </conditionalFormatting>
  <conditionalFormatting sqref="A25:H27">
    <cfRule type="cellIs" dxfId="24624" priority="197" stopIfTrue="1" operator="equal">
      <formula>0</formula>
    </cfRule>
  </conditionalFormatting>
  <conditionalFormatting sqref="A36:H38">
    <cfRule type="cellIs" dxfId="24623" priority="196" stopIfTrue="1" operator="equal">
      <formula>0</formula>
    </cfRule>
  </conditionalFormatting>
  <conditionalFormatting sqref="A44:H46">
    <cfRule type="cellIs" dxfId="24622" priority="195" stopIfTrue="1" operator="equal">
      <formula>0</formula>
    </cfRule>
  </conditionalFormatting>
  <conditionalFormatting sqref="A54:H56">
    <cfRule type="cellIs" dxfId="24621" priority="194" stopIfTrue="1" operator="equal">
      <formula>0</formula>
    </cfRule>
  </conditionalFormatting>
  <conditionalFormatting sqref="A12:H62">
    <cfRule type="expression" dxfId="24620" priority="193" stopIfTrue="1">
      <formula>$IT13&lt;$IS$2</formula>
    </cfRule>
  </conditionalFormatting>
  <conditionalFormatting sqref="A12:H59">
    <cfRule type="cellIs" dxfId="24619" priority="192" stopIfTrue="1" operator="equal">
      <formula>0</formula>
    </cfRule>
  </conditionalFormatting>
  <conditionalFormatting sqref="A19:H21">
    <cfRule type="cellIs" dxfId="24618" priority="191" stopIfTrue="1" operator="equal">
      <formula>0</formula>
    </cfRule>
  </conditionalFormatting>
  <conditionalFormatting sqref="A25:H27">
    <cfRule type="cellIs" dxfId="24617" priority="190" stopIfTrue="1" operator="equal">
      <formula>0</formula>
    </cfRule>
  </conditionalFormatting>
  <conditionalFormatting sqref="A36:H38">
    <cfRule type="cellIs" dxfId="24616" priority="189" stopIfTrue="1" operator="equal">
      <formula>0</formula>
    </cfRule>
  </conditionalFormatting>
  <conditionalFormatting sqref="A44:H46">
    <cfRule type="cellIs" dxfId="24615" priority="188" stopIfTrue="1" operator="equal">
      <formula>0</formula>
    </cfRule>
  </conditionalFormatting>
  <conditionalFormatting sqref="A54:H56">
    <cfRule type="cellIs" dxfId="24614" priority="187" stopIfTrue="1" operator="equal">
      <formula>0</formula>
    </cfRule>
  </conditionalFormatting>
  <conditionalFormatting sqref="A12:H62">
    <cfRule type="expression" dxfId="24613" priority="186" stopIfTrue="1">
      <formula>$IT13&lt;$IS$2</formula>
    </cfRule>
  </conditionalFormatting>
  <conditionalFormatting sqref="A12:H59">
    <cfRule type="cellIs" dxfId="24612" priority="185" stopIfTrue="1" operator="equal">
      <formula>0</formula>
    </cfRule>
  </conditionalFormatting>
  <conditionalFormatting sqref="A19:H21">
    <cfRule type="cellIs" dxfId="24611" priority="184" stopIfTrue="1" operator="equal">
      <formula>0</formula>
    </cfRule>
  </conditionalFormatting>
  <conditionalFormatting sqref="A25:H27">
    <cfRule type="cellIs" dxfId="24610" priority="183" stopIfTrue="1" operator="equal">
      <formula>0</formula>
    </cfRule>
  </conditionalFormatting>
  <conditionalFormatting sqref="A36:H38">
    <cfRule type="cellIs" dxfId="24609" priority="182" stopIfTrue="1" operator="equal">
      <formula>0</formula>
    </cfRule>
  </conditionalFormatting>
  <conditionalFormatting sqref="A44:H46">
    <cfRule type="cellIs" dxfId="24608" priority="181" stopIfTrue="1" operator="equal">
      <formula>0</formula>
    </cfRule>
  </conditionalFormatting>
  <conditionalFormatting sqref="A54:H56">
    <cfRule type="cellIs" dxfId="24607" priority="180" stopIfTrue="1" operator="equal">
      <formula>0</formula>
    </cfRule>
  </conditionalFormatting>
  <conditionalFormatting sqref="A12:H62">
    <cfRule type="expression" dxfId="24606" priority="179" stopIfTrue="1">
      <formula>$IT13&lt;$IS$2</formula>
    </cfRule>
  </conditionalFormatting>
  <conditionalFormatting sqref="D16">
    <cfRule type="cellIs" dxfId="24605" priority="178" operator="equal">
      <formula>0</formula>
    </cfRule>
  </conditionalFormatting>
  <conditionalFormatting sqref="D16">
    <cfRule type="cellIs" dxfId="24604" priority="177" stopIfTrue="1" operator="equal">
      <formula>0</formula>
    </cfRule>
  </conditionalFormatting>
  <conditionalFormatting sqref="D16">
    <cfRule type="expression" dxfId="24603" priority="176" stopIfTrue="1">
      <formula>$IT17&lt;$IS$2</formula>
    </cfRule>
  </conditionalFormatting>
  <conditionalFormatting sqref="D16">
    <cfRule type="cellIs" dxfId="24602" priority="175" stopIfTrue="1" operator="equal">
      <formula>0</formula>
    </cfRule>
  </conditionalFormatting>
  <conditionalFormatting sqref="D16">
    <cfRule type="expression" dxfId="24601" priority="174" stopIfTrue="1">
      <formula>$IT17&lt;$IS$2</formula>
    </cfRule>
  </conditionalFormatting>
  <conditionalFormatting sqref="D16">
    <cfRule type="cellIs" dxfId="24600" priority="173" stopIfTrue="1" operator="equal">
      <formula>0</formula>
    </cfRule>
  </conditionalFormatting>
  <conditionalFormatting sqref="D16">
    <cfRule type="expression" dxfId="24599" priority="172" stopIfTrue="1">
      <formula>$IT17&lt;$IS$2</formula>
    </cfRule>
  </conditionalFormatting>
  <conditionalFormatting sqref="D16">
    <cfRule type="cellIs" dxfId="24598" priority="171" stopIfTrue="1" operator="equal">
      <formula>0</formula>
    </cfRule>
  </conditionalFormatting>
  <conditionalFormatting sqref="D16">
    <cfRule type="expression" dxfId="24597" priority="170" stopIfTrue="1">
      <formula>$IT17&lt;$IS$2</formula>
    </cfRule>
  </conditionalFormatting>
  <conditionalFormatting sqref="D16">
    <cfRule type="cellIs" dxfId="24596" priority="169" stopIfTrue="1" operator="equal">
      <formula>0</formula>
    </cfRule>
  </conditionalFormatting>
  <conditionalFormatting sqref="D16">
    <cfRule type="expression" dxfId="24595" priority="168" stopIfTrue="1">
      <formula>$IT17&lt;$IS$2</formula>
    </cfRule>
  </conditionalFormatting>
  <conditionalFormatting sqref="D16">
    <cfRule type="cellIs" dxfId="24594" priority="167" operator="equal">
      <formula>0</formula>
    </cfRule>
  </conditionalFormatting>
  <conditionalFormatting sqref="D16">
    <cfRule type="cellIs" dxfId="24593" priority="166" stopIfTrue="1" operator="equal">
      <formula>0</formula>
    </cfRule>
  </conditionalFormatting>
  <conditionalFormatting sqref="D16">
    <cfRule type="expression" dxfId="24592" priority="165" stopIfTrue="1">
      <formula>$IT17&lt;$IS$2</formula>
    </cfRule>
  </conditionalFormatting>
  <conditionalFormatting sqref="D16">
    <cfRule type="cellIs" dxfId="24591" priority="164" stopIfTrue="1" operator="equal">
      <formula>0</formula>
    </cfRule>
  </conditionalFormatting>
  <conditionalFormatting sqref="D16">
    <cfRule type="expression" dxfId="24590" priority="163" stopIfTrue="1">
      <formula>$IT17&lt;$IS$2</formula>
    </cfRule>
  </conditionalFormatting>
  <conditionalFormatting sqref="D16">
    <cfRule type="cellIs" dxfId="24589" priority="162" stopIfTrue="1" operator="equal">
      <formula>0</formula>
    </cfRule>
  </conditionalFormatting>
  <conditionalFormatting sqref="D16">
    <cfRule type="expression" dxfId="24588" priority="161" stopIfTrue="1">
      <formula>$IT17&lt;$IS$2</formula>
    </cfRule>
  </conditionalFormatting>
  <conditionalFormatting sqref="D16">
    <cfRule type="cellIs" dxfId="24587" priority="160" stopIfTrue="1" operator="equal">
      <formula>0</formula>
    </cfRule>
  </conditionalFormatting>
  <conditionalFormatting sqref="D16">
    <cfRule type="expression" dxfId="24586" priority="159" stopIfTrue="1">
      <formula>$IT17&lt;$IS$2</formula>
    </cfRule>
  </conditionalFormatting>
  <conditionalFormatting sqref="D16">
    <cfRule type="cellIs" dxfId="24585" priority="158" stopIfTrue="1" operator="equal">
      <formula>0</formula>
    </cfRule>
  </conditionalFormatting>
  <conditionalFormatting sqref="D16">
    <cfRule type="expression" dxfId="24584" priority="157" stopIfTrue="1">
      <formula>$IT17&lt;$IS$2</formula>
    </cfRule>
  </conditionalFormatting>
  <conditionalFormatting sqref="D16">
    <cfRule type="cellIs" dxfId="24583" priority="156" stopIfTrue="1" operator="equal">
      <formula>0</formula>
    </cfRule>
  </conditionalFormatting>
  <conditionalFormatting sqref="D16">
    <cfRule type="expression" dxfId="24582" priority="155" stopIfTrue="1">
      <formula>$IT17&lt;$IS$2</formula>
    </cfRule>
  </conditionalFormatting>
  <conditionalFormatting sqref="D16">
    <cfRule type="cellIs" dxfId="24581" priority="154" stopIfTrue="1" operator="equal">
      <formula>0</formula>
    </cfRule>
  </conditionalFormatting>
  <conditionalFormatting sqref="D16">
    <cfRule type="expression" dxfId="24580" priority="153" stopIfTrue="1">
      <formula>$IT17&lt;$IS$2</formula>
    </cfRule>
  </conditionalFormatting>
  <conditionalFormatting sqref="D33">
    <cfRule type="cellIs" dxfId="24579" priority="152" operator="equal">
      <formula>0</formula>
    </cfRule>
  </conditionalFormatting>
  <conditionalFormatting sqref="D33">
    <cfRule type="cellIs" dxfId="24578" priority="151" operator="equal">
      <formula>0</formula>
    </cfRule>
  </conditionalFormatting>
  <conditionalFormatting sqref="D33">
    <cfRule type="cellIs" dxfId="24577" priority="150" stopIfTrue="1" operator="equal">
      <formula>0</formula>
    </cfRule>
  </conditionalFormatting>
  <conditionalFormatting sqref="D33">
    <cfRule type="expression" dxfId="24576" priority="149" stopIfTrue="1">
      <formula>$IT34&lt;$IS$2</formula>
    </cfRule>
  </conditionalFormatting>
  <conditionalFormatting sqref="D33">
    <cfRule type="cellIs" dxfId="24575" priority="148" stopIfTrue="1" operator="equal">
      <formula>0</formula>
    </cfRule>
  </conditionalFormatting>
  <conditionalFormatting sqref="D33">
    <cfRule type="expression" dxfId="24574" priority="147" stopIfTrue="1">
      <formula>$IT34&lt;$IS$2</formula>
    </cfRule>
  </conditionalFormatting>
  <conditionalFormatting sqref="D33">
    <cfRule type="cellIs" dxfId="24573" priority="146" stopIfTrue="1" operator="equal">
      <formula>0</formula>
    </cfRule>
  </conditionalFormatting>
  <conditionalFormatting sqref="D33">
    <cfRule type="expression" dxfId="24572" priority="145" stopIfTrue="1">
      <formula>$IT34&lt;$IS$2</formula>
    </cfRule>
  </conditionalFormatting>
  <conditionalFormatting sqref="D33">
    <cfRule type="cellIs" dxfId="24571" priority="144" stopIfTrue="1" operator="equal">
      <formula>0</formula>
    </cfRule>
  </conditionalFormatting>
  <conditionalFormatting sqref="D33">
    <cfRule type="expression" dxfId="24570" priority="143" stopIfTrue="1">
      <formula>$IT34&lt;$IS$2</formula>
    </cfRule>
  </conditionalFormatting>
  <conditionalFormatting sqref="D33">
    <cfRule type="cellIs" dxfId="24569" priority="142" operator="equal">
      <formula>0</formula>
    </cfRule>
  </conditionalFormatting>
  <conditionalFormatting sqref="D33">
    <cfRule type="cellIs" dxfId="24568" priority="141" stopIfTrue="1" operator="equal">
      <formula>0</formula>
    </cfRule>
  </conditionalFormatting>
  <conditionalFormatting sqref="D33">
    <cfRule type="expression" dxfId="24567" priority="140" stopIfTrue="1">
      <formula>$IT34&lt;$IS$2</formula>
    </cfRule>
  </conditionalFormatting>
  <conditionalFormatting sqref="D33">
    <cfRule type="cellIs" dxfId="24566" priority="139" stopIfTrue="1" operator="equal">
      <formula>0</formula>
    </cfRule>
  </conditionalFormatting>
  <conditionalFormatting sqref="D33">
    <cfRule type="expression" dxfId="24565" priority="138" stopIfTrue="1">
      <formula>$IT34&lt;$IS$2</formula>
    </cfRule>
  </conditionalFormatting>
  <conditionalFormatting sqref="D33">
    <cfRule type="cellIs" dxfId="24564" priority="137" stopIfTrue="1" operator="equal">
      <formula>0</formula>
    </cfRule>
  </conditionalFormatting>
  <conditionalFormatting sqref="D33">
    <cfRule type="expression" dxfId="24563" priority="136" stopIfTrue="1">
      <formula>$IT34&lt;$IS$2</formula>
    </cfRule>
  </conditionalFormatting>
  <conditionalFormatting sqref="A17">
    <cfRule type="cellIs" dxfId="24562" priority="135" operator="equal">
      <formula>0</formula>
    </cfRule>
  </conditionalFormatting>
  <conditionalFormatting sqref="A17">
    <cfRule type="cellIs" dxfId="24561" priority="134" stopIfTrue="1" operator="equal">
      <formula>0</formula>
    </cfRule>
  </conditionalFormatting>
  <conditionalFormatting sqref="A17">
    <cfRule type="expression" dxfId="24560" priority="133" stopIfTrue="1">
      <formula>$IT18&lt;$IS$2</formula>
    </cfRule>
  </conditionalFormatting>
  <conditionalFormatting sqref="A17">
    <cfRule type="cellIs" dxfId="24559" priority="132" stopIfTrue="1" operator="equal">
      <formula>0</formula>
    </cfRule>
  </conditionalFormatting>
  <conditionalFormatting sqref="A17">
    <cfRule type="expression" dxfId="24558" priority="131" stopIfTrue="1">
      <formula>$IT18&lt;$IS$2</formula>
    </cfRule>
  </conditionalFormatting>
  <conditionalFormatting sqref="A17">
    <cfRule type="cellIs" dxfId="24557" priority="130" stopIfTrue="1" operator="equal">
      <formula>0</formula>
    </cfRule>
  </conditionalFormatting>
  <conditionalFormatting sqref="A17">
    <cfRule type="expression" dxfId="24556" priority="129" stopIfTrue="1">
      <formula>$IT18&lt;$IS$2</formula>
    </cfRule>
  </conditionalFormatting>
  <conditionalFormatting sqref="A17">
    <cfRule type="cellIs" dxfId="24555" priority="128" stopIfTrue="1" operator="equal">
      <formula>0</formula>
    </cfRule>
  </conditionalFormatting>
  <conditionalFormatting sqref="A17">
    <cfRule type="cellIs" dxfId="24554" priority="127" stopIfTrue="1" operator="equal">
      <formula>0</formula>
    </cfRule>
  </conditionalFormatting>
  <conditionalFormatting sqref="A17">
    <cfRule type="cellIs" dxfId="24553" priority="126" stopIfTrue="1" operator="equal">
      <formula>0</formula>
    </cfRule>
  </conditionalFormatting>
  <conditionalFormatting sqref="A17">
    <cfRule type="expression" dxfId="24552" priority="125" stopIfTrue="1">
      <formula>$IT18&lt;$IS$2</formula>
    </cfRule>
  </conditionalFormatting>
  <conditionalFormatting sqref="A17">
    <cfRule type="cellIs" dxfId="24551" priority="124" stopIfTrue="1" operator="equal">
      <formula>0</formula>
    </cfRule>
  </conditionalFormatting>
  <conditionalFormatting sqref="A17">
    <cfRule type="expression" dxfId="24550" priority="123" stopIfTrue="1">
      <formula>$IT18&lt;$IS$2</formula>
    </cfRule>
  </conditionalFormatting>
  <conditionalFormatting sqref="A17">
    <cfRule type="cellIs" dxfId="24549" priority="122" operator="equal">
      <formula>0</formula>
    </cfRule>
  </conditionalFormatting>
  <conditionalFormatting sqref="A17">
    <cfRule type="cellIs" dxfId="24548" priority="121" stopIfTrue="1" operator="equal">
      <formula>0</formula>
    </cfRule>
  </conditionalFormatting>
  <conditionalFormatting sqref="A17">
    <cfRule type="expression" dxfId="24547" priority="120" stopIfTrue="1">
      <formula>$IT18&lt;$IS$2</formula>
    </cfRule>
  </conditionalFormatting>
  <conditionalFormatting sqref="A17">
    <cfRule type="cellIs" dxfId="24546" priority="119" stopIfTrue="1" operator="equal">
      <formula>0</formula>
    </cfRule>
  </conditionalFormatting>
  <conditionalFormatting sqref="A17">
    <cfRule type="expression" dxfId="24545" priority="118" stopIfTrue="1">
      <formula>$IT18&lt;$IS$2</formula>
    </cfRule>
  </conditionalFormatting>
  <conditionalFormatting sqref="A17">
    <cfRule type="cellIs" dxfId="24544" priority="117" stopIfTrue="1" operator="equal">
      <formula>0</formula>
    </cfRule>
  </conditionalFormatting>
  <conditionalFormatting sqref="A17">
    <cfRule type="expression" dxfId="24543" priority="116" stopIfTrue="1">
      <formula>$IT18&lt;$IS$2</formula>
    </cfRule>
  </conditionalFormatting>
  <conditionalFormatting sqref="A17">
    <cfRule type="cellIs" dxfId="24542" priority="115" stopIfTrue="1" operator="equal">
      <formula>0</formula>
    </cfRule>
  </conditionalFormatting>
  <conditionalFormatting sqref="A17">
    <cfRule type="expression" dxfId="24541" priority="114" stopIfTrue="1">
      <formula>$IT18&lt;$IS$2</formula>
    </cfRule>
  </conditionalFormatting>
  <conditionalFormatting sqref="A17">
    <cfRule type="cellIs" dxfId="24540" priority="113" stopIfTrue="1" operator="equal">
      <formula>0</formula>
    </cfRule>
  </conditionalFormatting>
  <conditionalFormatting sqref="A17">
    <cfRule type="expression" dxfId="24539" priority="112" stopIfTrue="1">
      <formula>$IT18&lt;$IS$2</formula>
    </cfRule>
  </conditionalFormatting>
  <conditionalFormatting sqref="A17">
    <cfRule type="cellIs" dxfId="24538" priority="111" stopIfTrue="1" operator="equal">
      <formula>0</formula>
    </cfRule>
  </conditionalFormatting>
  <conditionalFormatting sqref="A17">
    <cfRule type="expression" dxfId="24537" priority="110" stopIfTrue="1">
      <formula>$IT18&lt;$IS$2</formula>
    </cfRule>
  </conditionalFormatting>
  <conditionalFormatting sqref="A17">
    <cfRule type="cellIs" dxfId="24536" priority="109" stopIfTrue="1" operator="equal">
      <formula>0</formula>
    </cfRule>
  </conditionalFormatting>
  <conditionalFormatting sqref="A17">
    <cfRule type="expression" dxfId="24535" priority="108" stopIfTrue="1">
      <formula>$IT18&lt;$IS$2</formula>
    </cfRule>
  </conditionalFormatting>
  <conditionalFormatting sqref="A12:H59">
    <cfRule type="cellIs" dxfId="24534" priority="107" stopIfTrue="1" operator="equal">
      <formula>0</formula>
    </cfRule>
  </conditionalFormatting>
  <conditionalFormatting sqref="A19:H21">
    <cfRule type="cellIs" dxfId="24533" priority="106" stopIfTrue="1" operator="equal">
      <formula>0</formula>
    </cfRule>
  </conditionalFormatting>
  <conditionalFormatting sqref="A25:H27">
    <cfRule type="cellIs" dxfId="24532" priority="105" stopIfTrue="1" operator="equal">
      <formula>0</formula>
    </cfRule>
  </conditionalFormatting>
  <conditionalFormatting sqref="A36:H38">
    <cfRule type="cellIs" dxfId="24531" priority="104" stopIfTrue="1" operator="equal">
      <formula>0</formula>
    </cfRule>
  </conditionalFormatting>
  <conditionalFormatting sqref="A44:H46">
    <cfRule type="cellIs" dxfId="24530" priority="103" stopIfTrue="1" operator="equal">
      <formula>0</formula>
    </cfRule>
  </conditionalFormatting>
  <conditionalFormatting sqref="A54:H56">
    <cfRule type="cellIs" dxfId="24529" priority="102" stopIfTrue="1" operator="equal">
      <formula>0</formula>
    </cfRule>
  </conditionalFormatting>
  <conditionalFormatting sqref="A12:H62">
    <cfRule type="expression" dxfId="24528" priority="101" stopIfTrue="1">
      <formula>$IT13&lt;$IS$2</formula>
    </cfRule>
  </conditionalFormatting>
  <conditionalFormatting sqref="A12:H59">
    <cfRule type="cellIs" dxfId="24527" priority="100" stopIfTrue="1" operator="equal">
      <formula>0</formula>
    </cfRule>
  </conditionalFormatting>
  <conditionalFormatting sqref="A19:H21">
    <cfRule type="cellIs" dxfId="24526" priority="99" stopIfTrue="1" operator="equal">
      <formula>0</formula>
    </cfRule>
  </conditionalFormatting>
  <conditionalFormatting sqref="A25:H27">
    <cfRule type="cellIs" dxfId="24525" priority="98" stopIfTrue="1" operator="equal">
      <formula>0</formula>
    </cfRule>
  </conditionalFormatting>
  <conditionalFormatting sqref="A36:H38">
    <cfRule type="cellIs" dxfId="24524" priority="97" stopIfTrue="1" operator="equal">
      <formula>0</formula>
    </cfRule>
  </conditionalFormatting>
  <conditionalFormatting sqref="A44:H46">
    <cfRule type="cellIs" dxfId="24523" priority="96" stopIfTrue="1" operator="equal">
      <formula>0</formula>
    </cfRule>
  </conditionalFormatting>
  <conditionalFormatting sqref="A54:H56">
    <cfRule type="cellIs" dxfId="24522" priority="95" stopIfTrue="1" operator="equal">
      <formula>0</formula>
    </cfRule>
  </conditionalFormatting>
  <conditionalFormatting sqref="A12:H62">
    <cfRule type="expression" dxfId="24521" priority="94" stopIfTrue="1">
      <formula>$IT13&lt;$IS$2</formula>
    </cfRule>
  </conditionalFormatting>
  <conditionalFormatting sqref="A12:H59">
    <cfRule type="cellIs" dxfId="24520" priority="93" stopIfTrue="1" operator="equal">
      <formula>0</formula>
    </cfRule>
  </conditionalFormatting>
  <conditionalFormatting sqref="A19:H21">
    <cfRule type="cellIs" dxfId="24519" priority="92" stopIfTrue="1" operator="equal">
      <formula>0</formula>
    </cfRule>
  </conditionalFormatting>
  <conditionalFormatting sqref="A25:H27">
    <cfRule type="cellIs" dxfId="24518" priority="91" stopIfTrue="1" operator="equal">
      <formula>0</formula>
    </cfRule>
  </conditionalFormatting>
  <conditionalFormatting sqref="A36:H38">
    <cfRule type="cellIs" dxfId="24517" priority="90" stopIfTrue="1" operator="equal">
      <formula>0</formula>
    </cfRule>
  </conditionalFormatting>
  <conditionalFormatting sqref="A44:H46">
    <cfRule type="cellIs" dxfId="24516" priority="89" stopIfTrue="1" operator="equal">
      <formula>0</formula>
    </cfRule>
  </conditionalFormatting>
  <conditionalFormatting sqref="A54:H56">
    <cfRule type="cellIs" dxfId="24515" priority="88" stopIfTrue="1" operator="equal">
      <formula>0</formula>
    </cfRule>
  </conditionalFormatting>
  <conditionalFormatting sqref="A12:H62">
    <cfRule type="expression" dxfId="24514" priority="87" stopIfTrue="1">
      <formula>$IT13&lt;$IS$2</formula>
    </cfRule>
  </conditionalFormatting>
  <conditionalFormatting sqref="A12:H59">
    <cfRule type="cellIs" dxfId="24513" priority="86" stopIfTrue="1" operator="equal">
      <formula>0</formula>
    </cfRule>
  </conditionalFormatting>
  <conditionalFormatting sqref="A19:H21">
    <cfRule type="cellIs" dxfId="24512" priority="85" stopIfTrue="1" operator="equal">
      <formula>0</formula>
    </cfRule>
  </conditionalFormatting>
  <conditionalFormatting sqref="A25:H27">
    <cfRule type="cellIs" dxfId="24511" priority="84" stopIfTrue="1" operator="equal">
      <formula>0</formula>
    </cfRule>
  </conditionalFormatting>
  <conditionalFormatting sqref="A36:H38">
    <cfRule type="cellIs" dxfId="24510" priority="83" stopIfTrue="1" operator="equal">
      <formula>0</formula>
    </cfRule>
  </conditionalFormatting>
  <conditionalFormatting sqref="A44:H46">
    <cfRule type="cellIs" dxfId="24509" priority="82" stopIfTrue="1" operator="equal">
      <formula>0</formula>
    </cfRule>
  </conditionalFormatting>
  <conditionalFormatting sqref="A54:H56">
    <cfRule type="cellIs" dxfId="24508" priority="81" stopIfTrue="1" operator="equal">
      <formula>0</formula>
    </cfRule>
  </conditionalFormatting>
  <conditionalFormatting sqref="A12:H62">
    <cfRule type="expression" dxfId="24507" priority="80" stopIfTrue="1">
      <formula>$IT13&lt;$IS$2</formula>
    </cfRule>
  </conditionalFormatting>
  <conditionalFormatting sqref="A17:H17">
    <cfRule type="cellIs" dxfId="24506" priority="79" stopIfTrue="1" operator="equal">
      <formula>0</formula>
    </cfRule>
  </conditionalFormatting>
  <conditionalFormatting sqref="A17:H17">
    <cfRule type="expression" dxfId="24505" priority="78" stopIfTrue="1">
      <formula>$IW18&lt;$IV$2</formula>
    </cfRule>
  </conditionalFormatting>
  <conditionalFormatting sqref="A33:H33">
    <cfRule type="cellIs" dxfId="24504" priority="77" stopIfTrue="1" operator="equal">
      <formula>0</formula>
    </cfRule>
  </conditionalFormatting>
  <conditionalFormatting sqref="A33:H33">
    <cfRule type="expression" dxfId="24503" priority="76" stopIfTrue="1">
      <formula>$IW34&lt;$IV$2</formula>
    </cfRule>
  </conditionalFormatting>
  <conditionalFormatting sqref="H19">
    <cfRule type="cellIs" dxfId="24502" priority="75" operator="equal">
      <formula>0</formula>
    </cfRule>
  </conditionalFormatting>
  <conditionalFormatting sqref="H19">
    <cfRule type="cellIs" dxfId="24501" priority="74" operator="equal">
      <formula>0</formula>
    </cfRule>
  </conditionalFormatting>
  <conditionalFormatting sqref="H19">
    <cfRule type="cellIs" dxfId="24500" priority="73" operator="equal">
      <formula>0</formula>
    </cfRule>
  </conditionalFormatting>
  <conditionalFormatting sqref="H19">
    <cfRule type="cellIs" dxfId="24499" priority="72" stopIfTrue="1" operator="equal">
      <formula>0</formula>
    </cfRule>
  </conditionalFormatting>
  <conditionalFormatting sqref="H19">
    <cfRule type="cellIs" dxfId="24498" priority="71" stopIfTrue="1" operator="equal">
      <formula>0</formula>
    </cfRule>
  </conditionalFormatting>
  <conditionalFormatting sqref="H19">
    <cfRule type="expression" dxfId="24497" priority="70" stopIfTrue="1">
      <formula>$IT20&lt;$IS$2</formula>
    </cfRule>
  </conditionalFormatting>
  <conditionalFormatting sqref="H19">
    <cfRule type="cellIs" dxfId="24496" priority="69" stopIfTrue="1" operator="equal">
      <formula>0</formula>
    </cfRule>
  </conditionalFormatting>
  <conditionalFormatting sqref="H19">
    <cfRule type="cellIs" dxfId="24495" priority="68" stopIfTrue="1" operator="equal">
      <formula>0</formula>
    </cfRule>
  </conditionalFormatting>
  <conditionalFormatting sqref="H19">
    <cfRule type="expression" dxfId="24494" priority="67" stopIfTrue="1">
      <formula>$IT20&lt;$IS$2</formula>
    </cfRule>
  </conditionalFormatting>
  <conditionalFormatting sqref="H19">
    <cfRule type="cellIs" dxfId="24493" priority="66" stopIfTrue="1" operator="equal">
      <formula>0</formula>
    </cfRule>
  </conditionalFormatting>
  <conditionalFormatting sqref="H19">
    <cfRule type="cellIs" dxfId="24492" priority="65" stopIfTrue="1" operator="equal">
      <formula>0</formula>
    </cfRule>
  </conditionalFormatting>
  <conditionalFormatting sqref="H19">
    <cfRule type="cellIs" dxfId="24491" priority="64" stopIfTrue="1" operator="equal">
      <formula>0</formula>
    </cfRule>
  </conditionalFormatting>
  <conditionalFormatting sqref="H19">
    <cfRule type="expression" dxfId="24490" priority="63" stopIfTrue="1">
      <formula>$IT20&lt;$IS$2</formula>
    </cfRule>
  </conditionalFormatting>
  <conditionalFormatting sqref="H19">
    <cfRule type="cellIs" dxfId="24489" priority="62" stopIfTrue="1" operator="equal">
      <formula>0</formula>
    </cfRule>
  </conditionalFormatting>
  <conditionalFormatting sqref="H19">
    <cfRule type="cellIs" dxfId="24488" priority="61" stopIfTrue="1" operator="equal">
      <formula>0</formula>
    </cfRule>
  </conditionalFormatting>
  <conditionalFormatting sqref="H19">
    <cfRule type="cellIs" dxfId="24487" priority="60" stopIfTrue="1" operator="equal">
      <formula>0</formula>
    </cfRule>
  </conditionalFormatting>
  <conditionalFormatting sqref="H19">
    <cfRule type="expression" dxfId="24486" priority="59" stopIfTrue="1">
      <formula>$IT20&lt;$IS$2</formula>
    </cfRule>
  </conditionalFormatting>
  <conditionalFormatting sqref="H19">
    <cfRule type="cellIs" dxfId="24485" priority="58" operator="equal">
      <formula>0</formula>
    </cfRule>
  </conditionalFormatting>
  <conditionalFormatting sqref="H36">
    <cfRule type="cellIs" dxfId="24484" priority="57" operator="equal">
      <formula>0</formula>
    </cfRule>
  </conditionalFormatting>
  <conditionalFormatting sqref="H36">
    <cfRule type="cellIs" dxfId="24483" priority="56" operator="equal">
      <formula>0</formula>
    </cfRule>
  </conditionalFormatting>
  <conditionalFormatting sqref="H36">
    <cfRule type="cellIs" dxfId="24482" priority="55" operator="equal">
      <formula>0</formula>
    </cfRule>
  </conditionalFormatting>
  <conditionalFormatting sqref="H36">
    <cfRule type="cellIs" dxfId="24481" priority="54" stopIfTrue="1" operator="equal">
      <formula>0</formula>
    </cfRule>
  </conditionalFormatting>
  <conditionalFormatting sqref="H36">
    <cfRule type="cellIs" dxfId="24480" priority="53" stopIfTrue="1" operator="equal">
      <formula>0</formula>
    </cfRule>
  </conditionalFormatting>
  <conditionalFormatting sqref="H36">
    <cfRule type="expression" dxfId="24479" priority="52" stopIfTrue="1">
      <formula>$IT37&lt;$IS$2</formula>
    </cfRule>
  </conditionalFormatting>
  <conditionalFormatting sqref="H36">
    <cfRule type="cellIs" dxfId="24478" priority="51" stopIfTrue="1" operator="equal">
      <formula>0</formula>
    </cfRule>
  </conditionalFormatting>
  <conditionalFormatting sqref="H36">
    <cfRule type="cellIs" dxfId="24477" priority="50" stopIfTrue="1" operator="equal">
      <formula>0</formula>
    </cfRule>
  </conditionalFormatting>
  <conditionalFormatting sqref="H36">
    <cfRule type="expression" dxfId="24476" priority="49" stopIfTrue="1">
      <formula>$IT37&lt;$IS$2</formula>
    </cfRule>
  </conditionalFormatting>
  <conditionalFormatting sqref="H36">
    <cfRule type="cellIs" dxfId="24475" priority="48" stopIfTrue="1" operator="equal">
      <formula>0</formula>
    </cfRule>
  </conditionalFormatting>
  <conditionalFormatting sqref="H36">
    <cfRule type="cellIs" dxfId="24474" priority="47" stopIfTrue="1" operator="equal">
      <formula>0</formula>
    </cfRule>
  </conditionalFormatting>
  <conditionalFormatting sqref="H36">
    <cfRule type="expression" dxfId="24473" priority="46" stopIfTrue="1">
      <formula>$IT37&lt;$IS$2</formula>
    </cfRule>
  </conditionalFormatting>
  <conditionalFormatting sqref="H36">
    <cfRule type="cellIs" dxfId="24472" priority="45" stopIfTrue="1" operator="equal">
      <formula>0</formula>
    </cfRule>
  </conditionalFormatting>
  <conditionalFormatting sqref="H36">
    <cfRule type="cellIs" dxfId="24471" priority="44" stopIfTrue="1" operator="equal">
      <formula>0</formula>
    </cfRule>
  </conditionalFormatting>
  <conditionalFormatting sqref="H36">
    <cfRule type="expression" dxfId="24470" priority="43" stopIfTrue="1">
      <formula>$IT37&lt;$IS$2</formula>
    </cfRule>
  </conditionalFormatting>
  <conditionalFormatting sqref="H36">
    <cfRule type="cellIs" dxfId="24469" priority="42" operator="equal">
      <formula>0</formula>
    </cfRule>
  </conditionalFormatting>
  <conditionalFormatting sqref="H62">
    <cfRule type="cellIs" dxfId="24468" priority="41" operator="equal">
      <formula>0</formula>
    </cfRule>
  </conditionalFormatting>
  <conditionalFormatting sqref="H62">
    <cfRule type="cellIs" dxfId="24467" priority="40" operator="equal">
      <formula>0</formula>
    </cfRule>
  </conditionalFormatting>
  <conditionalFormatting sqref="H62">
    <cfRule type="cellIs" dxfId="24466" priority="39" operator="equal">
      <formula>0</formula>
    </cfRule>
  </conditionalFormatting>
  <conditionalFormatting sqref="H62">
    <cfRule type="expression" dxfId="24465" priority="38" stopIfTrue="1">
      <formula>$IT63&lt;$IS$2</formula>
    </cfRule>
  </conditionalFormatting>
  <conditionalFormatting sqref="H62">
    <cfRule type="expression" dxfId="24464" priority="37" stopIfTrue="1">
      <formula>$IT63&lt;$IS$2</formula>
    </cfRule>
  </conditionalFormatting>
  <conditionalFormatting sqref="H62">
    <cfRule type="expression" dxfId="24463" priority="36" stopIfTrue="1">
      <formula>$IT63&lt;$IS$2</formula>
    </cfRule>
  </conditionalFormatting>
  <conditionalFormatting sqref="H62">
    <cfRule type="cellIs" dxfId="24462" priority="35" operator="equal">
      <formula>0</formula>
    </cfRule>
  </conditionalFormatting>
  <conditionalFormatting sqref="A15:H15">
    <cfRule type="cellIs" dxfId="24461" priority="34" stopIfTrue="1" operator="equal">
      <formula>0</formula>
    </cfRule>
  </conditionalFormatting>
  <conditionalFormatting sqref="A15:H15">
    <cfRule type="expression" dxfId="24460" priority="33" stopIfTrue="1">
      <formula>$IW16&lt;$IV$2</formula>
    </cfRule>
  </conditionalFormatting>
  <conditionalFormatting sqref="A31:H31">
    <cfRule type="cellIs" dxfId="24459" priority="32" stopIfTrue="1" operator="equal">
      <formula>0</formula>
    </cfRule>
  </conditionalFormatting>
  <conditionalFormatting sqref="A31:H31">
    <cfRule type="expression" dxfId="24458" priority="31" stopIfTrue="1">
      <formula>$IW32&lt;$IV$2</formula>
    </cfRule>
  </conditionalFormatting>
  <conditionalFormatting sqref="A30:H30">
    <cfRule type="cellIs" dxfId="24457" priority="30" stopIfTrue="1" operator="equal">
      <formula>0</formula>
    </cfRule>
  </conditionalFormatting>
  <conditionalFormatting sqref="A30:H30">
    <cfRule type="expression" dxfId="24456" priority="29" stopIfTrue="1">
      <formula>$IW31&lt;$IV$2</formula>
    </cfRule>
  </conditionalFormatting>
  <conditionalFormatting sqref="A30:H30">
    <cfRule type="cellIs" dxfId="24455" priority="28" stopIfTrue="1" operator="equal">
      <formula>0</formula>
    </cfRule>
  </conditionalFormatting>
  <conditionalFormatting sqref="A30:H30">
    <cfRule type="expression" dxfId="24454" priority="27" stopIfTrue="1">
      <formula>$IW31&lt;$IV$2</formula>
    </cfRule>
  </conditionalFormatting>
  <conditionalFormatting sqref="A32:H32">
    <cfRule type="cellIs" dxfId="24453" priority="26" stopIfTrue="1" operator="equal">
      <formula>0</formula>
    </cfRule>
  </conditionalFormatting>
  <conditionalFormatting sqref="A32:H32">
    <cfRule type="expression" dxfId="24452" priority="25" stopIfTrue="1">
      <formula>$IW33&lt;$IV$2</formula>
    </cfRule>
  </conditionalFormatting>
  <conditionalFormatting sqref="A15:H15">
    <cfRule type="cellIs" dxfId="24451" priority="24" stopIfTrue="1" operator="equal">
      <formula>0</formula>
    </cfRule>
  </conditionalFormatting>
  <conditionalFormatting sqref="A15:H15">
    <cfRule type="expression" dxfId="24450" priority="23" stopIfTrue="1">
      <formula>$IW16&lt;$IV$2</formula>
    </cfRule>
  </conditionalFormatting>
  <conditionalFormatting sqref="A12:H59">
    <cfRule type="cellIs" dxfId="24449" priority="22" stopIfTrue="1" operator="equal">
      <formula>0</formula>
    </cfRule>
  </conditionalFormatting>
  <conditionalFormatting sqref="A19:H21">
    <cfRule type="cellIs" dxfId="24448" priority="21" stopIfTrue="1" operator="equal">
      <formula>0</formula>
    </cfRule>
  </conditionalFormatting>
  <conditionalFormatting sqref="A25:H27">
    <cfRule type="cellIs" dxfId="24447" priority="20" stopIfTrue="1" operator="equal">
      <formula>0</formula>
    </cfRule>
  </conditionalFormatting>
  <conditionalFormatting sqref="A36:H38">
    <cfRule type="cellIs" dxfId="24446" priority="19" stopIfTrue="1" operator="equal">
      <formula>0</formula>
    </cfRule>
  </conditionalFormatting>
  <conditionalFormatting sqref="A44:H46">
    <cfRule type="cellIs" dxfId="24445" priority="18" stopIfTrue="1" operator="equal">
      <formula>0</formula>
    </cfRule>
  </conditionalFormatting>
  <conditionalFormatting sqref="A54:H56">
    <cfRule type="cellIs" dxfId="24444" priority="17" stopIfTrue="1" operator="equal">
      <formula>0</formula>
    </cfRule>
  </conditionalFormatting>
  <conditionalFormatting sqref="A12:H62">
    <cfRule type="expression" dxfId="24443" priority="16" stopIfTrue="1">
      <formula>$IT13&lt;$IS$2</formula>
    </cfRule>
  </conditionalFormatting>
  <conditionalFormatting sqref="A12:H59">
    <cfRule type="cellIs" dxfId="24442" priority="15" stopIfTrue="1" operator="equal">
      <formula>0</formula>
    </cfRule>
  </conditionalFormatting>
  <conditionalFormatting sqref="A19:H21">
    <cfRule type="cellIs" dxfId="24441" priority="14" stopIfTrue="1" operator="equal">
      <formula>0</formula>
    </cfRule>
  </conditionalFormatting>
  <conditionalFormatting sqref="A25:H27">
    <cfRule type="cellIs" dxfId="24440" priority="13" stopIfTrue="1" operator="equal">
      <formula>0</formula>
    </cfRule>
  </conditionalFormatting>
  <conditionalFormatting sqref="A36:H38">
    <cfRule type="cellIs" dxfId="24439" priority="12" stopIfTrue="1" operator="equal">
      <formula>0</formula>
    </cfRule>
  </conditionalFormatting>
  <conditionalFormatting sqref="A44:H46">
    <cfRule type="cellIs" dxfId="24438" priority="11" stopIfTrue="1" operator="equal">
      <formula>0</formula>
    </cfRule>
  </conditionalFormatting>
  <conditionalFormatting sqref="A54:H56">
    <cfRule type="cellIs" dxfId="24437" priority="10" stopIfTrue="1" operator="equal">
      <formula>0</formula>
    </cfRule>
  </conditionalFormatting>
  <conditionalFormatting sqref="A12:H62">
    <cfRule type="expression" dxfId="24436" priority="9" stopIfTrue="1">
      <formula>$IT13&lt;$IS$2</formula>
    </cfRule>
  </conditionalFormatting>
  <conditionalFormatting sqref="I16">
    <cfRule type="cellIs" dxfId="24435" priority="8" operator="equal">
      <formula>0</formula>
    </cfRule>
  </conditionalFormatting>
  <conditionalFormatting sqref="A12:H59">
    <cfRule type="cellIs" dxfId="24434" priority="7" stopIfTrue="1" operator="equal">
      <formula>0</formula>
    </cfRule>
  </conditionalFormatting>
  <conditionalFormatting sqref="A19:H21">
    <cfRule type="cellIs" dxfId="24433" priority="6" stopIfTrue="1" operator="equal">
      <formula>0</formula>
    </cfRule>
  </conditionalFormatting>
  <conditionalFormatting sqref="A25:H27">
    <cfRule type="cellIs" dxfId="24432" priority="5" stopIfTrue="1" operator="equal">
      <formula>0</formula>
    </cfRule>
  </conditionalFormatting>
  <conditionalFormatting sqref="A36:H38">
    <cfRule type="cellIs" dxfId="24431" priority="4" stopIfTrue="1" operator="equal">
      <formula>0</formula>
    </cfRule>
  </conditionalFormatting>
  <conditionalFormatting sqref="A44:H46">
    <cfRule type="cellIs" dxfId="24430" priority="3" stopIfTrue="1" operator="equal">
      <formula>0</formula>
    </cfRule>
  </conditionalFormatting>
  <conditionalFormatting sqref="A54:H56">
    <cfRule type="cellIs" dxfId="24429" priority="2" stopIfTrue="1" operator="equal">
      <formula>0</formula>
    </cfRule>
  </conditionalFormatting>
  <conditionalFormatting sqref="A12:H62">
    <cfRule type="expression" dxfId="24428" priority="1" stopIfTrue="1">
      <formula>$IT13&lt;$IS$2</formula>
    </cfRule>
  </conditionalFormatting>
  <pageMargins left="1.3779527559055118" right="0" top="0" bottom="0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FF"/>
  </sheetPr>
  <dimension ref="A1:IB300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B14" sqref="B14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5" width="7.7109375" style="3" customWidth="1"/>
    <col min="6" max="6" width="8.7109375" style="3" customWidth="1"/>
    <col min="7" max="7" width="10.42578125" style="3" customWidth="1"/>
    <col min="8" max="8" width="15.140625" style="3" hidden="1" customWidth="1"/>
    <col min="9" max="9" width="15.140625" style="3" customWidth="1"/>
    <col min="10" max="10" width="0.140625" style="3" customWidth="1"/>
    <col min="11" max="18" width="9.140625" style="3" hidden="1" customWidth="1"/>
    <col min="19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144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149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75</v>
      </c>
      <c r="B6" s="159"/>
      <c r="C6" s="40"/>
      <c r="D6" s="43" t="str">
        <f>х!A3</f>
        <v>03.01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88" t="s">
        <v>61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6" si="0">E12</f>
        <v>0</v>
      </c>
      <c r="O12" s="24">
        <f t="shared" si="0"/>
        <v>0</v>
      </c>
      <c r="P12" s="24">
        <f t="shared" si="0"/>
        <v>0</v>
      </c>
      <c r="S12" s="119"/>
      <c r="IA12" s="12"/>
      <c r="IB12" s="6">
        <f>[1]основа!AM8</f>
        <v>42551</v>
      </c>
    </row>
    <row r="13" spans="1:236" ht="15" hidden="1" customHeight="1" x14ac:dyDescent="0.25">
      <c r="A13" s="103">
        <v>0</v>
      </c>
      <c r="B13" s="104">
        <v>0</v>
      </c>
      <c r="C13" s="105">
        <v>0</v>
      </c>
      <c r="D13" s="106">
        <v>0</v>
      </c>
      <c r="E13" s="106">
        <v>0</v>
      </c>
      <c r="F13" s="106">
        <v>0</v>
      </c>
      <c r="G13" s="106">
        <v>0</v>
      </c>
      <c r="H13" s="107">
        <v>0</v>
      </c>
      <c r="I13" s="25">
        <f t="shared" ref="I13:I16" si="1">H13</f>
        <v>0</v>
      </c>
      <c r="J13" s="11"/>
      <c r="K13" s="37">
        <f t="shared" ref="K13:K58" si="2">A13</f>
        <v>0</v>
      </c>
      <c r="M13" s="24">
        <f t="shared" ref="M13:M16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21.75" customHeight="1" x14ac:dyDescent="0.25">
      <c r="A14" s="103" t="s">
        <v>351</v>
      </c>
      <c r="B14" s="104">
        <v>150</v>
      </c>
      <c r="C14" s="105" t="s">
        <v>365</v>
      </c>
      <c r="D14" s="106">
        <v>32.1</v>
      </c>
      <c r="E14" s="106">
        <v>23.3</v>
      </c>
      <c r="F14" s="106">
        <v>43.8</v>
      </c>
      <c r="G14" s="106">
        <v>509</v>
      </c>
      <c r="H14" s="107">
        <v>9.2951999999999995</v>
      </c>
      <c r="I14" s="150">
        <v>28</v>
      </c>
      <c r="J14" s="11"/>
      <c r="K14" s="37" t="str">
        <f t="shared" si="2"/>
        <v>Запеканка из творога со сгущ. молоком</v>
      </c>
      <c r="M14" s="24">
        <f t="shared" si="3"/>
        <v>32.1</v>
      </c>
      <c r="N14" s="24">
        <f t="shared" si="0"/>
        <v>23.3</v>
      </c>
      <c r="O14" s="24">
        <f t="shared" si="0"/>
        <v>43.8</v>
      </c>
      <c r="P14" s="24">
        <f t="shared" si="0"/>
        <v>509</v>
      </c>
      <c r="S14" s="119"/>
      <c r="IA14" s="12"/>
      <c r="IB14" s="6">
        <f>[1]основа!AM10</f>
        <v>42551</v>
      </c>
    </row>
    <row r="15" spans="1:236" ht="15" customHeight="1" x14ac:dyDescent="0.25">
      <c r="A15" s="103" t="s">
        <v>254</v>
      </c>
      <c r="B15" s="104" t="s">
        <v>197</v>
      </c>
      <c r="C15" s="105" t="s">
        <v>357</v>
      </c>
      <c r="D15" s="106">
        <v>1.4</v>
      </c>
      <c r="E15" s="106">
        <v>1.4</v>
      </c>
      <c r="F15" s="106">
        <v>11.2</v>
      </c>
      <c r="G15" s="106">
        <v>61</v>
      </c>
      <c r="H15" s="107">
        <v>3.3620000000000001</v>
      </c>
      <c r="I15" s="150">
        <v>5</v>
      </c>
      <c r="J15" s="11"/>
      <c r="K15" s="37" t="str">
        <f t="shared" si="2"/>
        <v>Чай с сахаром и молоком</v>
      </c>
      <c r="M15" s="24">
        <f t="shared" si="3"/>
        <v>1.4</v>
      </c>
      <c r="N15" s="24">
        <f t="shared" si="0"/>
        <v>1.4</v>
      </c>
      <c r="O15" s="24">
        <f t="shared" si="0"/>
        <v>11.2</v>
      </c>
      <c r="P15" s="24">
        <f t="shared" si="0"/>
        <v>61</v>
      </c>
      <c r="S15" s="119"/>
      <c r="IA15" s="12"/>
      <c r="IB15" s="6">
        <f>[1]основа!AM11</f>
        <v>42551</v>
      </c>
    </row>
    <row r="16" spans="1:236" ht="15" hidden="1" customHeight="1" x14ac:dyDescent="0.25">
      <c r="A16" s="103">
        <v>0</v>
      </c>
      <c r="B16" s="104">
        <v>0</v>
      </c>
      <c r="C16" s="105">
        <v>0</v>
      </c>
      <c r="D16" s="106">
        <v>0</v>
      </c>
      <c r="E16" s="106">
        <v>0</v>
      </c>
      <c r="F16" s="106">
        <v>0</v>
      </c>
      <c r="G16" s="106">
        <v>0</v>
      </c>
      <c r="H16" s="107">
        <v>0</v>
      </c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[1]основа!AM14</f>
        <v>42551</v>
      </c>
    </row>
    <row r="17" spans="1:236" ht="15" customHeight="1" x14ac:dyDescent="0.25">
      <c r="A17" s="103" t="s">
        <v>74</v>
      </c>
      <c r="B17" s="104">
        <v>25</v>
      </c>
      <c r="C17" s="105"/>
      <c r="D17" s="106"/>
      <c r="E17" s="106"/>
      <c r="F17" s="106"/>
      <c r="G17" s="106"/>
      <c r="H17" s="107"/>
      <c r="I17" s="153">
        <v>1.5</v>
      </c>
      <c r="J17" s="11"/>
      <c r="K17" s="37"/>
      <c r="M17" s="24"/>
      <c r="N17" s="24"/>
      <c r="O17" s="24"/>
      <c r="P17" s="24"/>
      <c r="IA17" s="12"/>
      <c r="IB17" s="6"/>
    </row>
    <row r="18" spans="1:236" ht="17.25" customHeight="1" x14ac:dyDescent="0.2">
      <c r="A18" s="108" t="s">
        <v>11</v>
      </c>
      <c r="B18" s="109"/>
      <c r="C18" s="110"/>
      <c r="D18" s="111">
        <v>33.5</v>
      </c>
      <c r="E18" s="111">
        <v>24.7</v>
      </c>
      <c r="F18" s="111">
        <v>55</v>
      </c>
      <c r="G18" s="111">
        <v>570</v>
      </c>
      <c r="H18" s="112">
        <v>18.505200000000002</v>
      </c>
      <c r="I18" s="151">
        <f>34.5</f>
        <v>34.5</v>
      </c>
      <c r="J18" s="11"/>
      <c r="K18" s="38">
        <f>х!E12</f>
        <v>1</v>
      </c>
      <c r="M18" s="28">
        <f>SUM(M12:M16)</f>
        <v>33.5</v>
      </c>
      <c r="N18" s="28">
        <f>SUM(N12:N16)</f>
        <v>24.7</v>
      </c>
      <c r="O18" s="28">
        <f>SUM(O12:O16)</f>
        <v>55</v>
      </c>
      <c r="P18" s="28">
        <f>SUM(P12:P16)</f>
        <v>570</v>
      </c>
      <c r="S18" s="119"/>
      <c r="IA18" s="12"/>
      <c r="IB18" s="6">
        <f>[1]основа!AM15</f>
        <v>42551</v>
      </c>
    </row>
    <row r="19" spans="1:236" ht="15" customHeight="1" x14ac:dyDescent="0.2">
      <c r="A19" s="108"/>
      <c r="B19" s="109"/>
      <c r="C19" s="110"/>
      <c r="D19" s="111"/>
      <c r="E19" s="111"/>
      <c r="F19" s="111"/>
      <c r="G19" s="111"/>
      <c r="H19" s="112"/>
      <c r="I19" s="151"/>
      <c r="J19" s="11"/>
      <c r="K19" s="38">
        <f>х!E13</f>
        <v>1</v>
      </c>
      <c r="M19" s="28"/>
      <c r="N19" s="28"/>
      <c r="O19" s="28"/>
      <c r="P19" s="28"/>
      <c r="S19" s="119"/>
      <c r="IA19" s="12"/>
      <c r="IB19" s="6">
        <f>[1]основа!AM16</f>
        <v>42551</v>
      </c>
    </row>
    <row r="20" spans="1:236" ht="15" hidden="1" customHeight="1" x14ac:dyDescent="0.2">
      <c r="A20" s="108" t="s">
        <v>12</v>
      </c>
      <c r="B20" s="109"/>
      <c r="C20" s="110"/>
      <c r="D20" s="111"/>
      <c r="E20" s="111"/>
      <c r="F20" s="111"/>
      <c r="G20" s="111"/>
      <c r="H20" s="112"/>
      <c r="I20" s="29"/>
      <c r="J20" s="11"/>
      <c r="K20" s="38">
        <f>х!E14</f>
        <v>0</v>
      </c>
      <c r="M20" s="28"/>
      <c r="N20" s="28"/>
      <c r="O20" s="28"/>
      <c r="P20" s="28"/>
      <c r="IA20" s="12"/>
      <c r="IB20" s="6">
        <f>[1]основа!AM17</f>
        <v>42551</v>
      </c>
    </row>
    <row r="21" spans="1:236" ht="15" hidden="1" customHeight="1" x14ac:dyDescent="0.25">
      <c r="A21" s="103">
        <v>0</v>
      </c>
      <c r="B21" s="104">
        <v>0</v>
      </c>
      <c r="C21" s="105">
        <v>0</v>
      </c>
      <c r="D21" s="106">
        <v>0</v>
      </c>
      <c r="E21" s="106">
        <v>0</v>
      </c>
      <c r="F21" s="106">
        <v>0</v>
      </c>
      <c r="G21" s="106">
        <v>0</v>
      </c>
      <c r="H21" s="107">
        <v>0</v>
      </c>
      <c r="I21" s="25">
        <f>H21</f>
        <v>0</v>
      </c>
      <c r="J21" s="11"/>
      <c r="K21" s="37">
        <f t="shared" si="2"/>
        <v>0</v>
      </c>
      <c r="M21" s="24">
        <f>D21</f>
        <v>0</v>
      </c>
      <c r="N21" s="24">
        <f t="shared" ref="N21:P23" si="4">E21</f>
        <v>0</v>
      </c>
      <c r="O21" s="24">
        <f t="shared" si="4"/>
        <v>0</v>
      </c>
      <c r="P21" s="24">
        <f t="shared" si="4"/>
        <v>0</v>
      </c>
      <c r="IA21" s="12"/>
      <c r="IB21" s="6">
        <f>[1]основа!AM18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 t="shared" ref="I22:I23" si="5">H22</f>
        <v>0</v>
      </c>
      <c r="J22" s="11"/>
      <c r="K22" s="37">
        <f t="shared" si="2"/>
        <v>0</v>
      </c>
      <c r="M22" s="24">
        <f t="shared" ref="M22:M23" si="6">D22</f>
        <v>0</v>
      </c>
      <c r="N22" s="24">
        <f t="shared" si="4"/>
        <v>0</v>
      </c>
      <c r="O22" s="24">
        <f t="shared" si="4"/>
        <v>0</v>
      </c>
      <c r="P22" s="24">
        <f t="shared" si="4"/>
        <v>0</v>
      </c>
      <c r="IA22" s="12"/>
      <c r="IB22" s="6">
        <f>[1]основа!AM19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si="5"/>
        <v>0</v>
      </c>
      <c r="J23" s="11"/>
      <c r="K23" s="37">
        <f t="shared" si="2"/>
        <v>0</v>
      </c>
      <c r="M23" s="24">
        <f t="shared" si="6"/>
        <v>0</v>
      </c>
      <c r="N23" s="24">
        <f t="shared" si="4"/>
        <v>0</v>
      </c>
      <c r="O23" s="24">
        <f t="shared" si="4"/>
        <v>0</v>
      </c>
      <c r="P23" s="24">
        <f t="shared" si="4"/>
        <v>0</v>
      </c>
      <c r="IA23" s="12"/>
      <c r="IB23" s="6">
        <f>[1]основа!AM20</f>
        <v>42551</v>
      </c>
    </row>
    <row r="24" spans="1:236" ht="15" hidden="1" customHeight="1" x14ac:dyDescent="0.2">
      <c r="A24" s="108" t="s">
        <v>13</v>
      </c>
      <c r="B24" s="109"/>
      <c r="C24" s="110"/>
      <c r="D24" s="111">
        <v>0</v>
      </c>
      <c r="E24" s="111">
        <v>0</v>
      </c>
      <c r="F24" s="111">
        <v>0</v>
      </c>
      <c r="G24" s="111">
        <v>0</v>
      </c>
      <c r="H24" s="112">
        <v>0</v>
      </c>
      <c r="I24" s="29">
        <f>I23+I22+I21</f>
        <v>0</v>
      </c>
      <c r="J24" s="11"/>
      <c r="K24" s="38">
        <f>х!E18</f>
        <v>0</v>
      </c>
      <c r="M24" s="28">
        <f>SUM(M21:M23)</f>
        <v>0</v>
      </c>
      <c r="N24" s="28">
        <f t="shared" ref="N24:P24" si="7">SUM(N21:N23)</f>
        <v>0</v>
      </c>
      <c r="O24" s="28">
        <f t="shared" si="7"/>
        <v>0</v>
      </c>
      <c r="P24" s="28">
        <f t="shared" si="7"/>
        <v>0</v>
      </c>
      <c r="IA24" s="12"/>
      <c r="IB24" s="6">
        <f>[1]основа!AM21</f>
        <v>42551</v>
      </c>
    </row>
    <row r="25" spans="1:236" ht="15" hidden="1" customHeight="1" x14ac:dyDescent="0.2">
      <c r="A25" s="108"/>
      <c r="B25" s="109"/>
      <c r="C25" s="110"/>
      <c r="D25" s="111"/>
      <c r="E25" s="111"/>
      <c r="F25" s="111"/>
      <c r="G25" s="111"/>
      <c r="H25" s="112"/>
      <c r="I25" s="29"/>
      <c r="J25" s="11"/>
      <c r="K25" s="38">
        <f>х!E19</f>
        <v>0</v>
      </c>
      <c r="M25" s="28"/>
      <c r="N25" s="28"/>
      <c r="O25" s="28"/>
      <c r="P25" s="28"/>
      <c r="IA25" s="12"/>
      <c r="IB25" s="6">
        <f>[1]основа!AM22</f>
        <v>42551</v>
      </c>
    </row>
    <row r="26" spans="1:236" ht="15" customHeight="1" x14ac:dyDescent="0.2">
      <c r="A26" s="108" t="s">
        <v>14</v>
      </c>
      <c r="B26" s="109"/>
      <c r="C26" s="110"/>
      <c r="D26" s="113"/>
      <c r="E26" s="113"/>
      <c r="F26" s="113"/>
      <c r="G26" s="113"/>
      <c r="H26" s="114"/>
      <c r="I26" s="152"/>
      <c r="J26" s="11"/>
      <c r="K26" s="38">
        <f>х!E20</f>
        <v>1</v>
      </c>
      <c r="M26" s="30"/>
      <c r="N26" s="30"/>
      <c r="O26" s="30"/>
      <c r="P26" s="30"/>
      <c r="S26" s="119"/>
      <c r="IA26" s="12"/>
      <c r="IB26" s="6">
        <f>[1]основа!AM23</f>
        <v>42551</v>
      </c>
    </row>
    <row r="27" spans="1:236" ht="15" hidden="1" customHeight="1" x14ac:dyDescent="0.25">
      <c r="A27" s="103">
        <v>0</v>
      </c>
      <c r="B27" s="104">
        <v>0</v>
      </c>
      <c r="C27" s="105">
        <v>0</v>
      </c>
      <c r="D27" s="106">
        <v>0</v>
      </c>
      <c r="E27" s="106">
        <v>0</v>
      </c>
      <c r="F27" s="106">
        <v>0</v>
      </c>
      <c r="G27" s="106">
        <v>0</v>
      </c>
      <c r="H27" s="107">
        <v>0</v>
      </c>
      <c r="I27" s="25">
        <f>H27</f>
        <v>0</v>
      </c>
      <c r="J27" s="11"/>
      <c r="K27" s="37">
        <f t="shared" si="2"/>
        <v>0</v>
      </c>
      <c r="M27" s="24">
        <f>D27</f>
        <v>0</v>
      </c>
      <c r="N27" s="24">
        <f t="shared" ref="N27:P34" si="8">E27</f>
        <v>0</v>
      </c>
      <c r="O27" s="24">
        <f t="shared" si="8"/>
        <v>0</v>
      </c>
      <c r="P27" s="24">
        <f t="shared" si="8"/>
        <v>0</v>
      </c>
      <c r="IA27" s="12"/>
      <c r="IB27" s="6">
        <f>[1]основа!AM24</f>
        <v>42551</v>
      </c>
    </row>
    <row r="28" spans="1:236" ht="36" x14ac:dyDescent="0.25">
      <c r="A28" s="103" t="s">
        <v>366</v>
      </c>
      <c r="B28" s="104">
        <v>250</v>
      </c>
      <c r="C28" s="105" t="s">
        <v>367</v>
      </c>
      <c r="D28" s="106">
        <v>3.4</v>
      </c>
      <c r="E28" s="106">
        <v>3.3</v>
      </c>
      <c r="F28" s="106">
        <v>21.4</v>
      </c>
      <c r="G28" s="106">
        <v>131</v>
      </c>
      <c r="H28" s="107">
        <v>4.0351702127659577</v>
      </c>
      <c r="I28" s="150">
        <v>28</v>
      </c>
      <c r="J28" s="11"/>
      <c r="K28" s="37" t="str">
        <f t="shared" si="2"/>
        <v>Суп картофельный с лапшей домашней</v>
      </c>
      <c r="M28" s="24">
        <f t="shared" ref="M28:M34" si="9">D28</f>
        <v>3.4</v>
      </c>
      <c r="N28" s="24">
        <f t="shared" si="8"/>
        <v>3.3</v>
      </c>
      <c r="O28" s="24">
        <f t="shared" si="8"/>
        <v>21.4</v>
      </c>
      <c r="P28" s="24">
        <f t="shared" si="8"/>
        <v>131</v>
      </c>
      <c r="S28" s="119"/>
      <c r="IA28" s="12"/>
      <c r="IB28" s="6">
        <f>[1]основа!AM25</f>
        <v>42551</v>
      </c>
    </row>
    <row r="29" spans="1:236" ht="15" customHeight="1" x14ac:dyDescent="0.25">
      <c r="A29" s="103" t="s">
        <v>368</v>
      </c>
      <c r="B29" s="104">
        <v>80</v>
      </c>
      <c r="C29" s="105"/>
      <c r="D29" s="106">
        <v>4.3</v>
      </c>
      <c r="E29" s="106">
        <v>8</v>
      </c>
      <c r="F29" s="106">
        <v>35</v>
      </c>
      <c r="G29" s="106">
        <v>134</v>
      </c>
      <c r="H29" s="107">
        <v>15.3</v>
      </c>
      <c r="I29" s="150">
        <v>16</v>
      </c>
      <c r="J29" s="11"/>
      <c r="K29" s="37" t="str">
        <f t="shared" si="2"/>
        <v>Булочка сахарная</v>
      </c>
      <c r="M29" s="24">
        <f t="shared" si="9"/>
        <v>4.3</v>
      </c>
      <c r="N29" s="24">
        <f t="shared" si="8"/>
        <v>8</v>
      </c>
      <c r="O29" s="24">
        <f t="shared" si="8"/>
        <v>35</v>
      </c>
      <c r="P29" s="24">
        <f t="shared" si="8"/>
        <v>134</v>
      </c>
      <c r="R29" s="3" t="s">
        <v>270</v>
      </c>
      <c r="S29" s="119"/>
      <c r="IA29" s="12"/>
      <c r="IB29" s="6">
        <f>[1]основа!AM26</f>
        <v>42551</v>
      </c>
    </row>
    <row r="30" spans="1:236" ht="15" hidden="1" customHeight="1" x14ac:dyDescent="0.25">
      <c r="A30" s="103">
        <v>0</v>
      </c>
      <c r="B30" s="104">
        <v>0</v>
      </c>
      <c r="C30" s="105">
        <v>0</v>
      </c>
      <c r="D30" s="106">
        <v>0</v>
      </c>
      <c r="E30" s="106">
        <v>0</v>
      </c>
      <c r="F30" s="106">
        <v>0</v>
      </c>
      <c r="G30" s="106">
        <v>0</v>
      </c>
      <c r="H30" s="107">
        <v>0</v>
      </c>
      <c r="I30" s="25">
        <f t="shared" ref="I30:I34" si="10">H30</f>
        <v>0</v>
      </c>
      <c r="J30" s="11"/>
      <c r="K30" s="37">
        <f t="shared" si="2"/>
        <v>0</v>
      </c>
      <c r="M30" s="24">
        <f t="shared" si="9"/>
        <v>0</v>
      </c>
      <c r="N30" s="24">
        <f t="shared" si="8"/>
        <v>0</v>
      </c>
      <c r="O30" s="24">
        <f t="shared" si="8"/>
        <v>0</v>
      </c>
      <c r="P30" s="24">
        <f t="shared" si="8"/>
        <v>0</v>
      </c>
      <c r="S30" s="119"/>
      <c r="IA30" s="12"/>
      <c r="IB30" s="6">
        <f>[1]основа!AM27</f>
        <v>42551</v>
      </c>
    </row>
    <row r="31" spans="1:236" ht="15" customHeight="1" x14ac:dyDescent="0.25">
      <c r="A31" s="103" t="s">
        <v>257</v>
      </c>
      <c r="B31" s="104" t="s">
        <v>197</v>
      </c>
      <c r="C31" s="105" t="s">
        <v>258</v>
      </c>
      <c r="D31" s="106">
        <v>0.1</v>
      </c>
      <c r="E31" s="106">
        <v>0</v>
      </c>
      <c r="F31" s="106">
        <v>9.1</v>
      </c>
      <c r="G31" s="106">
        <v>35</v>
      </c>
      <c r="H31" s="107">
        <v>4.3600000000000003</v>
      </c>
      <c r="I31" s="150">
        <v>3.5</v>
      </c>
      <c r="J31" s="11"/>
      <c r="K31" s="37" t="str">
        <f t="shared" si="2"/>
        <v>Чай с сахаром</v>
      </c>
      <c r="M31" s="24">
        <f t="shared" si="9"/>
        <v>0.1</v>
      </c>
      <c r="N31" s="24">
        <f t="shared" si="8"/>
        <v>0</v>
      </c>
      <c r="O31" s="24">
        <f t="shared" si="8"/>
        <v>9.1</v>
      </c>
      <c r="P31" s="24">
        <f t="shared" si="8"/>
        <v>35</v>
      </c>
      <c r="R31" s="3" t="s">
        <v>267</v>
      </c>
      <c r="IA31" s="12"/>
      <c r="IB31" s="6">
        <f>[1]основа!AM28</f>
        <v>42551</v>
      </c>
    </row>
    <row r="32" spans="1:236" ht="15" customHeight="1" x14ac:dyDescent="0.25">
      <c r="A32" s="103" t="s">
        <v>74</v>
      </c>
      <c r="B32" s="104" t="s">
        <v>198</v>
      </c>
      <c r="C32" s="105">
        <v>0</v>
      </c>
      <c r="D32" s="106">
        <v>3.5</v>
      </c>
      <c r="E32" s="106">
        <f>1.95*50/65</f>
        <v>1.5</v>
      </c>
      <c r="F32" s="106">
        <v>24.9</v>
      </c>
      <c r="G32" s="106">
        <v>131</v>
      </c>
      <c r="H32" s="107">
        <v>2.2000000000000002</v>
      </c>
      <c r="I32" s="150">
        <v>3</v>
      </c>
      <c r="J32" s="11"/>
      <c r="K32" s="37" t="str">
        <f t="shared" si="2"/>
        <v>Хлеб пшеничный</v>
      </c>
      <c r="M32" s="24">
        <f t="shared" si="9"/>
        <v>3.5</v>
      </c>
      <c r="N32" s="24">
        <f t="shared" si="8"/>
        <v>1.5</v>
      </c>
      <c r="O32" s="24">
        <f t="shared" si="8"/>
        <v>24.9</v>
      </c>
      <c r="P32" s="24">
        <f t="shared" si="8"/>
        <v>131</v>
      </c>
      <c r="IA32" s="12"/>
      <c r="IB32" s="6">
        <f>[1]основа!AM29</f>
        <v>42551</v>
      </c>
    </row>
    <row r="33" spans="1:236" ht="15" hidden="1" customHeight="1" x14ac:dyDescent="0.25">
      <c r="A33" s="103">
        <v>0</v>
      </c>
      <c r="B33" s="104">
        <v>0</v>
      </c>
      <c r="C33" s="105">
        <v>0</v>
      </c>
      <c r="D33" s="106">
        <v>0</v>
      </c>
      <c r="E33" s="106">
        <v>0</v>
      </c>
      <c r="F33" s="106">
        <v>0</v>
      </c>
      <c r="G33" s="106">
        <v>0</v>
      </c>
      <c r="H33" s="107">
        <v>0</v>
      </c>
      <c r="I33" s="25">
        <f t="shared" si="10"/>
        <v>0</v>
      </c>
      <c r="J33" s="11"/>
      <c r="K33" s="37">
        <f t="shared" si="2"/>
        <v>0</v>
      </c>
      <c r="M33" s="24">
        <f t="shared" si="9"/>
        <v>0</v>
      </c>
      <c r="N33" s="24">
        <f t="shared" si="8"/>
        <v>0</v>
      </c>
      <c r="O33" s="24">
        <f t="shared" si="8"/>
        <v>0</v>
      </c>
      <c r="P33" s="24">
        <f t="shared" si="8"/>
        <v>0</v>
      </c>
      <c r="IA33" s="12"/>
      <c r="IB33" s="6">
        <f>[1]основа!AM30</f>
        <v>42551</v>
      </c>
    </row>
    <row r="34" spans="1:236" ht="15" hidden="1" customHeight="1" x14ac:dyDescent="0.25">
      <c r="A34" s="103">
        <v>0</v>
      </c>
      <c r="B34" s="104">
        <v>0</v>
      </c>
      <c r="C34" s="105">
        <v>0</v>
      </c>
      <c r="D34" s="106">
        <v>0</v>
      </c>
      <c r="E34" s="106">
        <v>0</v>
      </c>
      <c r="F34" s="106">
        <v>0</v>
      </c>
      <c r="G34" s="106">
        <v>0</v>
      </c>
      <c r="H34" s="107">
        <v>0</v>
      </c>
      <c r="I34" s="25">
        <f t="shared" si="10"/>
        <v>0</v>
      </c>
      <c r="J34" s="11"/>
      <c r="K34" s="37">
        <f t="shared" si="2"/>
        <v>0</v>
      </c>
      <c r="M34" s="24">
        <f t="shared" si="9"/>
        <v>0</v>
      </c>
      <c r="N34" s="24">
        <f t="shared" si="8"/>
        <v>0</v>
      </c>
      <c r="O34" s="24">
        <f t="shared" si="8"/>
        <v>0</v>
      </c>
      <c r="P34" s="24">
        <f t="shared" si="8"/>
        <v>0</v>
      </c>
      <c r="IA34" s="12"/>
      <c r="IB34" s="6">
        <f>[1]основа!AM31</f>
        <v>42551</v>
      </c>
    </row>
    <row r="35" spans="1:236" ht="15" customHeight="1" x14ac:dyDescent="0.2">
      <c r="A35" s="108" t="s">
        <v>15</v>
      </c>
      <c r="B35" s="109"/>
      <c r="C35" s="110"/>
      <c r="D35" s="111">
        <f>SUBTOTAL(9,D27:D34)</f>
        <v>11.299999999999999</v>
      </c>
      <c r="E35" s="111">
        <f t="shared" ref="E35:G35" si="11">SUBTOTAL(9,E27:E34)</f>
        <v>12.8</v>
      </c>
      <c r="F35" s="111">
        <f t="shared" si="11"/>
        <v>90.4</v>
      </c>
      <c r="G35" s="111">
        <f t="shared" si="11"/>
        <v>431</v>
      </c>
      <c r="H35" s="112">
        <v>25.895170212765958</v>
      </c>
      <c r="I35" s="155">
        <f>I27+I28+I29+I30+I31+I32+I33+I34</f>
        <v>50.5</v>
      </c>
      <c r="J35" s="11"/>
      <c r="K35" s="38">
        <f>х!E29</f>
        <v>1</v>
      </c>
      <c r="M35" s="28">
        <f>SUM(M27:M34)</f>
        <v>11.299999999999999</v>
      </c>
      <c r="N35" s="28">
        <f t="shared" ref="N35:P35" si="12">SUM(N27:N34)</f>
        <v>12.8</v>
      </c>
      <c r="O35" s="28">
        <f t="shared" si="12"/>
        <v>90.4</v>
      </c>
      <c r="P35" s="28">
        <f t="shared" si="12"/>
        <v>431</v>
      </c>
      <c r="IA35" s="12"/>
      <c r="IB35" s="6">
        <f>[1]основа!AM32</f>
        <v>42551</v>
      </c>
    </row>
    <row r="36" spans="1:236" ht="15" customHeight="1" x14ac:dyDescent="0.2">
      <c r="A36" s="108"/>
      <c r="B36" s="109"/>
      <c r="C36" s="110"/>
      <c r="D36" s="111"/>
      <c r="E36" s="111"/>
      <c r="F36" s="111"/>
      <c r="G36" s="111"/>
      <c r="H36" s="112"/>
      <c r="I36" s="155"/>
      <c r="J36" s="11"/>
      <c r="K36" s="38">
        <f>х!E30</f>
        <v>1</v>
      </c>
      <c r="M36" s="28"/>
      <c r="N36" s="28"/>
      <c r="O36" s="28"/>
      <c r="P36" s="28"/>
      <c r="IA36" s="12"/>
      <c r="IB36" s="6">
        <f>[1]основа!AM33</f>
        <v>42551</v>
      </c>
    </row>
    <row r="37" spans="1:236" ht="15" hidden="1" customHeight="1" x14ac:dyDescent="0.2">
      <c r="A37" s="108" t="s">
        <v>16</v>
      </c>
      <c r="B37" s="109"/>
      <c r="C37" s="110"/>
      <c r="D37" s="113"/>
      <c r="E37" s="113"/>
      <c r="F37" s="113"/>
      <c r="G37" s="113"/>
      <c r="H37" s="114"/>
      <c r="I37" s="31"/>
      <c r="J37" s="11"/>
      <c r="K37" s="38">
        <f>х!E31</f>
        <v>0</v>
      </c>
      <c r="M37" s="30"/>
      <c r="N37" s="30"/>
      <c r="O37" s="30"/>
      <c r="P37" s="30"/>
      <c r="IA37" s="12"/>
      <c r="IB37" s="6">
        <f>[1]основа!AM34</f>
        <v>42551</v>
      </c>
    </row>
    <row r="38" spans="1:236" ht="15" hidden="1" customHeight="1" x14ac:dyDescent="0.25">
      <c r="A38" s="103">
        <v>0</v>
      </c>
      <c r="B38" s="104">
        <v>0</v>
      </c>
      <c r="C38" s="105">
        <v>0</v>
      </c>
      <c r="D38" s="106">
        <v>0</v>
      </c>
      <c r="E38" s="106">
        <v>0</v>
      </c>
      <c r="F38" s="106">
        <v>0</v>
      </c>
      <c r="G38" s="106">
        <v>0</v>
      </c>
      <c r="H38" s="107">
        <v>0</v>
      </c>
      <c r="I38" s="25">
        <f>H38</f>
        <v>0</v>
      </c>
      <c r="J38" s="11"/>
      <c r="K38" s="37">
        <f t="shared" si="2"/>
        <v>0</v>
      </c>
      <c r="M38" s="24">
        <f>D38</f>
        <v>0</v>
      </c>
      <c r="N38" s="24">
        <f t="shared" ref="N38:P42" si="13">E38</f>
        <v>0</v>
      </c>
      <c r="O38" s="24">
        <f t="shared" si="13"/>
        <v>0</v>
      </c>
      <c r="P38" s="24">
        <f t="shared" si="13"/>
        <v>0</v>
      </c>
      <c r="IA38" s="12"/>
      <c r="IB38" s="6">
        <f>[1]основа!AM35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 t="shared" ref="I39:I42" si="14">H39</f>
        <v>0</v>
      </c>
      <c r="J39" s="11"/>
      <c r="K39" s="37">
        <f t="shared" si="2"/>
        <v>0</v>
      </c>
      <c r="M39" s="24">
        <f t="shared" ref="M39:M42" si="15">D39</f>
        <v>0</v>
      </c>
      <c r="N39" s="24">
        <f t="shared" si="13"/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[1]основа!AM36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si="14"/>
        <v>0</v>
      </c>
      <c r="J40" s="11"/>
      <c r="K40" s="37">
        <f t="shared" si="2"/>
        <v>0</v>
      </c>
      <c r="M40" s="24">
        <f t="shared" si="15"/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[1]основа!AM37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[1]основа!AM38</f>
        <v>42551</v>
      </c>
    </row>
    <row r="42" spans="1:236" ht="15" hidden="1" customHeight="1" x14ac:dyDescent="0.25">
      <c r="A42" s="103">
        <v>0</v>
      </c>
      <c r="B42" s="104">
        <v>0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07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[1]основа!AM39</f>
        <v>42551</v>
      </c>
    </row>
    <row r="43" spans="1:236" ht="15" hidden="1" customHeight="1" x14ac:dyDescent="0.2">
      <c r="A43" s="108" t="s">
        <v>17</v>
      </c>
      <c r="B43" s="109"/>
      <c r="C43" s="110"/>
      <c r="D43" s="111">
        <v>0</v>
      </c>
      <c r="E43" s="111">
        <v>0</v>
      </c>
      <c r="F43" s="111">
        <v>0</v>
      </c>
      <c r="G43" s="111">
        <v>0</v>
      </c>
      <c r="H43" s="112">
        <v>0</v>
      </c>
      <c r="I43" s="29">
        <f>I42+I41+I40+I39+I38</f>
        <v>0</v>
      </c>
      <c r="J43" s="11"/>
      <c r="K43" s="38">
        <f>х!E37</f>
        <v>0</v>
      </c>
      <c r="M43" s="28">
        <f>SUM(M38:M42)</f>
        <v>0</v>
      </c>
      <c r="N43" s="28">
        <f t="shared" ref="N43:P43" si="16">SUM(N38:N42)</f>
        <v>0</v>
      </c>
      <c r="O43" s="28">
        <f t="shared" si="16"/>
        <v>0</v>
      </c>
      <c r="P43" s="28">
        <f t="shared" si="16"/>
        <v>0</v>
      </c>
      <c r="IA43" s="12"/>
      <c r="IB43" s="6">
        <f>[1]основа!AM40</f>
        <v>42551</v>
      </c>
    </row>
    <row r="44" spans="1:236" ht="15" hidden="1" customHeight="1" x14ac:dyDescent="0.2">
      <c r="A44" s="108"/>
      <c r="B44" s="109"/>
      <c r="C44" s="110"/>
      <c r="D44" s="111"/>
      <c r="E44" s="111"/>
      <c r="F44" s="111"/>
      <c r="G44" s="111"/>
      <c r="H44" s="112"/>
      <c r="I44" s="29"/>
      <c r="J44" s="11"/>
      <c r="K44" s="38">
        <f>х!E38</f>
        <v>0</v>
      </c>
      <c r="M44" s="28"/>
      <c r="N44" s="28"/>
      <c r="O44" s="28"/>
      <c r="P44" s="28"/>
      <c r="IA44" s="12"/>
      <c r="IB44" s="6">
        <f>[1]основа!AM41</f>
        <v>42551</v>
      </c>
    </row>
    <row r="45" spans="1:236" ht="15" hidden="1" customHeight="1" x14ac:dyDescent="0.2">
      <c r="A45" s="108" t="s">
        <v>18</v>
      </c>
      <c r="B45" s="109"/>
      <c r="C45" s="110"/>
      <c r="D45" s="113"/>
      <c r="E45" s="113"/>
      <c r="F45" s="113"/>
      <c r="G45" s="113"/>
      <c r="H45" s="114"/>
      <c r="I45" s="31"/>
      <c r="J45" s="11"/>
      <c r="K45" s="38">
        <f>х!E39</f>
        <v>0</v>
      </c>
      <c r="M45" s="30"/>
      <c r="N45" s="30"/>
      <c r="O45" s="30"/>
      <c r="P45" s="30"/>
      <c r="IA45" s="12"/>
      <c r="IB45" s="6">
        <f>[1]основа!AM42</f>
        <v>42551</v>
      </c>
    </row>
    <row r="46" spans="1:236" ht="15" hidden="1" customHeight="1" x14ac:dyDescent="0.25">
      <c r="A46" s="103">
        <v>0</v>
      </c>
      <c r="B46" s="104">
        <v>0</v>
      </c>
      <c r="C46" s="105">
        <v>0</v>
      </c>
      <c r="D46" s="106">
        <v>0</v>
      </c>
      <c r="E46" s="106">
        <v>0</v>
      </c>
      <c r="F46" s="106">
        <v>0</v>
      </c>
      <c r="G46" s="106">
        <v>0</v>
      </c>
      <c r="H46" s="107">
        <v>0</v>
      </c>
      <c r="I46" s="25">
        <f>H46</f>
        <v>0</v>
      </c>
      <c r="J46" s="11"/>
      <c r="K46" s="37">
        <f t="shared" si="2"/>
        <v>0</v>
      </c>
      <c r="M46" s="24">
        <f>D46</f>
        <v>0</v>
      </c>
      <c r="N46" s="24">
        <f t="shared" ref="N46:P52" si="17">E46</f>
        <v>0</v>
      </c>
      <c r="O46" s="24">
        <f t="shared" si="17"/>
        <v>0</v>
      </c>
      <c r="P46" s="24">
        <f t="shared" si="17"/>
        <v>0</v>
      </c>
      <c r="IA46" s="12"/>
      <c r="IB46" s="6">
        <f>[1]основа!AM43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 t="shared" ref="I47:I52" si="18">H47</f>
        <v>0</v>
      </c>
      <c r="J47" s="11"/>
      <c r="K47" s="37">
        <f t="shared" si="2"/>
        <v>0</v>
      </c>
      <c r="M47" s="24">
        <f t="shared" ref="M47:M52" si="19">D47</f>
        <v>0</v>
      </c>
      <c r="N47" s="24">
        <f t="shared" si="17"/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[1]основа!AM44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si="18"/>
        <v>0</v>
      </c>
      <c r="J48" s="11"/>
      <c r="K48" s="37">
        <f t="shared" si="2"/>
        <v>0</v>
      </c>
      <c r="M48" s="24">
        <f t="shared" si="19"/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[1]основа!AM45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[1]основа!AM46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[1]основа!AM47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[1]основа!AM48</f>
        <v>42551</v>
      </c>
    </row>
    <row r="52" spans="1:236" ht="15" hidden="1" customHeight="1" x14ac:dyDescent="0.25">
      <c r="A52" s="103">
        <v>0</v>
      </c>
      <c r="B52" s="104">
        <v>0</v>
      </c>
      <c r="C52" s="105">
        <v>0</v>
      </c>
      <c r="D52" s="106">
        <v>0</v>
      </c>
      <c r="E52" s="106">
        <v>0</v>
      </c>
      <c r="F52" s="106">
        <v>0</v>
      </c>
      <c r="G52" s="106">
        <v>0</v>
      </c>
      <c r="H52" s="107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[1]основа!AM49</f>
        <v>42551</v>
      </c>
    </row>
    <row r="53" spans="1:236" ht="15" hidden="1" customHeight="1" x14ac:dyDescent="0.2">
      <c r="A53" s="108" t="s">
        <v>19</v>
      </c>
      <c r="B53" s="109"/>
      <c r="C53" s="110"/>
      <c r="D53" s="111">
        <v>0</v>
      </c>
      <c r="E53" s="111">
        <v>0</v>
      </c>
      <c r="F53" s="111">
        <v>0</v>
      </c>
      <c r="G53" s="111">
        <v>0</v>
      </c>
      <c r="H53" s="112">
        <v>0</v>
      </c>
      <c r="I53" s="29">
        <f>I52+I51+I50+I49+I48+I47+I46</f>
        <v>0</v>
      </c>
      <c r="J53" s="11"/>
      <c r="K53" s="38">
        <f>х!E47</f>
        <v>0</v>
      </c>
      <c r="M53" s="28">
        <f>SUM(M46:M52)</f>
        <v>0</v>
      </c>
      <c r="N53" s="28">
        <f t="shared" ref="N53:P53" si="20">SUM(N46:N52)</f>
        <v>0</v>
      </c>
      <c r="O53" s="28">
        <f t="shared" si="20"/>
        <v>0</v>
      </c>
      <c r="P53" s="28">
        <f t="shared" si="20"/>
        <v>0</v>
      </c>
      <c r="IA53" s="12"/>
      <c r="IB53" s="6">
        <f>[1]основа!AM50</f>
        <v>42551</v>
      </c>
    </row>
    <row r="54" spans="1:236" ht="15" hidden="1" customHeight="1" x14ac:dyDescent="0.2">
      <c r="A54" s="108"/>
      <c r="B54" s="109"/>
      <c r="C54" s="110"/>
      <c r="D54" s="113"/>
      <c r="E54" s="111"/>
      <c r="F54" s="113"/>
      <c r="G54" s="113"/>
      <c r="H54" s="114"/>
      <c r="I54" s="31"/>
      <c r="J54" s="11"/>
      <c r="K54" s="38">
        <f>х!E48</f>
        <v>0</v>
      </c>
      <c r="M54" s="30"/>
      <c r="N54" s="28"/>
      <c r="O54" s="30"/>
      <c r="P54" s="30"/>
      <c r="IA54" s="12"/>
      <c r="IB54" s="6">
        <f>[1]основа!AM51</f>
        <v>42551</v>
      </c>
    </row>
    <row r="55" spans="1:236" ht="15" hidden="1" customHeight="1" x14ac:dyDescent="0.2">
      <c r="A55" s="108" t="s">
        <v>20</v>
      </c>
      <c r="B55" s="109"/>
      <c r="C55" s="110"/>
      <c r="D55" s="113"/>
      <c r="E55" s="113"/>
      <c r="F55" s="113"/>
      <c r="G55" s="113"/>
      <c r="H55" s="114"/>
      <c r="I55" s="31"/>
      <c r="J55" s="11"/>
      <c r="K55" s="38">
        <f>х!E49</f>
        <v>0</v>
      </c>
      <c r="M55" s="30"/>
      <c r="N55" s="30"/>
      <c r="O55" s="30"/>
      <c r="P55" s="30"/>
      <c r="IA55" s="12"/>
      <c r="IB55" s="6">
        <f>[1]основа!AM52</f>
        <v>42551</v>
      </c>
    </row>
    <row r="56" spans="1:236" ht="15" hidden="1" customHeight="1" x14ac:dyDescent="0.25">
      <c r="A56" s="103">
        <v>0</v>
      </c>
      <c r="B56" s="104">
        <v>0</v>
      </c>
      <c r="C56" s="105">
        <v>0</v>
      </c>
      <c r="D56" s="106">
        <v>0</v>
      </c>
      <c r="E56" s="106">
        <v>0</v>
      </c>
      <c r="F56" s="106">
        <v>0</v>
      </c>
      <c r="G56" s="106">
        <v>0</v>
      </c>
      <c r="H56" s="107">
        <v>0</v>
      </c>
      <c r="I56" s="25">
        <f>H56</f>
        <v>0</v>
      </c>
      <c r="J56" s="11"/>
      <c r="K56" s="37">
        <f t="shared" si="2"/>
        <v>0</v>
      </c>
      <c r="M56" s="24">
        <f>D56</f>
        <v>0</v>
      </c>
      <c r="N56" s="24">
        <f t="shared" ref="N56:P58" si="21">E56</f>
        <v>0</v>
      </c>
      <c r="O56" s="24">
        <f t="shared" si="21"/>
        <v>0</v>
      </c>
      <c r="P56" s="24">
        <f t="shared" si="21"/>
        <v>0</v>
      </c>
      <c r="IA56" s="12"/>
      <c r="IB56" s="6">
        <f>[1]основа!AM53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>
        <v>0</v>
      </c>
      <c r="I57" s="25">
        <f t="shared" ref="I57:I58" si="22">H57</f>
        <v>0</v>
      </c>
      <c r="J57" s="11"/>
      <c r="K57" s="37">
        <f t="shared" si="2"/>
        <v>0</v>
      </c>
      <c r="M57" s="24">
        <f t="shared" ref="M57:M58" si="23">D57</f>
        <v>0</v>
      </c>
      <c r="N57" s="24">
        <f t="shared" si="21"/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[1]основа!AM54</f>
        <v>42551</v>
      </c>
    </row>
    <row r="58" spans="1:236" ht="15" hidden="1" customHeight="1" x14ac:dyDescent="0.25">
      <c r="A58" s="103">
        <v>0</v>
      </c>
      <c r="B58" s="104">
        <v>0</v>
      </c>
      <c r="C58" s="105">
        <v>0</v>
      </c>
      <c r="D58" s="106">
        <v>0</v>
      </c>
      <c r="E58" s="106">
        <v>0</v>
      </c>
      <c r="F58" s="106">
        <v>0</v>
      </c>
      <c r="G58" s="106">
        <v>0</v>
      </c>
      <c r="H58" s="107"/>
      <c r="I58" s="25">
        <f t="shared" si="22"/>
        <v>0</v>
      </c>
      <c r="J58" s="11"/>
      <c r="K58" s="37">
        <f t="shared" si="2"/>
        <v>0</v>
      </c>
      <c r="M58" s="24">
        <f t="shared" si="23"/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[1]основа!AM55</f>
        <v>42551</v>
      </c>
    </row>
    <row r="59" spans="1:236" ht="15" hidden="1" customHeight="1" x14ac:dyDescent="0.2">
      <c r="A59" s="108" t="s">
        <v>21</v>
      </c>
      <c r="B59" s="109"/>
      <c r="C59" s="110"/>
      <c r="D59" s="111">
        <v>0</v>
      </c>
      <c r="E59" s="111">
        <v>0</v>
      </c>
      <c r="F59" s="111">
        <v>0</v>
      </c>
      <c r="G59" s="111">
        <v>0</v>
      </c>
      <c r="H59" s="115">
        <v>0</v>
      </c>
      <c r="I59" s="32">
        <f>I56+I57+I58</f>
        <v>0</v>
      </c>
      <c r="J59" s="11"/>
      <c r="K59" s="38">
        <f>х!E53</f>
        <v>0</v>
      </c>
      <c r="M59" s="28">
        <f>SUM(M56:M58)</f>
        <v>0</v>
      </c>
      <c r="N59" s="28">
        <f t="shared" ref="N59:P59" si="24">SUM(N56:N58)</f>
        <v>0</v>
      </c>
      <c r="O59" s="28">
        <f t="shared" si="24"/>
        <v>0</v>
      </c>
      <c r="P59" s="28">
        <f t="shared" si="24"/>
        <v>0</v>
      </c>
      <c r="IA59" s="12"/>
      <c r="IB59" s="6">
        <f>[1]основа!AM56</f>
        <v>42551</v>
      </c>
    </row>
    <row r="60" spans="1:236" ht="15" hidden="1" customHeight="1" x14ac:dyDescent="0.2">
      <c r="A60" s="108"/>
      <c r="B60" s="109"/>
      <c r="C60" s="110"/>
      <c r="D60" s="116"/>
      <c r="E60" s="116"/>
      <c r="F60" s="116"/>
      <c r="G60" s="116"/>
      <c r="H60" s="117"/>
      <c r="I60" s="20"/>
      <c r="J60" s="11"/>
      <c r="K60" s="38">
        <f>х!E54</f>
        <v>0</v>
      </c>
      <c r="M60" s="19"/>
      <c r="N60" s="19"/>
      <c r="O60" s="19"/>
      <c r="P60" s="19"/>
      <c r="IA60" s="12"/>
      <c r="IB60" s="6">
        <f>[1]основа!AM57</f>
        <v>42551</v>
      </c>
    </row>
    <row r="61" spans="1:236" ht="15" customHeight="1" x14ac:dyDescent="0.2">
      <c r="A61" s="108" t="s">
        <v>22</v>
      </c>
      <c r="B61" s="109"/>
      <c r="C61" s="110"/>
      <c r="D61" s="111">
        <f>D18+D35</f>
        <v>44.8</v>
      </c>
      <c r="E61" s="111">
        <f t="shared" ref="E61:G61" si="25">E18+E35</f>
        <v>37.5</v>
      </c>
      <c r="F61" s="111">
        <f t="shared" si="25"/>
        <v>145.4</v>
      </c>
      <c r="G61" s="111">
        <f t="shared" si="25"/>
        <v>1001</v>
      </c>
      <c r="H61" s="115">
        <v>44.400370212765964</v>
      </c>
      <c r="I61" s="121">
        <f>I53+I43+I35+I24+I18+I59</f>
        <v>85</v>
      </c>
      <c r="J61" s="11"/>
      <c r="K61" s="38">
        <f>х!E55</f>
        <v>1</v>
      </c>
      <c r="M61" s="28">
        <f>M59+M53+M43+M35+M24+M18</f>
        <v>44.8</v>
      </c>
      <c r="N61" s="28">
        <f t="shared" ref="N61:P61" si="26">N59+N53+N43+N35+N24+N18</f>
        <v>37.5</v>
      </c>
      <c r="O61" s="28">
        <f t="shared" si="26"/>
        <v>145.4</v>
      </c>
      <c r="P61" s="28">
        <f t="shared" si="26"/>
        <v>1001</v>
      </c>
      <c r="IA61" s="12"/>
      <c r="IB61" s="6">
        <f>[1]основа!AM58</f>
        <v>42551</v>
      </c>
    </row>
    <row r="62" spans="1:236" ht="15" customHeight="1" x14ac:dyDescent="0.2">
      <c r="A62" s="33"/>
      <c r="B62" s="26"/>
      <c r="C62" s="27"/>
      <c r="D62" s="34"/>
      <c r="E62" s="34"/>
      <c r="F62" s="34"/>
      <c r="G62" s="34"/>
      <c r="H62" s="34"/>
      <c r="I62" s="34"/>
      <c r="J62" s="11"/>
      <c r="K62" s="38">
        <f>х!E56</f>
        <v>1</v>
      </c>
      <c r="IA62" s="12"/>
      <c r="IB62" s="6">
        <f>[1]основа!AM59</f>
        <v>42551</v>
      </c>
    </row>
    <row r="63" spans="1:236" ht="14.25" hidden="1" customHeight="1" x14ac:dyDescent="0.2">
      <c r="K63" s="38">
        <f>х!E57</f>
        <v>0</v>
      </c>
      <c r="IA63" s="12"/>
      <c r="IB63" s="6">
        <f>[1]основа!AM60</f>
        <v>42551</v>
      </c>
    </row>
    <row r="64" spans="1:236" ht="18.75" hidden="1" x14ac:dyDescent="0.3">
      <c r="A64" s="35" t="s">
        <v>57</v>
      </c>
      <c r="K64" s="38">
        <f>х!E58</f>
        <v>0</v>
      </c>
      <c r="IA64" s="12"/>
      <c r="IB64" s="6">
        <f>[1]основа!AM70</f>
        <v>42551</v>
      </c>
    </row>
    <row r="65" spans="1:236" ht="18.75" hidden="1" x14ac:dyDescent="0.3">
      <c r="A65" s="35" t="s">
        <v>58</v>
      </c>
      <c r="K65" s="38">
        <f>х!E59</f>
        <v>0</v>
      </c>
      <c r="IA65" s="12"/>
      <c r="IB65" s="6">
        <f>[1]основа!AM71</f>
        <v>42551</v>
      </c>
    </row>
    <row r="66" spans="1:236" ht="18.75" hidden="1" x14ac:dyDescent="0.3">
      <c r="A66" s="35" t="s">
        <v>59</v>
      </c>
      <c r="K66" s="38">
        <f>х!E60</f>
        <v>0</v>
      </c>
      <c r="IA66" s="12"/>
      <c r="IB66" s="6">
        <f>[1]основа!AM72</f>
        <v>42551</v>
      </c>
    </row>
    <row r="67" spans="1:236" hidden="1" x14ac:dyDescent="0.2">
      <c r="K67" s="38">
        <f>х!E61</f>
        <v>0</v>
      </c>
      <c r="IA67" s="12"/>
      <c r="IB67" s="6">
        <f>[1]основа!AM73</f>
        <v>42551</v>
      </c>
    </row>
    <row r="68" spans="1:236" hidden="1" x14ac:dyDescent="0.2">
      <c r="K68" s="38">
        <f>х!E62</f>
        <v>0</v>
      </c>
      <c r="IA68" s="12"/>
      <c r="IB68" s="6">
        <f>[1]основа!AM74</f>
        <v>42551</v>
      </c>
    </row>
    <row r="69" spans="1:236" ht="18.75" hidden="1" x14ac:dyDescent="0.3">
      <c r="A69" s="35" t="s">
        <v>167</v>
      </c>
      <c r="K69" s="38">
        <f>х!E63</f>
        <v>0</v>
      </c>
      <c r="IA69" s="12"/>
      <c r="IB69" s="6">
        <f>[1]основа!AM75</f>
        <v>42551</v>
      </c>
    </row>
    <row r="70" spans="1:236" x14ac:dyDescent="0.2">
      <c r="IA70" s="12"/>
      <c r="IB70" s="6">
        <f>[1]основа!AM76</f>
        <v>42551</v>
      </c>
    </row>
    <row r="71" spans="1:236" x14ac:dyDescent="0.2">
      <c r="IA71" s="12"/>
      <c r="IB71" s="6">
        <f>[1]основа!AM77</f>
        <v>42551</v>
      </c>
    </row>
    <row r="72" spans="1:236" x14ac:dyDescent="0.2">
      <c r="IA72" s="12"/>
      <c r="IB72" s="6">
        <f>[1]основа!AM78</f>
        <v>42551</v>
      </c>
    </row>
    <row r="73" spans="1:236" x14ac:dyDescent="0.2">
      <c r="IA73" s="12"/>
      <c r="IB73" s="6">
        <f>[1]основа!AM79</f>
        <v>42551</v>
      </c>
    </row>
    <row r="74" spans="1:236" x14ac:dyDescent="0.2">
      <c r="IA74" s="12"/>
      <c r="IB74" s="6">
        <f>[1]основа!AM80</f>
        <v>42551</v>
      </c>
    </row>
    <row r="75" spans="1:236" x14ac:dyDescent="0.2">
      <c r="IA75" s="12"/>
      <c r="IB75" s="6">
        <f>[1]основа!AM81</f>
        <v>42551</v>
      </c>
    </row>
    <row r="76" spans="1:236" x14ac:dyDescent="0.2">
      <c r="IA76" s="12"/>
      <c r="IB76" s="6">
        <f>[1]основа!AM82</f>
        <v>42551</v>
      </c>
    </row>
    <row r="77" spans="1:236" x14ac:dyDescent="0.2">
      <c r="IA77" s="12"/>
      <c r="IB77" s="6">
        <f>[1]основа!AM83</f>
        <v>42551</v>
      </c>
    </row>
    <row r="78" spans="1:236" x14ac:dyDescent="0.2">
      <c r="IA78" s="12"/>
      <c r="IB78" s="6">
        <f>[1]основа!AM84</f>
        <v>42551</v>
      </c>
    </row>
    <row r="79" spans="1:236" x14ac:dyDescent="0.2">
      <c r="IA79" s="12"/>
      <c r="IB79" s="6">
        <f>[1]основа!AM85</f>
        <v>42551</v>
      </c>
    </row>
    <row r="80" spans="1:236" x14ac:dyDescent="0.2">
      <c r="IA80" s="12"/>
      <c r="IB80" s="6">
        <f>[1]основа!AM86</f>
        <v>42551</v>
      </c>
    </row>
    <row r="81" spans="235:236" x14ac:dyDescent="0.2">
      <c r="IA81" s="12"/>
      <c r="IB81" s="6">
        <f>[1]основа!AM87</f>
        <v>42551</v>
      </c>
    </row>
    <row r="82" spans="235:236" x14ac:dyDescent="0.2">
      <c r="IA82" s="12"/>
      <c r="IB82" s="6">
        <f>[1]основа!AM88</f>
        <v>42551</v>
      </c>
    </row>
    <row r="83" spans="235:236" x14ac:dyDescent="0.2">
      <c r="IA83" s="12"/>
      <c r="IB83" s="6">
        <f>[1]основа!AM89</f>
        <v>42551</v>
      </c>
    </row>
    <row r="84" spans="235:236" x14ac:dyDescent="0.2">
      <c r="IA84" s="12"/>
      <c r="IB84" s="6">
        <f>[1]основа!AM90</f>
        <v>42551</v>
      </c>
    </row>
    <row r="85" spans="235:236" x14ac:dyDescent="0.2">
      <c r="IA85" s="12"/>
      <c r="IB85" s="6">
        <f>[1]основа!AM91</f>
        <v>42551</v>
      </c>
    </row>
    <row r="86" spans="235:236" x14ac:dyDescent="0.2">
      <c r="IA86" s="12"/>
      <c r="IB86" s="6">
        <f>[1]основа!AM92</f>
        <v>42551</v>
      </c>
    </row>
    <row r="87" spans="235:236" x14ac:dyDescent="0.2">
      <c r="IA87" s="12"/>
      <c r="IB87" s="6">
        <f>[1]основа!AM93</f>
        <v>42551</v>
      </c>
    </row>
    <row r="88" spans="235:236" x14ac:dyDescent="0.2">
      <c r="IA88" s="12"/>
      <c r="IB88" s="6">
        <f>[1]основа!AM94</f>
        <v>42551</v>
      </c>
    </row>
    <row r="89" spans="235:236" x14ac:dyDescent="0.2">
      <c r="IA89" s="12"/>
      <c r="IB89" s="6">
        <f>[1]основа!AM95</f>
        <v>42551</v>
      </c>
    </row>
    <row r="90" spans="235:236" x14ac:dyDescent="0.2">
      <c r="IA90" s="12"/>
      <c r="IB90" s="6">
        <f>[1]основа!AM96</f>
        <v>42551</v>
      </c>
    </row>
    <row r="91" spans="235:236" x14ac:dyDescent="0.2">
      <c r="IA91" s="12"/>
      <c r="IB91" s="6">
        <f>[1]основа!AM97</f>
        <v>42551</v>
      </c>
    </row>
    <row r="92" spans="235:236" x14ac:dyDescent="0.2">
      <c r="IA92" s="12"/>
      <c r="IB92" s="6">
        <f>[1]основа!AM98</f>
        <v>42551</v>
      </c>
    </row>
    <row r="93" spans="235:236" x14ac:dyDescent="0.2">
      <c r="IA93" s="12"/>
      <c r="IB93" s="6">
        <f>[1]основа!AM99</f>
        <v>42551</v>
      </c>
    </row>
    <row r="94" spans="235:236" x14ac:dyDescent="0.2">
      <c r="IA94" s="12"/>
      <c r="IB94" s="6">
        <f>[1]основа!AM100</f>
        <v>42551</v>
      </c>
    </row>
    <row r="95" spans="235:236" x14ac:dyDescent="0.2">
      <c r="IA95" s="12"/>
      <c r="IB95" s="6">
        <f>[1]основа!AM101</f>
        <v>42551</v>
      </c>
    </row>
    <row r="96" spans="235:236" x14ac:dyDescent="0.2">
      <c r="IA96" s="12"/>
      <c r="IB96" s="6">
        <f>[1]основа!AM102</f>
        <v>42551</v>
      </c>
    </row>
    <row r="97" spans="235:236" x14ac:dyDescent="0.2">
      <c r="IA97" s="12"/>
      <c r="IB97" s="6">
        <f>[1]основа!AM103</f>
        <v>42551</v>
      </c>
    </row>
    <row r="98" spans="235:236" x14ac:dyDescent="0.2">
      <c r="IA98" s="12"/>
      <c r="IB98" s="6">
        <f>[1]основа!AM104</f>
        <v>42551</v>
      </c>
    </row>
    <row r="99" spans="235:236" x14ac:dyDescent="0.2">
      <c r="IA99" s="12"/>
      <c r="IB99" s="6">
        <f>[1]основа!AM105</f>
        <v>42551</v>
      </c>
    </row>
    <row r="100" spans="235:236" x14ac:dyDescent="0.2">
      <c r="IA100" s="12"/>
      <c r="IB100" s="6">
        <f>[1]основа!AM106</f>
        <v>42551</v>
      </c>
    </row>
    <row r="101" spans="235:236" x14ac:dyDescent="0.2">
      <c r="IA101" s="12"/>
      <c r="IB101" s="6">
        <f>[1]основа!AM107</f>
        <v>42551</v>
      </c>
    </row>
    <row r="102" spans="235:236" x14ac:dyDescent="0.2">
      <c r="IA102" s="12"/>
      <c r="IB102" s="6">
        <f>[1]основа!AM108</f>
        <v>42551</v>
      </c>
    </row>
    <row r="103" spans="235:236" x14ac:dyDescent="0.2">
      <c r="IA103" s="12"/>
      <c r="IB103" s="6">
        <f>[1]основа!AM109</f>
        <v>42551</v>
      </c>
    </row>
    <row r="104" spans="235:236" x14ac:dyDescent="0.2">
      <c r="IA104" s="12"/>
      <c r="IB104" s="6">
        <f>[1]основа!AM110</f>
        <v>42551</v>
      </c>
    </row>
    <row r="105" spans="235:236" x14ac:dyDescent="0.2">
      <c r="IA105" s="12"/>
      <c r="IB105" s="6">
        <f>[1]основа!AM111</f>
        <v>42551</v>
      </c>
    </row>
    <row r="106" spans="235:236" x14ac:dyDescent="0.2">
      <c r="IA106" s="12"/>
      <c r="IB106" s="6">
        <f>[1]основа!AM112</f>
        <v>42551</v>
      </c>
    </row>
    <row r="107" spans="235:236" x14ac:dyDescent="0.2">
      <c r="IA107" s="12"/>
      <c r="IB107" s="6">
        <f>[1]основа!AM113</f>
        <v>42551</v>
      </c>
    </row>
    <row r="108" spans="235:236" x14ac:dyDescent="0.2">
      <c r="IA108" s="12"/>
      <c r="IB108" s="6">
        <f>[1]основа!AM114</f>
        <v>42551</v>
      </c>
    </row>
    <row r="109" spans="235:236" x14ac:dyDescent="0.2">
      <c r="IA109" s="12"/>
      <c r="IB109" s="6">
        <f>[1]основа!AM115</f>
        <v>42551</v>
      </c>
    </row>
    <row r="110" spans="235:236" x14ac:dyDescent="0.2">
      <c r="IA110" s="12"/>
      <c r="IB110" s="6">
        <f>[1]основа!AM116</f>
        <v>42551</v>
      </c>
    </row>
    <row r="111" spans="235:236" x14ac:dyDescent="0.2">
      <c r="IA111" s="12"/>
      <c r="IB111" s="6">
        <f>[1]основа!AM117</f>
        <v>42551</v>
      </c>
    </row>
    <row r="112" spans="235:236" x14ac:dyDescent="0.2">
      <c r="IA112" s="12"/>
      <c r="IB112" s="6">
        <f>[1]основа!AM118</f>
        <v>42551</v>
      </c>
    </row>
    <row r="113" spans="235:236" x14ac:dyDescent="0.2">
      <c r="IA113" s="12"/>
      <c r="IB113" s="6">
        <f>[1]основа!AM119</f>
        <v>42551</v>
      </c>
    </row>
    <row r="114" spans="235:236" x14ac:dyDescent="0.2">
      <c r="IA114" s="12"/>
      <c r="IB114" s="6">
        <f>[1]основа!AM120</f>
        <v>42551</v>
      </c>
    </row>
    <row r="115" spans="235:236" x14ac:dyDescent="0.2">
      <c r="IA115" s="12"/>
      <c r="IB115" s="6">
        <f>[1]основа!AM121</f>
        <v>42551</v>
      </c>
    </row>
    <row r="116" spans="235:236" x14ac:dyDescent="0.2">
      <c r="IA116" s="12"/>
      <c r="IB116" s="6">
        <f>[1]основа!AM122</f>
        <v>42551</v>
      </c>
    </row>
    <row r="117" spans="235:236" x14ac:dyDescent="0.2">
      <c r="IA117" s="12"/>
      <c r="IB117" s="6">
        <f>[1]основа!AM123</f>
        <v>42551</v>
      </c>
    </row>
    <row r="118" spans="235:236" x14ac:dyDescent="0.2">
      <c r="IA118" s="12"/>
      <c r="IB118" s="6">
        <f>[1]основа!AM124</f>
        <v>42551</v>
      </c>
    </row>
    <row r="119" spans="235:236" x14ac:dyDescent="0.2">
      <c r="IA119" s="12"/>
      <c r="IB119" s="6">
        <f>[1]основа!AM125</f>
        <v>42551</v>
      </c>
    </row>
    <row r="120" spans="235:236" x14ac:dyDescent="0.2">
      <c r="IA120" s="12"/>
      <c r="IB120" s="6">
        <f>[1]основа!AM126</f>
        <v>42551</v>
      </c>
    </row>
    <row r="121" spans="235:236" x14ac:dyDescent="0.2">
      <c r="IA121" s="12"/>
      <c r="IB121" s="6">
        <f>[1]основа!AM127</f>
        <v>42551</v>
      </c>
    </row>
    <row r="122" spans="235:236" x14ac:dyDescent="0.2">
      <c r="IA122" s="12"/>
      <c r="IB122" s="6">
        <f>[1]основа!AM128</f>
        <v>42551</v>
      </c>
    </row>
    <row r="123" spans="235:236" x14ac:dyDescent="0.2">
      <c r="IA123" s="12"/>
      <c r="IB123" s="6">
        <f>[1]основа!AM129</f>
        <v>42551</v>
      </c>
    </row>
    <row r="124" spans="235:236" x14ac:dyDescent="0.2">
      <c r="IA124" s="12"/>
      <c r="IB124" s="6">
        <f>[1]основа!AM130</f>
        <v>42551</v>
      </c>
    </row>
    <row r="125" spans="235:236" x14ac:dyDescent="0.2">
      <c r="IA125" s="12"/>
      <c r="IB125" s="6">
        <f>[1]основа!AM131</f>
        <v>42551</v>
      </c>
    </row>
    <row r="126" spans="235:236" x14ac:dyDescent="0.2">
      <c r="IA126" s="12"/>
      <c r="IB126" s="6">
        <f>[1]основа!AM132</f>
        <v>42551</v>
      </c>
    </row>
    <row r="127" spans="235:236" x14ac:dyDescent="0.2">
      <c r="IA127" s="12"/>
      <c r="IB127" s="6">
        <f>[1]основа!AM133</f>
        <v>42551</v>
      </c>
    </row>
    <row r="128" spans="235:236" x14ac:dyDescent="0.2">
      <c r="IA128" s="12"/>
      <c r="IB128" s="6">
        <f>[1]основа!AM134</f>
        <v>42551</v>
      </c>
    </row>
    <row r="129" spans="235:236" x14ac:dyDescent="0.2">
      <c r="IA129" s="12"/>
      <c r="IB129" s="6">
        <f>[1]основа!AM135</f>
        <v>42551</v>
      </c>
    </row>
    <row r="130" spans="235:236" x14ac:dyDescent="0.2">
      <c r="IA130" s="12"/>
      <c r="IB130" s="6">
        <f>[1]основа!AM136</f>
        <v>42551</v>
      </c>
    </row>
    <row r="131" spans="235:236" x14ac:dyDescent="0.2">
      <c r="IA131" s="12"/>
      <c r="IB131" s="6">
        <f>[1]основа!AM137</f>
        <v>42551</v>
      </c>
    </row>
    <row r="132" spans="235:236" x14ac:dyDescent="0.2">
      <c r="IA132" s="12"/>
      <c r="IB132" s="6">
        <f>[1]основа!AM138</f>
        <v>42551</v>
      </c>
    </row>
    <row r="133" spans="235:236" x14ac:dyDescent="0.2">
      <c r="IA133" s="12"/>
      <c r="IB133" s="6">
        <f>[1]основа!AM139</f>
        <v>42551</v>
      </c>
    </row>
    <row r="134" spans="235:236" x14ac:dyDescent="0.2">
      <c r="IA134" s="12"/>
      <c r="IB134" s="6">
        <f>[1]основа!AM140</f>
        <v>42551</v>
      </c>
    </row>
    <row r="135" spans="235:236" x14ac:dyDescent="0.2">
      <c r="IA135" s="12"/>
      <c r="IB135" s="6">
        <f>[1]основа!AM141</f>
        <v>42551</v>
      </c>
    </row>
    <row r="136" spans="235:236" x14ac:dyDescent="0.2">
      <c r="IA136" s="12"/>
      <c r="IB136" s="6">
        <f>[1]основа!AM142</f>
        <v>42551</v>
      </c>
    </row>
    <row r="137" spans="235:236" x14ac:dyDescent="0.2">
      <c r="IA137" s="12"/>
      <c r="IB137" s="6">
        <f>[1]основа!AM143</f>
        <v>42551</v>
      </c>
    </row>
    <row r="138" spans="235:236" x14ac:dyDescent="0.2">
      <c r="IA138" s="12"/>
      <c r="IB138" s="6">
        <f>[1]основа!AM144</f>
        <v>42551</v>
      </c>
    </row>
    <row r="139" spans="235:236" x14ac:dyDescent="0.2">
      <c r="IA139" s="12"/>
      <c r="IB139" s="6">
        <f>[1]основа!AM145</f>
        <v>42551</v>
      </c>
    </row>
    <row r="140" spans="235:236" x14ac:dyDescent="0.2">
      <c r="IA140" s="12"/>
      <c r="IB140" s="6">
        <f>[1]основа!AM146</f>
        <v>42551</v>
      </c>
    </row>
    <row r="141" spans="235:236" x14ac:dyDescent="0.2">
      <c r="IA141" s="12"/>
      <c r="IB141" s="6">
        <f>[1]основа!AM147</f>
        <v>42551</v>
      </c>
    </row>
    <row r="142" spans="235:236" x14ac:dyDescent="0.2">
      <c r="IA142" s="12"/>
      <c r="IB142" s="6">
        <f>[1]основа!AM148</f>
        <v>42551</v>
      </c>
    </row>
    <row r="143" spans="235:236" x14ac:dyDescent="0.2">
      <c r="IA143" s="12"/>
      <c r="IB143" s="6">
        <f>[1]основа!AM149</f>
        <v>42551</v>
      </c>
    </row>
    <row r="144" spans="235:236" x14ac:dyDescent="0.2">
      <c r="IA144" s="12"/>
      <c r="IB144" s="6">
        <f>[1]основа!AM150</f>
        <v>42551</v>
      </c>
    </row>
    <row r="145" spans="235:236" x14ac:dyDescent="0.2">
      <c r="IA145" s="12"/>
      <c r="IB145" s="6">
        <f>[1]основа!AM151</f>
        <v>42551</v>
      </c>
    </row>
    <row r="146" spans="235:236" x14ac:dyDescent="0.2">
      <c r="IA146" s="12"/>
      <c r="IB146" s="6">
        <f>[1]основа!AM152</f>
        <v>42551</v>
      </c>
    </row>
    <row r="147" spans="235:236" x14ac:dyDescent="0.2">
      <c r="IA147" s="12"/>
      <c r="IB147" s="6">
        <f>[1]основа!AM153</f>
        <v>42551</v>
      </c>
    </row>
    <row r="148" spans="235:236" x14ac:dyDescent="0.2">
      <c r="IA148" s="12"/>
      <c r="IB148" s="6">
        <f>[1]основа!AM154</f>
        <v>42551</v>
      </c>
    </row>
    <row r="149" spans="235:236" x14ac:dyDescent="0.2">
      <c r="IA149" s="12"/>
      <c r="IB149" s="6">
        <f>[1]основа!AM155</f>
        <v>42551</v>
      </c>
    </row>
    <row r="150" spans="235:236" x14ac:dyDescent="0.2">
      <c r="IA150" s="12"/>
      <c r="IB150" s="6">
        <f>[1]основа!AM156</f>
        <v>42551</v>
      </c>
    </row>
    <row r="151" spans="235:236" x14ac:dyDescent="0.2">
      <c r="IA151" s="12"/>
      <c r="IB151" s="6">
        <f>[1]основа!AM157</f>
        <v>42551</v>
      </c>
    </row>
    <row r="152" spans="235:236" x14ac:dyDescent="0.2">
      <c r="IA152" s="12"/>
      <c r="IB152" s="6">
        <f>[1]основа!AM158</f>
        <v>42551</v>
      </c>
    </row>
    <row r="153" spans="235:236" x14ac:dyDescent="0.2">
      <c r="IA153" s="12"/>
      <c r="IB153" s="6">
        <f>[1]основа!AM159</f>
        <v>42551</v>
      </c>
    </row>
    <row r="154" spans="235:236" x14ac:dyDescent="0.2">
      <c r="IA154" s="12"/>
      <c r="IB154" s="6">
        <f>[1]основа!AM160</f>
        <v>42551</v>
      </c>
    </row>
    <row r="155" spans="235:236" x14ac:dyDescent="0.2">
      <c r="IA155" s="12"/>
      <c r="IB155" s="6">
        <f>[1]основа!AM161</f>
        <v>42551</v>
      </c>
    </row>
    <row r="156" spans="235:236" x14ac:dyDescent="0.2">
      <c r="IA156" s="12"/>
      <c r="IB156" s="6">
        <f>[1]основа!AM162</f>
        <v>42551</v>
      </c>
    </row>
    <row r="157" spans="235:236" x14ac:dyDescent="0.2">
      <c r="IA157" s="12"/>
      <c r="IB157" s="6">
        <f>[1]основа!AM163</f>
        <v>42551</v>
      </c>
    </row>
    <row r="158" spans="235:236" x14ac:dyDescent="0.2">
      <c r="IA158" s="12"/>
      <c r="IB158" s="6">
        <f>[1]основа!AM164</f>
        <v>42551</v>
      </c>
    </row>
    <row r="159" spans="235:236" x14ac:dyDescent="0.2">
      <c r="IA159" s="12"/>
      <c r="IB159" s="6">
        <f>[1]основа!AM165</f>
        <v>42551</v>
      </c>
    </row>
    <row r="160" spans="235:236" x14ac:dyDescent="0.2">
      <c r="IA160" s="12"/>
      <c r="IB160" s="6">
        <f>[1]основа!AM166</f>
        <v>42551</v>
      </c>
    </row>
    <row r="161" spans="235:236" x14ac:dyDescent="0.2">
      <c r="IA161" s="12"/>
      <c r="IB161" s="6">
        <f>[1]основа!AM167</f>
        <v>42551</v>
      </c>
    </row>
    <row r="162" spans="235:236" x14ac:dyDescent="0.2">
      <c r="IA162" s="12"/>
      <c r="IB162" s="6">
        <f>[1]основа!AM168</f>
        <v>42551</v>
      </c>
    </row>
    <row r="163" spans="235:236" x14ac:dyDescent="0.2">
      <c r="IA163" s="12"/>
      <c r="IB163" s="6">
        <f>[1]основа!AM169</f>
        <v>42551</v>
      </c>
    </row>
    <row r="164" spans="235:236" x14ac:dyDescent="0.2">
      <c r="IA164" s="12"/>
      <c r="IB164" s="6">
        <f>[1]основа!AM170</f>
        <v>42551</v>
      </c>
    </row>
    <row r="165" spans="235:236" x14ac:dyDescent="0.2">
      <c r="IA165" s="12"/>
      <c r="IB165" s="6">
        <f>[1]основа!AM171</f>
        <v>42551</v>
      </c>
    </row>
    <row r="166" spans="235:236" x14ac:dyDescent="0.2">
      <c r="IA166" s="12"/>
      <c r="IB166" s="6">
        <f>[1]основа!AM172</f>
        <v>42551</v>
      </c>
    </row>
    <row r="167" spans="235:236" x14ac:dyDescent="0.2">
      <c r="IA167" s="12"/>
      <c r="IB167" s="6">
        <f>[1]основа!AM173</f>
        <v>42551</v>
      </c>
    </row>
    <row r="168" spans="235:236" x14ac:dyDescent="0.2">
      <c r="IA168" s="12"/>
      <c r="IB168" s="6">
        <f>[1]основа!AM174</f>
        <v>42551</v>
      </c>
    </row>
    <row r="169" spans="235:236" x14ac:dyDescent="0.2">
      <c r="IA169" s="12"/>
      <c r="IB169" s="6">
        <f>[1]основа!AM175</f>
        <v>42551</v>
      </c>
    </row>
    <row r="170" spans="235:236" x14ac:dyDescent="0.2">
      <c r="IA170" s="12"/>
      <c r="IB170" s="6">
        <f>[1]основа!AM176</f>
        <v>42551</v>
      </c>
    </row>
    <row r="171" spans="235:236" x14ac:dyDescent="0.2">
      <c r="IA171" s="12"/>
      <c r="IB171" s="6">
        <f>[1]основа!AM177</f>
        <v>42551</v>
      </c>
    </row>
    <row r="172" spans="235:236" x14ac:dyDescent="0.2">
      <c r="IA172" s="12"/>
      <c r="IB172" s="6">
        <f>[1]основа!AM178</f>
        <v>42551</v>
      </c>
    </row>
    <row r="173" spans="235:236" x14ac:dyDescent="0.2">
      <c r="IA173" s="12"/>
      <c r="IB173" s="6">
        <f>[1]основа!AM179</f>
        <v>42551</v>
      </c>
    </row>
    <row r="174" spans="235:236" x14ac:dyDescent="0.2">
      <c r="IA174" s="12"/>
      <c r="IB174" s="6">
        <f>[1]основа!AM180</f>
        <v>42551</v>
      </c>
    </row>
    <row r="175" spans="235:236" x14ac:dyDescent="0.2">
      <c r="IA175" s="12"/>
      <c r="IB175" s="6">
        <f>[1]основа!AM181</f>
        <v>42551</v>
      </c>
    </row>
    <row r="176" spans="235:236" x14ac:dyDescent="0.2">
      <c r="IA176" s="12"/>
      <c r="IB176" s="6">
        <f>[1]основа!AM182</f>
        <v>42551</v>
      </c>
    </row>
    <row r="177" spans="235:236" x14ac:dyDescent="0.2">
      <c r="IA177" s="12"/>
      <c r="IB177" s="6">
        <f>[1]основа!AM183</f>
        <v>42551</v>
      </c>
    </row>
    <row r="178" spans="235:236" x14ac:dyDescent="0.2">
      <c r="IA178" s="12"/>
      <c r="IB178" s="6">
        <f>[1]основа!AM184</f>
        <v>42551</v>
      </c>
    </row>
    <row r="179" spans="235:236" x14ac:dyDescent="0.2">
      <c r="IA179" s="12"/>
      <c r="IB179" s="6">
        <f>[1]основа!AM185</f>
        <v>42551</v>
      </c>
    </row>
    <row r="180" spans="235:236" x14ac:dyDescent="0.2">
      <c r="IA180" s="12"/>
      <c r="IB180" s="6">
        <f>[1]основа!AM186</f>
        <v>42551</v>
      </c>
    </row>
    <row r="181" spans="235:236" x14ac:dyDescent="0.2">
      <c r="IA181" s="12"/>
      <c r="IB181" s="6">
        <f>[1]основа!AM187</f>
        <v>42551</v>
      </c>
    </row>
    <row r="182" spans="235:236" x14ac:dyDescent="0.2">
      <c r="IA182" s="12"/>
      <c r="IB182" s="6">
        <f>[1]основа!AM188</f>
        <v>42551</v>
      </c>
    </row>
    <row r="183" spans="235:236" x14ac:dyDescent="0.2">
      <c r="IA183" s="12"/>
      <c r="IB183" s="6">
        <f>[1]основа!AM189</f>
        <v>42551</v>
      </c>
    </row>
    <row r="184" spans="235:236" x14ac:dyDescent="0.2">
      <c r="IA184" s="12"/>
      <c r="IB184" s="6">
        <f>[1]основа!AM190</f>
        <v>42551</v>
      </c>
    </row>
    <row r="185" spans="235:236" x14ac:dyDescent="0.2">
      <c r="IA185" s="12"/>
      <c r="IB185" s="6">
        <f>[1]основа!AM191</f>
        <v>42551</v>
      </c>
    </row>
    <row r="186" spans="235:236" x14ac:dyDescent="0.2">
      <c r="IA186" s="12"/>
      <c r="IB186" s="6">
        <f>[1]основа!AM192</f>
        <v>42551</v>
      </c>
    </row>
    <row r="187" spans="235:236" x14ac:dyDescent="0.2">
      <c r="IA187" s="12"/>
      <c r="IB187" s="6">
        <f>[1]основа!AM193</f>
        <v>42551</v>
      </c>
    </row>
    <row r="188" spans="235:236" x14ac:dyDescent="0.2">
      <c r="IA188" s="12"/>
      <c r="IB188" s="6">
        <f>[1]основа!AM194</f>
        <v>42551</v>
      </c>
    </row>
    <row r="189" spans="235:236" x14ac:dyDescent="0.2">
      <c r="IA189" s="12"/>
      <c r="IB189" s="6">
        <f>[1]основа!AM195</f>
        <v>42551</v>
      </c>
    </row>
    <row r="190" spans="235:236" x14ac:dyDescent="0.2">
      <c r="IA190" s="12"/>
      <c r="IB190" s="6">
        <f>[1]основа!AM196</f>
        <v>42551</v>
      </c>
    </row>
    <row r="191" spans="235:236" x14ac:dyDescent="0.2">
      <c r="IA191" s="12"/>
      <c r="IB191" s="6">
        <f>[1]основа!AM197</f>
        <v>42551</v>
      </c>
    </row>
    <row r="192" spans="235:236" x14ac:dyDescent="0.2">
      <c r="IA192" s="12"/>
      <c r="IB192" s="6">
        <f>[1]основа!AM198</f>
        <v>42551</v>
      </c>
    </row>
    <row r="193" spans="235:236" x14ac:dyDescent="0.2">
      <c r="IA193" s="12"/>
      <c r="IB193" s="6">
        <f>[1]основа!AM199</f>
        <v>42551</v>
      </c>
    </row>
    <row r="194" spans="235:236" x14ac:dyDescent="0.2">
      <c r="IA194" s="12"/>
      <c r="IB194" s="6">
        <f>[1]основа!AM200</f>
        <v>42551</v>
      </c>
    </row>
    <row r="195" spans="235:236" x14ac:dyDescent="0.2">
      <c r="IA195" s="12"/>
      <c r="IB195" s="6">
        <f>[1]основа!AM201</f>
        <v>42551</v>
      </c>
    </row>
    <row r="196" spans="235:236" x14ac:dyDescent="0.2">
      <c r="IA196" s="12"/>
      <c r="IB196" s="6">
        <f>[1]основа!AM202</f>
        <v>42551</v>
      </c>
    </row>
    <row r="197" spans="235:236" x14ac:dyDescent="0.2">
      <c r="IA197" s="12"/>
      <c r="IB197" s="6">
        <f>[1]основа!AM203</f>
        <v>42551</v>
      </c>
    </row>
    <row r="198" spans="235:236" x14ac:dyDescent="0.2">
      <c r="IA198" s="12"/>
      <c r="IB198" s="6">
        <f>[1]основа!AM204</f>
        <v>42551</v>
      </c>
    </row>
    <row r="199" spans="235:236" x14ac:dyDescent="0.2">
      <c r="IA199" s="12"/>
      <c r="IB199" s="6">
        <f>[1]основа!AM205</f>
        <v>42551</v>
      </c>
    </row>
    <row r="200" spans="235:236" x14ac:dyDescent="0.2">
      <c r="IA200" s="12"/>
      <c r="IB200" s="6">
        <f>[1]основа!AM206</f>
        <v>42551</v>
      </c>
    </row>
    <row r="201" spans="235:236" x14ac:dyDescent="0.2">
      <c r="IA201" s="12"/>
      <c r="IB201" s="6">
        <f>[1]основа!AM207</f>
        <v>42551</v>
      </c>
    </row>
    <row r="202" spans="235:236" x14ac:dyDescent="0.2">
      <c r="IA202" s="12"/>
      <c r="IB202" s="6">
        <f>[1]основа!AM208</f>
        <v>42551</v>
      </c>
    </row>
    <row r="203" spans="235:236" x14ac:dyDescent="0.2">
      <c r="IA203" s="12"/>
      <c r="IB203" s="6">
        <f>[1]основа!AM209</f>
        <v>42551</v>
      </c>
    </row>
    <row r="204" spans="235:236" x14ac:dyDescent="0.2">
      <c r="IA204" s="12"/>
      <c r="IB204" s="6">
        <f>[1]основа!AM210</f>
        <v>42551</v>
      </c>
    </row>
    <row r="205" spans="235:236" x14ac:dyDescent="0.2">
      <c r="IA205" s="12"/>
      <c r="IB205" s="6">
        <f>[1]основа!AM211</f>
        <v>42551</v>
      </c>
    </row>
    <row r="206" spans="235:236" x14ac:dyDescent="0.2">
      <c r="IA206" s="12"/>
      <c r="IB206" s="6">
        <f>[1]основа!AM212</f>
        <v>42551</v>
      </c>
    </row>
    <row r="207" spans="235:236" x14ac:dyDescent="0.2">
      <c r="IA207" s="12"/>
      <c r="IB207" s="6">
        <f>[1]основа!AM213</f>
        <v>42551</v>
      </c>
    </row>
    <row r="208" spans="235:236" x14ac:dyDescent="0.2">
      <c r="IA208" s="12"/>
      <c r="IB208" s="6">
        <f>[1]основа!AM214</f>
        <v>42551</v>
      </c>
    </row>
    <row r="209" spans="235:236" x14ac:dyDescent="0.2">
      <c r="IA209" s="12"/>
      <c r="IB209" s="6">
        <f>[1]основа!AM215</f>
        <v>42551</v>
      </c>
    </row>
    <row r="210" spans="235:236" x14ac:dyDescent="0.2">
      <c r="IA210" s="12"/>
      <c r="IB210" s="6">
        <f>[1]основа!AM216</f>
        <v>42551</v>
      </c>
    </row>
    <row r="211" spans="235:236" x14ac:dyDescent="0.2">
      <c r="IA211" s="12"/>
      <c r="IB211" s="6">
        <f>[1]основа!AM217</f>
        <v>42551</v>
      </c>
    </row>
    <row r="212" spans="235:236" x14ac:dyDescent="0.2">
      <c r="IA212" s="12"/>
      <c r="IB212" s="6">
        <f>[1]основа!AM218</f>
        <v>42551</v>
      </c>
    </row>
    <row r="213" spans="235:236" x14ac:dyDescent="0.2">
      <c r="IA213" s="12"/>
      <c r="IB213" s="6">
        <f>[1]основа!AM219</f>
        <v>42551</v>
      </c>
    </row>
    <row r="214" spans="235:236" x14ac:dyDescent="0.2">
      <c r="IA214" s="12"/>
      <c r="IB214" s="6">
        <f>[1]основа!AM220</f>
        <v>42551</v>
      </c>
    </row>
    <row r="215" spans="235:236" x14ac:dyDescent="0.2">
      <c r="IA215" s="12"/>
      <c r="IB215" s="6">
        <f>[1]основа!AM221</f>
        <v>42551</v>
      </c>
    </row>
    <row r="216" spans="235:236" x14ac:dyDescent="0.2">
      <c r="IA216" s="12"/>
      <c r="IB216" s="6">
        <f>[1]основа!AM222</f>
        <v>42551</v>
      </c>
    </row>
    <row r="217" spans="235:236" x14ac:dyDescent="0.2">
      <c r="IA217" s="12"/>
      <c r="IB217" s="6">
        <f>[1]основа!AM223</f>
        <v>42551</v>
      </c>
    </row>
    <row r="218" spans="235:236" x14ac:dyDescent="0.2">
      <c r="IA218" s="12"/>
      <c r="IB218" s="6">
        <f>[1]основа!AM224</f>
        <v>42551</v>
      </c>
    </row>
    <row r="219" spans="235:236" x14ac:dyDescent="0.2">
      <c r="IA219" s="12"/>
      <c r="IB219" s="6">
        <f>[1]основа!AM225</f>
        <v>42551</v>
      </c>
    </row>
    <row r="220" spans="235:236" x14ac:dyDescent="0.2">
      <c r="IA220" s="12"/>
      <c r="IB220" s="6">
        <f>[1]основа!AM226</f>
        <v>42551</v>
      </c>
    </row>
    <row r="221" spans="235:236" x14ac:dyDescent="0.2">
      <c r="IA221" s="12"/>
      <c r="IB221" s="6">
        <f>[1]основа!AM227</f>
        <v>42551</v>
      </c>
    </row>
    <row r="222" spans="235:236" x14ac:dyDescent="0.2">
      <c r="IA222" s="12"/>
      <c r="IB222" s="6">
        <f>[1]основа!AM228</f>
        <v>42551</v>
      </c>
    </row>
    <row r="223" spans="235:236" x14ac:dyDescent="0.2">
      <c r="IA223" s="12"/>
      <c r="IB223" s="6">
        <f>[1]основа!AM229</f>
        <v>42551</v>
      </c>
    </row>
    <row r="224" spans="235:236" x14ac:dyDescent="0.2">
      <c r="IA224" s="12"/>
      <c r="IB224" s="6">
        <f>[1]основа!AM230</f>
        <v>42551</v>
      </c>
    </row>
    <row r="225" spans="235:236" x14ac:dyDescent="0.2">
      <c r="IA225" s="12"/>
      <c r="IB225" s="6">
        <f>[1]основа!AM231</f>
        <v>42551</v>
      </c>
    </row>
    <row r="226" spans="235:236" x14ac:dyDescent="0.2">
      <c r="IA226" s="12"/>
      <c r="IB226" s="6">
        <f>[1]основа!AM232</f>
        <v>42551</v>
      </c>
    </row>
    <row r="227" spans="235:236" x14ac:dyDescent="0.2">
      <c r="IA227" s="12"/>
      <c r="IB227" s="6">
        <f>[1]основа!AM233</f>
        <v>42551</v>
      </c>
    </row>
    <row r="228" spans="235:236" x14ac:dyDescent="0.2">
      <c r="IA228" s="12"/>
      <c r="IB228" s="6">
        <f>[1]основа!AM234</f>
        <v>42551</v>
      </c>
    </row>
    <row r="229" spans="235:236" x14ac:dyDescent="0.2">
      <c r="IA229" s="12"/>
      <c r="IB229" s="6">
        <f>[1]основа!AM235</f>
        <v>42551</v>
      </c>
    </row>
    <row r="230" spans="235:236" x14ac:dyDescent="0.2">
      <c r="IA230" s="12"/>
      <c r="IB230" s="6">
        <f>[1]основа!AM236</f>
        <v>42551</v>
      </c>
    </row>
    <row r="231" spans="235:236" x14ac:dyDescent="0.2">
      <c r="IA231" s="12"/>
      <c r="IB231" s="6">
        <f>[1]основа!AM237</f>
        <v>42551</v>
      </c>
    </row>
    <row r="232" spans="235:236" x14ac:dyDescent="0.2">
      <c r="IA232" s="12"/>
      <c r="IB232" s="6">
        <f>[1]основа!AM238</f>
        <v>42551</v>
      </c>
    </row>
    <row r="233" spans="235:236" x14ac:dyDescent="0.2">
      <c r="IA233" s="12"/>
      <c r="IB233" s="6">
        <f>[1]основа!AM239</f>
        <v>42551</v>
      </c>
    </row>
    <row r="234" spans="235:236" x14ac:dyDescent="0.2">
      <c r="IA234" s="12"/>
      <c r="IB234" s="6">
        <f>[1]основа!AM240</f>
        <v>42551</v>
      </c>
    </row>
    <row r="235" spans="235:236" x14ac:dyDescent="0.2">
      <c r="IA235" s="12"/>
      <c r="IB235" s="6">
        <f>[1]основа!AM241</f>
        <v>42551</v>
      </c>
    </row>
    <row r="236" spans="235:236" x14ac:dyDescent="0.2">
      <c r="IA236" s="12"/>
      <c r="IB236" s="6">
        <f>[1]основа!AM242</f>
        <v>42551</v>
      </c>
    </row>
    <row r="237" spans="235:236" x14ac:dyDescent="0.2">
      <c r="IA237" s="12"/>
      <c r="IB237" s="6">
        <f>[1]основа!AM243</f>
        <v>42551</v>
      </c>
    </row>
    <row r="238" spans="235:236" x14ac:dyDescent="0.2">
      <c r="IA238" s="12"/>
      <c r="IB238" s="6">
        <f>[1]основа!AM244</f>
        <v>42551</v>
      </c>
    </row>
    <row r="239" spans="235:236" x14ac:dyDescent="0.2">
      <c r="IA239" s="12"/>
      <c r="IB239" s="6">
        <f>[1]основа!AM245</f>
        <v>42551</v>
      </c>
    </row>
    <row r="240" spans="235:236" x14ac:dyDescent="0.2">
      <c r="IA240" s="12"/>
      <c r="IB240" s="6">
        <f>[1]основа!AM246</f>
        <v>42551</v>
      </c>
    </row>
    <row r="241" spans="235:236" x14ac:dyDescent="0.2">
      <c r="IA241" s="12"/>
      <c r="IB241" s="6">
        <f>[1]основа!AM247</f>
        <v>42551</v>
      </c>
    </row>
    <row r="242" spans="235:236" x14ac:dyDescent="0.2">
      <c r="IA242" s="12"/>
      <c r="IB242" s="6">
        <f>[1]основа!AM248</f>
        <v>42551</v>
      </c>
    </row>
    <row r="243" spans="235:236" x14ac:dyDescent="0.2">
      <c r="IA243" s="12"/>
      <c r="IB243" s="6">
        <f>[1]основа!AM249</f>
        <v>42551</v>
      </c>
    </row>
    <row r="244" spans="235:236" x14ac:dyDescent="0.2">
      <c r="IA244" s="12"/>
      <c r="IB244" s="6">
        <f>[1]основа!AM250</f>
        <v>42551</v>
      </c>
    </row>
    <row r="245" spans="235:236" x14ac:dyDescent="0.2">
      <c r="IA245" s="12"/>
      <c r="IB245" s="6">
        <f>[1]основа!AM251</f>
        <v>42551</v>
      </c>
    </row>
    <row r="246" spans="235:236" x14ac:dyDescent="0.2">
      <c r="IA246" s="12"/>
      <c r="IB246" s="6">
        <f>[1]основа!AM252</f>
        <v>42551</v>
      </c>
    </row>
    <row r="247" spans="235:236" x14ac:dyDescent="0.2">
      <c r="IA247" s="12"/>
      <c r="IB247" s="6">
        <f>[1]основа!AM253</f>
        <v>42551</v>
      </c>
    </row>
    <row r="248" spans="235:236" x14ac:dyDescent="0.2">
      <c r="IA248" s="12"/>
      <c r="IB248" s="6">
        <f>[1]основа!AM254</f>
        <v>42551</v>
      </c>
    </row>
    <row r="249" spans="235:236" x14ac:dyDescent="0.2">
      <c r="IA249" s="12"/>
      <c r="IB249" s="6">
        <f>[1]основа!AM255</f>
        <v>42551</v>
      </c>
    </row>
    <row r="250" spans="235:236" x14ac:dyDescent="0.2">
      <c r="IA250" s="12"/>
      <c r="IB250" s="6">
        <f>[1]основа!AM256</f>
        <v>42551</v>
      </c>
    </row>
    <row r="251" spans="235:236" x14ac:dyDescent="0.2">
      <c r="IA251" s="12"/>
      <c r="IB251" s="6">
        <f>[1]основа!AM257</f>
        <v>42551</v>
      </c>
    </row>
    <row r="252" spans="235:236" x14ac:dyDescent="0.2">
      <c r="IA252" s="12"/>
      <c r="IB252" s="6">
        <f>[1]основа!AM258</f>
        <v>42551</v>
      </c>
    </row>
    <row r="253" spans="235:236" x14ac:dyDescent="0.2">
      <c r="IA253" s="12"/>
      <c r="IB253" s="6">
        <f>[1]основа!AM259</f>
        <v>42551</v>
      </c>
    </row>
    <row r="254" spans="235:236" x14ac:dyDescent="0.2">
      <c r="IA254" s="12"/>
      <c r="IB254" s="6">
        <f>[1]основа!AM260</f>
        <v>42551</v>
      </c>
    </row>
    <row r="255" spans="235:236" x14ac:dyDescent="0.2">
      <c r="IA255" s="12"/>
      <c r="IB255" s="6">
        <f>[1]основа!AM261</f>
        <v>42551</v>
      </c>
    </row>
    <row r="256" spans="235:236" x14ac:dyDescent="0.2">
      <c r="IA256" s="12"/>
      <c r="IB256" s="6">
        <f>[1]основа!AM262</f>
        <v>42551</v>
      </c>
    </row>
    <row r="257" spans="235:236" x14ac:dyDescent="0.2">
      <c r="IA257" s="12"/>
      <c r="IB257" s="6">
        <f>[1]основа!AM263</f>
        <v>42551</v>
      </c>
    </row>
    <row r="258" spans="235:236" x14ac:dyDescent="0.2">
      <c r="IA258" s="12"/>
      <c r="IB258" s="6">
        <f>[1]основа!AM264</f>
        <v>42551</v>
      </c>
    </row>
    <row r="259" spans="235:236" x14ac:dyDescent="0.2">
      <c r="IA259" s="12"/>
      <c r="IB259" s="6">
        <f>[1]основа!AM265</f>
        <v>42551</v>
      </c>
    </row>
    <row r="260" spans="235:236" x14ac:dyDescent="0.2">
      <c r="IA260" s="12"/>
      <c r="IB260" s="6">
        <f>[1]основа!AM266</f>
        <v>42551</v>
      </c>
    </row>
    <row r="261" spans="235:236" x14ac:dyDescent="0.2">
      <c r="IA261" s="12"/>
      <c r="IB261" s="6">
        <f>[1]основа!AM267</f>
        <v>42551</v>
      </c>
    </row>
    <row r="262" spans="235:236" x14ac:dyDescent="0.2">
      <c r="IA262" s="12"/>
      <c r="IB262" s="6">
        <f>[1]основа!AM268</f>
        <v>42551</v>
      </c>
    </row>
    <row r="263" spans="235:236" x14ac:dyDescent="0.2">
      <c r="IA263" s="12"/>
      <c r="IB263" s="6">
        <f>[1]основа!AM269</f>
        <v>42551</v>
      </c>
    </row>
    <row r="264" spans="235:236" x14ac:dyDescent="0.2">
      <c r="IA264" s="12"/>
      <c r="IB264" s="6">
        <f>[1]основа!AM270</f>
        <v>42551</v>
      </c>
    </row>
    <row r="265" spans="235:236" x14ac:dyDescent="0.2">
      <c r="IA265" s="12"/>
      <c r="IB265" s="6">
        <f>[1]основа!AM271</f>
        <v>42551</v>
      </c>
    </row>
    <row r="266" spans="235:236" x14ac:dyDescent="0.2">
      <c r="IA266" s="12"/>
      <c r="IB266" s="6">
        <f>[1]основа!AM272</f>
        <v>42551</v>
      </c>
    </row>
    <row r="267" spans="235:236" x14ac:dyDescent="0.2">
      <c r="IA267" s="12"/>
      <c r="IB267" s="6">
        <f>[1]основа!AM273</f>
        <v>42551</v>
      </c>
    </row>
    <row r="268" spans="235:236" x14ac:dyDescent="0.2">
      <c r="IA268" s="12"/>
      <c r="IB268" s="6">
        <f>[1]основа!AM274</f>
        <v>42551</v>
      </c>
    </row>
    <row r="269" spans="235:236" x14ac:dyDescent="0.2">
      <c r="IA269" s="12"/>
      <c r="IB269" s="6">
        <f>[1]основа!AM275</f>
        <v>42551</v>
      </c>
    </row>
    <row r="270" spans="235:236" x14ac:dyDescent="0.2">
      <c r="IA270" s="12"/>
      <c r="IB270" s="6">
        <f>[1]основа!AM276</f>
        <v>42551</v>
      </c>
    </row>
    <row r="271" spans="235:236" x14ac:dyDescent="0.2">
      <c r="IA271" s="12"/>
      <c r="IB271" s="6">
        <f>[1]основа!AM277</f>
        <v>42551</v>
      </c>
    </row>
    <row r="272" spans="235:236" x14ac:dyDescent="0.2">
      <c r="IA272" s="12"/>
      <c r="IB272" s="6">
        <f>[1]основа!AM278</f>
        <v>42551</v>
      </c>
    </row>
    <row r="273" spans="235:236" x14ac:dyDescent="0.2">
      <c r="IA273" s="12"/>
      <c r="IB273" s="6">
        <f>[1]основа!AM279</f>
        <v>42551</v>
      </c>
    </row>
    <row r="274" spans="235:236" x14ac:dyDescent="0.2">
      <c r="IA274" s="12"/>
      <c r="IB274" s="6">
        <f>[1]основа!AM280</f>
        <v>42551</v>
      </c>
    </row>
    <row r="275" spans="235:236" x14ac:dyDescent="0.2">
      <c r="IA275" s="12"/>
      <c r="IB275" s="6">
        <f>[1]основа!AM281</f>
        <v>42551</v>
      </c>
    </row>
    <row r="276" spans="235:236" x14ac:dyDescent="0.2">
      <c r="IA276" s="12"/>
      <c r="IB276" s="6">
        <f>[1]основа!AM282</f>
        <v>42551</v>
      </c>
    </row>
    <row r="277" spans="235:236" x14ac:dyDescent="0.2">
      <c r="IA277" s="12"/>
      <c r="IB277" s="6">
        <f>[1]основа!AM283</f>
        <v>42551</v>
      </c>
    </row>
    <row r="278" spans="235:236" x14ac:dyDescent="0.2">
      <c r="IA278" s="12"/>
      <c r="IB278" s="6">
        <f>[1]основа!AM284</f>
        <v>42551</v>
      </c>
    </row>
    <row r="279" spans="235:236" x14ac:dyDescent="0.2">
      <c r="IA279" s="12"/>
      <c r="IB279" s="6">
        <f>[1]основа!AM285</f>
        <v>42551</v>
      </c>
    </row>
    <row r="280" spans="235:236" x14ac:dyDescent="0.2">
      <c r="IA280" s="12"/>
      <c r="IB280" s="6">
        <f>[1]основа!AM286</f>
        <v>42551</v>
      </c>
    </row>
    <row r="281" spans="235:236" x14ac:dyDescent="0.2">
      <c r="IA281" s="12"/>
      <c r="IB281" s="6">
        <f>[1]основа!AM287</f>
        <v>42551</v>
      </c>
    </row>
    <row r="282" spans="235:236" x14ac:dyDescent="0.2">
      <c r="IA282" s="12"/>
      <c r="IB282" s="6">
        <f>[1]основа!AM288</f>
        <v>42551</v>
      </c>
    </row>
    <row r="283" spans="235:236" x14ac:dyDescent="0.2">
      <c r="IA283" s="12"/>
      <c r="IB283" s="6">
        <f>[1]основа!AM289</f>
        <v>42551</v>
      </c>
    </row>
    <row r="284" spans="235:236" x14ac:dyDescent="0.2">
      <c r="IA284" s="12"/>
      <c r="IB284" s="6">
        <f>[1]основа!AM290</f>
        <v>42551</v>
      </c>
    </row>
    <row r="285" spans="235:236" x14ac:dyDescent="0.2">
      <c r="IA285" s="12"/>
      <c r="IB285" s="6">
        <f>[1]основа!AM291</f>
        <v>42551</v>
      </c>
    </row>
    <row r="286" spans="235:236" x14ac:dyDescent="0.2">
      <c r="IA286" s="12"/>
      <c r="IB286" s="6">
        <f>[1]основа!AM292</f>
        <v>42551</v>
      </c>
    </row>
    <row r="287" spans="235:236" x14ac:dyDescent="0.2">
      <c r="IA287" s="12"/>
      <c r="IB287" s="6">
        <f>[1]основа!AM293</f>
        <v>42551</v>
      </c>
    </row>
    <row r="288" spans="235:236" x14ac:dyDescent="0.2">
      <c r="IA288" s="12"/>
      <c r="IB288" s="6">
        <f>[1]основа!AM294</f>
        <v>42551</v>
      </c>
    </row>
    <row r="289" spans="235:236" x14ac:dyDescent="0.2">
      <c r="IA289" s="12"/>
      <c r="IB289" s="6">
        <f>[1]основа!AM295</f>
        <v>42551</v>
      </c>
    </row>
    <row r="290" spans="235:236" x14ac:dyDescent="0.2">
      <c r="IA290" s="12"/>
      <c r="IB290" s="6">
        <f>[1]основа!AM296</f>
        <v>42551</v>
      </c>
    </row>
    <row r="291" spans="235:236" x14ac:dyDescent="0.2">
      <c r="IA291" s="12"/>
      <c r="IB291" s="6">
        <f>[1]основа!AM297</f>
        <v>42551</v>
      </c>
    </row>
    <row r="292" spans="235:236" x14ac:dyDescent="0.2">
      <c r="IA292" s="12"/>
      <c r="IB292" s="6">
        <f>[1]основа!AM298</f>
        <v>42551</v>
      </c>
    </row>
    <row r="293" spans="235:236" x14ac:dyDescent="0.2">
      <c r="IA293" s="12"/>
      <c r="IB293" s="6">
        <f>[1]основа!AM299</f>
        <v>42551</v>
      </c>
    </row>
    <row r="294" spans="235:236" x14ac:dyDescent="0.2">
      <c r="IA294" s="12"/>
      <c r="IB294" s="6">
        <f>[1]основа!AM300</f>
        <v>42551</v>
      </c>
    </row>
    <row r="295" spans="235:236" x14ac:dyDescent="0.2">
      <c r="IA295" s="12"/>
      <c r="IB295" s="6">
        <f>[1]основа!AM301</f>
        <v>42551</v>
      </c>
    </row>
    <row r="296" spans="235:236" x14ac:dyDescent="0.2">
      <c r="IA296" s="12"/>
      <c r="IB296" s="6">
        <f>[1]основа!AM302</f>
        <v>42551</v>
      </c>
    </row>
    <row r="297" spans="235:236" x14ac:dyDescent="0.2">
      <c r="IA297" s="12"/>
      <c r="IB297" s="6">
        <f>[1]основа!AM303</f>
        <v>42551</v>
      </c>
    </row>
    <row r="298" spans="235:236" x14ac:dyDescent="0.2">
      <c r="IA298" s="12"/>
      <c r="IB298" s="6">
        <f>[1]основа!AM304</f>
        <v>42551</v>
      </c>
    </row>
    <row r="299" spans="235:236" x14ac:dyDescent="0.2">
      <c r="IA299" s="12"/>
      <c r="IB299" s="6">
        <f>[1]основа!AM305</f>
        <v>42551</v>
      </c>
    </row>
    <row r="300" spans="235:236" x14ac:dyDescent="0.2">
      <c r="IA300" s="12"/>
      <c r="IB300" s="6">
        <f>[1]основа!AM306</f>
        <v>42551</v>
      </c>
    </row>
  </sheetData>
  <sheetProtection formatColumns="0" autoFilter="0"/>
  <autoFilter ref="K7:K69">
    <filterColumn colId="0">
      <filters>
        <filter val="1"/>
        <filter val="Борщ с капустой и картофелем со сметаной (на мясном бульоне)"/>
        <filter val="Каша молочная рисовая с маслом сливочным"/>
        <filter val="Круассан"/>
        <filter val="Напиток из вишни"/>
        <filter val="Сосиска отварная"/>
        <filter val="Хлеб пшеничный"/>
        <filter val="Чай с сахаром и молоком"/>
      </filters>
    </filterColumn>
  </autoFilter>
  <mergeCells count="5">
    <mergeCell ref="A6:B6"/>
    <mergeCell ref="A7:G7"/>
    <mergeCell ref="A2:G2"/>
    <mergeCell ref="A3:G3"/>
    <mergeCell ref="A4:G4"/>
  </mergeCells>
  <conditionalFormatting sqref="B2:B5 B7:B15 A2:A15 A2:G4 C2:P69 A12:H69">
    <cfRule type="cellIs" dxfId="24427" priority="775" operator="equal">
      <formula>0</formula>
    </cfRule>
  </conditionalFormatting>
  <conditionalFormatting sqref="A64:A66">
    <cfRule type="cellIs" dxfId="24426" priority="771" operator="equal">
      <formula>0</formula>
    </cfRule>
  </conditionalFormatting>
  <conditionalFormatting sqref="A18:H20">
    <cfRule type="cellIs" dxfId="24425" priority="769" stopIfTrue="1" operator="equal">
      <formula>0</formula>
    </cfRule>
  </conditionalFormatting>
  <conditionalFormatting sqref="A24:H26">
    <cfRule type="cellIs" dxfId="24424" priority="768" stopIfTrue="1" operator="equal">
      <formula>0</formula>
    </cfRule>
  </conditionalFormatting>
  <conditionalFormatting sqref="A35:H37">
    <cfRule type="cellIs" dxfId="24423" priority="767" stopIfTrue="1" operator="equal">
      <formula>0</formula>
    </cfRule>
  </conditionalFormatting>
  <conditionalFormatting sqref="A43:H45">
    <cfRule type="cellIs" dxfId="24422" priority="766" stopIfTrue="1" operator="equal">
      <formula>0</formula>
    </cfRule>
  </conditionalFormatting>
  <conditionalFormatting sqref="A53:H55">
    <cfRule type="cellIs" dxfId="24421" priority="765" stopIfTrue="1" operator="equal">
      <formula>0</formula>
    </cfRule>
  </conditionalFormatting>
  <conditionalFormatting sqref="A12:H14 A18:H61">
    <cfRule type="expression" dxfId="24420" priority="764" stopIfTrue="1">
      <formula>$IT13&lt;$IS$2</formula>
    </cfRule>
  </conditionalFormatting>
  <conditionalFormatting sqref="A18:H20">
    <cfRule type="cellIs" dxfId="24419" priority="761" stopIfTrue="1" operator="equal">
      <formula>0</formula>
    </cfRule>
  </conditionalFormatting>
  <conditionalFormatting sqref="A24:H26">
    <cfRule type="cellIs" dxfId="24418" priority="760" stopIfTrue="1" operator="equal">
      <formula>0</formula>
    </cfRule>
  </conditionalFormatting>
  <conditionalFormatting sqref="A35:H37">
    <cfRule type="cellIs" dxfId="24417" priority="759" stopIfTrue="1" operator="equal">
      <formula>0</formula>
    </cfRule>
  </conditionalFormatting>
  <conditionalFormatting sqref="A43:H45">
    <cfRule type="cellIs" dxfId="24416" priority="758" stopIfTrue="1" operator="equal">
      <formula>0</formula>
    </cfRule>
  </conditionalFormatting>
  <conditionalFormatting sqref="A53:H55">
    <cfRule type="cellIs" dxfId="24415" priority="757" stopIfTrue="1" operator="equal">
      <formula>0</formula>
    </cfRule>
  </conditionalFormatting>
  <conditionalFormatting sqref="A3:A4">
    <cfRule type="expression" dxfId="24414" priority="752" stopIfTrue="1">
      <formula>$IT4&lt;$IS$4</formula>
    </cfRule>
  </conditionalFormatting>
  <conditionalFormatting sqref="A3:A4">
    <cfRule type="expression" dxfId="24413" priority="751" stopIfTrue="1">
      <formula>$IT4&lt;$IS$4</formula>
    </cfRule>
  </conditionalFormatting>
  <conditionalFormatting sqref="A3:G3">
    <cfRule type="expression" dxfId="24412" priority="750" stopIfTrue="1">
      <formula>$IT6&lt;$IS$4</formula>
    </cfRule>
  </conditionalFormatting>
  <conditionalFormatting sqref="A4">
    <cfRule type="expression" dxfId="24411" priority="745" stopIfTrue="1">
      <formula>$IT5&lt;$IS$4</formula>
    </cfRule>
  </conditionalFormatting>
  <conditionalFormatting sqref="A4">
    <cfRule type="expression" dxfId="24410" priority="744" stopIfTrue="1">
      <formula>$IT5&lt;$IS$4</formula>
    </cfRule>
  </conditionalFormatting>
  <conditionalFormatting sqref="A18:G20">
    <cfRule type="cellIs" dxfId="24409" priority="742" stopIfTrue="1" operator="equal">
      <formula>0</formula>
    </cfRule>
  </conditionalFormatting>
  <conditionalFormatting sqref="A18:G20">
    <cfRule type="cellIs" dxfId="24408" priority="741" stopIfTrue="1" operator="equal">
      <formula>0</formula>
    </cfRule>
  </conditionalFormatting>
  <conditionalFormatting sqref="A24:G26">
    <cfRule type="cellIs" dxfId="24407" priority="740" stopIfTrue="1" operator="equal">
      <formula>0</formula>
    </cfRule>
  </conditionalFormatting>
  <conditionalFormatting sqref="A24:G26">
    <cfRule type="cellIs" dxfId="24406" priority="739" stopIfTrue="1" operator="equal">
      <formula>0</formula>
    </cfRule>
  </conditionalFormatting>
  <conditionalFormatting sqref="A35:G37">
    <cfRule type="cellIs" dxfId="24405" priority="738" stopIfTrue="1" operator="equal">
      <formula>0</formula>
    </cfRule>
  </conditionalFormatting>
  <conditionalFormatting sqref="A43:G45">
    <cfRule type="cellIs" dxfId="24404" priority="737" stopIfTrue="1" operator="equal">
      <formula>0</formula>
    </cfRule>
  </conditionalFormatting>
  <conditionalFormatting sqref="A43:G45">
    <cfRule type="cellIs" dxfId="24403" priority="736" stopIfTrue="1" operator="equal">
      <formula>0</formula>
    </cfRule>
  </conditionalFormatting>
  <conditionalFormatting sqref="A53:G55">
    <cfRule type="cellIs" dxfId="24402" priority="735" stopIfTrue="1" operator="equal">
      <formula>0</formula>
    </cfRule>
  </conditionalFormatting>
  <conditionalFormatting sqref="A27:G27">
    <cfRule type="cellIs" dxfId="24401" priority="733" stopIfTrue="1" operator="equal">
      <formula>0</formula>
    </cfRule>
  </conditionalFormatting>
  <conditionalFormatting sqref="A35:G35">
    <cfRule type="cellIs" dxfId="24400" priority="731" stopIfTrue="1" operator="equal">
      <formula>0</formula>
    </cfRule>
  </conditionalFormatting>
  <conditionalFormatting sqref="A35:G35">
    <cfRule type="cellIs" dxfId="24399" priority="730" stopIfTrue="1" operator="equal">
      <formula>0</formula>
    </cfRule>
  </conditionalFormatting>
  <conditionalFormatting sqref="H18:H20">
    <cfRule type="cellIs" dxfId="24398" priority="726" stopIfTrue="1" operator="equal">
      <formula>0</formula>
    </cfRule>
  </conditionalFormatting>
  <conditionalFormatting sqref="H18:H20">
    <cfRule type="cellIs" dxfId="24397" priority="725" stopIfTrue="1" operator="equal">
      <formula>0</formula>
    </cfRule>
  </conditionalFormatting>
  <conditionalFormatting sqref="H24:H26">
    <cfRule type="cellIs" dxfId="24396" priority="724" stopIfTrue="1" operator="equal">
      <formula>0</formula>
    </cfRule>
  </conditionalFormatting>
  <conditionalFormatting sqref="H24:H26">
    <cfRule type="cellIs" dxfId="24395" priority="723" stopIfTrue="1" operator="equal">
      <formula>0</formula>
    </cfRule>
  </conditionalFormatting>
  <conditionalFormatting sqref="H35:H37">
    <cfRule type="cellIs" dxfId="24394" priority="722" stopIfTrue="1" operator="equal">
      <formula>0</formula>
    </cfRule>
  </conditionalFormatting>
  <conditionalFormatting sqref="H43:H45">
    <cfRule type="cellIs" dxfId="24393" priority="721" stopIfTrue="1" operator="equal">
      <formula>0</formula>
    </cfRule>
  </conditionalFormatting>
  <conditionalFormatting sqref="H43:H45">
    <cfRule type="cellIs" dxfId="24392" priority="720" stopIfTrue="1" operator="equal">
      <formula>0</formula>
    </cfRule>
  </conditionalFormatting>
  <conditionalFormatting sqref="H53:H55">
    <cfRule type="cellIs" dxfId="24391" priority="719" stopIfTrue="1" operator="equal">
      <formula>0</formula>
    </cfRule>
  </conditionalFormatting>
  <conditionalFormatting sqref="A38:G39">
    <cfRule type="cellIs" dxfId="24390" priority="717" stopIfTrue="1" operator="equal">
      <formula>0</formula>
    </cfRule>
  </conditionalFormatting>
  <conditionalFormatting sqref="A43:G43">
    <cfRule type="cellIs" dxfId="24389" priority="715" stopIfTrue="1" operator="equal">
      <formula>0</formula>
    </cfRule>
  </conditionalFormatting>
  <conditionalFormatting sqref="A43:G43">
    <cfRule type="cellIs" dxfId="24388" priority="714" stopIfTrue="1" operator="equal">
      <formula>0</formula>
    </cfRule>
  </conditionalFormatting>
  <conditionalFormatting sqref="A43:G43">
    <cfRule type="cellIs" dxfId="24387" priority="713" stopIfTrue="1" operator="equal">
      <formula>0</formula>
    </cfRule>
  </conditionalFormatting>
  <conditionalFormatting sqref="A18:G20">
    <cfRule type="cellIs" dxfId="24386" priority="709" stopIfTrue="1" operator="equal">
      <formula>0</formula>
    </cfRule>
  </conditionalFormatting>
  <conditionalFormatting sqref="A18:G20">
    <cfRule type="cellIs" dxfId="24385" priority="708" stopIfTrue="1" operator="equal">
      <formula>0</formula>
    </cfRule>
  </conditionalFormatting>
  <conditionalFormatting sqref="A24:G26">
    <cfRule type="cellIs" dxfId="24384" priority="707" stopIfTrue="1" operator="equal">
      <formula>0</formula>
    </cfRule>
  </conditionalFormatting>
  <conditionalFormatting sqref="A24:G26">
    <cfRule type="cellIs" dxfId="24383" priority="706" stopIfTrue="1" operator="equal">
      <formula>0</formula>
    </cfRule>
  </conditionalFormatting>
  <conditionalFormatting sqref="A35:G37">
    <cfRule type="cellIs" dxfId="24382" priority="705" stopIfTrue="1" operator="equal">
      <formula>0</formula>
    </cfRule>
  </conditionalFormatting>
  <conditionalFormatting sqref="A43:G45">
    <cfRule type="cellIs" dxfId="24381" priority="704" stopIfTrue="1" operator="equal">
      <formula>0</formula>
    </cfRule>
  </conditionalFormatting>
  <conditionalFormatting sqref="A43:G45">
    <cfRule type="cellIs" dxfId="24380" priority="703" stopIfTrue="1" operator="equal">
      <formula>0</formula>
    </cfRule>
  </conditionalFormatting>
  <conditionalFormatting sqref="A53:G55">
    <cfRule type="cellIs" dxfId="24379" priority="702" stopIfTrue="1" operator="equal">
      <formula>0</formula>
    </cfRule>
  </conditionalFormatting>
  <conditionalFormatting sqref="A64:A66">
    <cfRule type="cellIs" dxfId="24378" priority="698" operator="equal">
      <formula>0</formula>
    </cfRule>
  </conditionalFormatting>
  <conditionalFormatting sqref="A18:C20">
    <cfRule type="cellIs" dxfId="24377" priority="696" stopIfTrue="1" operator="equal">
      <formula>0</formula>
    </cfRule>
  </conditionalFormatting>
  <conditionalFormatting sqref="A18:H20">
    <cfRule type="cellIs" dxfId="24376" priority="695" stopIfTrue="1" operator="equal">
      <formula>0</formula>
    </cfRule>
  </conditionalFormatting>
  <conditionalFormatting sqref="A24:H26">
    <cfRule type="cellIs" dxfId="24375" priority="694" stopIfTrue="1" operator="equal">
      <formula>0</formula>
    </cfRule>
  </conditionalFormatting>
  <conditionalFormatting sqref="A35:H37">
    <cfRule type="cellIs" dxfId="24374" priority="693" stopIfTrue="1" operator="equal">
      <formula>0</formula>
    </cfRule>
  </conditionalFormatting>
  <conditionalFormatting sqref="A43:H45">
    <cfRule type="cellIs" dxfId="24373" priority="692" stopIfTrue="1" operator="equal">
      <formula>0</formula>
    </cfRule>
  </conditionalFormatting>
  <conditionalFormatting sqref="A53:H55">
    <cfRule type="cellIs" dxfId="24372" priority="691" stopIfTrue="1" operator="equal">
      <formula>0</formula>
    </cfRule>
  </conditionalFormatting>
  <conditionalFormatting sqref="A18:C20">
    <cfRule type="cellIs" dxfId="24371" priority="688" stopIfTrue="1" operator="equal">
      <formula>0</formula>
    </cfRule>
  </conditionalFormatting>
  <conditionalFormatting sqref="A18:H20">
    <cfRule type="cellIs" dxfId="24370" priority="687" stopIfTrue="1" operator="equal">
      <formula>0</formula>
    </cfRule>
  </conditionalFormatting>
  <conditionalFormatting sqref="A24:H26">
    <cfRule type="cellIs" dxfId="24369" priority="686" stopIfTrue="1" operator="equal">
      <formula>0</formula>
    </cfRule>
  </conditionalFormatting>
  <conditionalFormatting sqref="A35:H37">
    <cfRule type="cellIs" dxfId="24368" priority="685" stopIfTrue="1" operator="equal">
      <formula>0</formula>
    </cfRule>
  </conditionalFormatting>
  <conditionalFormatting sqref="A43:H45">
    <cfRule type="cellIs" dxfId="24367" priority="684" stopIfTrue="1" operator="equal">
      <formula>0</formula>
    </cfRule>
  </conditionalFormatting>
  <conditionalFormatting sqref="A53:H55">
    <cfRule type="cellIs" dxfId="24366" priority="683" stopIfTrue="1" operator="equal">
      <formula>0</formula>
    </cfRule>
  </conditionalFormatting>
  <conditionalFormatting sqref="A18:G18">
    <cfRule type="cellIs" dxfId="24365" priority="677" stopIfTrue="1" operator="equal">
      <formula>0</formula>
    </cfRule>
  </conditionalFormatting>
  <conditionalFormatting sqref="A18:G18">
    <cfRule type="cellIs" dxfId="24364" priority="676" stopIfTrue="1" operator="equal">
      <formula>0</formula>
    </cfRule>
  </conditionalFormatting>
  <conditionalFormatting sqref="A26:G28">
    <cfRule type="cellIs" dxfId="24363" priority="675" stopIfTrue="1" operator="equal">
      <formula>0</formula>
    </cfRule>
  </conditionalFormatting>
  <conditionalFormatting sqref="A18:G20">
    <cfRule type="cellIs" dxfId="24362" priority="673" stopIfTrue="1" operator="equal">
      <formula>0</formula>
    </cfRule>
  </conditionalFormatting>
  <conditionalFormatting sqref="A18:G20">
    <cfRule type="cellIs" dxfId="24361" priority="672" stopIfTrue="1" operator="equal">
      <formula>0</formula>
    </cfRule>
  </conditionalFormatting>
  <conditionalFormatting sqref="A24:G26">
    <cfRule type="cellIs" dxfId="24360" priority="671" stopIfTrue="1" operator="equal">
      <formula>0</formula>
    </cfRule>
  </conditionalFormatting>
  <conditionalFormatting sqref="A24:G26">
    <cfRule type="cellIs" dxfId="24359" priority="670" stopIfTrue="1" operator="equal">
      <formula>0</formula>
    </cfRule>
  </conditionalFormatting>
  <conditionalFormatting sqref="A35:G37">
    <cfRule type="cellIs" dxfId="24358" priority="669" stopIfTrue="1" operator="equal">
      <formula>0</formula>
    </cfRule>
  </conditionalFormatting>
  <conditionalFormatting sqref="A43:G45">
    <cfRule type="cellIs" dxfId="24357" priority="668" stopIfTrue="1" operator="equal">
      <formula>0</formula>
    </cfRule>
  </conditionalFormatting>
  <conditionalFormatting sqref="A43:G45">
    <cfRule type="cellIs" dxfId="24356" priority="667" stopIfTrue="1" operator="equal">
      <formula>0</formula>
    </cfRule>
  </conditionalFormatting>
  <conditionalFormatting sqref="A53:G55">
    <cfRule type="cellIs" dxfId="24355" priority="666" stopIfTrue="1" operator="equal">
      <formula>0</formula>
    </cfRule>
  </conditionalFormatting>
  <conditionalFormatting sqref="A27:G27">
    <cfRule type="cellIs" dxfId="24354" priority="664" stopIfTrue="1" operator="equal">
      <formula>0</formula>
    </cfRule>
  </conditionalFormatting>
  <conditionalFormatting sqref="A35:G35">
    <cfRule type="cellIs" dxfId="24353" priority="662" stopIfTrue="1" operator="equal">
      <formula>0</formula>
    </cfRule>
  </conditionalFormatting>
  <conditionalFormatting sqref="A35:G35">
    <cfRule type="cellIs" dxfId="24352" priority="661" stopIfTrue="1" operator="equal">
      <formula>0</formula>
    </cfRule>
  </conditionalFormatting>
  <conditionalFormatting sqref="H18:H20">
    <cfRule type="cellIs" dxfId="24351" priority="657" stopIfTrue="1" operator="equal">
      <formula>0</formula>
    </cfRule>
  </conditionalFormatting>
  <conditionalFormatting sqref="H18:H20">
    <cfRule type="cellIs" dxfId="24350" priority="656" stopIfTrue="1" operator="equal">
      <formula>0</formula>
    </cfRule>
  </conditionalFormatting>
  <conditionalFormatting sqref="H24:H26">
    <cfRule type="cellIs" dxfId="24349" priority="655" stopIfTrue="1" operator="equal">
      <formula>0</formula>
    </cfRule>
  </conditionalFormatting>
  <conditionalFormatting sqref="H24:H26">
    <cfRule type="cellIs" dxfId="24348" priority="654" stopIfTrue="1" operator="equal">
      <formula>0</formula>
    </cfRule>
  </conditionalFormatting>
  <conditionalFormatting sqref="H35">
    <cfRule type="cellIs" dxfId="24347" priority="653" stopIfTrue="1" operator="equal">
      <formula>0</formula>
    </cfRule>
  </conditionalFormatting>
  <conditionalFormatting sqref="A38:H39">
    <cfRule type="cellIs" dxfId="24346" priority="651" stopIfTrue="1" operator="equal">
      <formula>0</formula>
    </cfRule>
  </conditionalFormatting>
  <conditionalFormatting sqref="H18:H20">
    <cfRule type="cellIs" dxfId="24345" priority="648" stopIfTrue="1" operator="equal">
      <formula>0</formula>
    </cfRule>
  </conditionalFormatting>
  <conditionalFormatting sqref="H18:H20">
    <cfRule type="cellIs" dxfId="24344" priority="647" stopIfTrue="1" operator="equal">
      <formula>0</formula>
    </cfRule>
  </conditionalFormatting>
  <conditionalFormatting sqref="H24:H26">
    <cfRule type="cellIs" dxfId="24343" priority="646" stopIfTrue="1" operator="equal">
      <formula>0</formula>
    </cfRule>
  </conditionalFormatting>
  <conditionalFormatting sqref="H24:H26">
    <cfRule type="cellIs" dxfId="24342" priority="645" stopIfTrue="1" operator="equal">
      <formula>0</formula>
    </cfRule>
  </conditionalFormatting>
  <conditionalFormatting sqref="H35:H37">
    <cfRule type="cellIs" dxfId="24341" priority="644" stopIfTrue="1" operator="equal">
      <formula>0</formula>
    </cfRule>
  </conditionalFormatting>
  <conditionalFormatting sqref="H43:H45">
    <cfRule type="cellIs" dxfId="24340" priority="643" stopIfTrue="1" operator="equal">
      <formula>0</formula>
    </cfRule>
  </conditionalFormatting>
  <conditionalFormatting sqref="H43:H45">
    <cfRule type="cellIs" dxfId="24339" priority="642" stopIfTrue="1" operator="equal">
      <formula>0</formula>
    </cfRule>
  </conditionalFormatting>
  <conditionalFormatting sqref="H53:H55">
    <cfRule type="cellIs" dxfId="24338" priority="641" stopIfTrue="1" operator="equal">
      <formula>0</formula>
    </cfRule>
  </conditionalFormatting>
  <conditionalFormatting sqref="A43:G43">
    <cfRule type="cellIs" dxfId="24337" priority="639" stopIfTrue="1" operator="equal">
      <formula>0</formula>
    </cfRule>
  </conditionalFormatting>
  <conditionalFormatting sqref="A43:G43">
    <cfRule type="cellIs" dxfId="24336" priority="638" stopIfTrue="1" operator="equal">
      <formula>0</formula>
    </cfRule>
  </conditionalFormatting>
  <conditionalFormatting sqref="A43:G43">
    <cfRule type="cellIs" dxfId="24335" priority="637" stopIfTrue="1" operator="equal">
      <formula>0</formula>
    </cfRule>
  </conditionalFormatting>
  <conditionalFormatting sqref="A18:G20">
    <cfRule type="cellIs" dxfId="24334" priority="633" stopIfTrue="1" operator="equal">
      <formula>0</formula>
    </cfRule>
  </conditionalFormatting>
  <conditionalFormatting sqref="A18:G20">
    <cfRule type="cellIs" dxfId="24333" priority="632" stopIfTrue="1" operator="equal">
      <formula>0</formula>
    </cfRule>
  </conditionalFormatting>
  <conditionalFormatting sqref="A24:G26">
    <cfRule type="cellIs" dxfId="24332" priority="631" stopIfTrue="1" operator="equal">
      <formula>0</formula>
    </cfRule>
  </conditionalFormatting>
  <conditionalFormatting sqref="A24:G26">
    <cfRule type="cellIs" dxfId="24331" priority="630" stopIfTrue="1" operator="equal">
      <formula>0</formula>
    </cfRule>
  </conditionalFormatting>
  <conditionalFormatting sqref="A35:G37">
    <cfRule type="cellIs" dxfId="24330" priority="629" stopIfTrue="1" operator="equal">
      <formula>0</formula>
    </cfRule>
  </conditionalFormatting>
  <conditionalFormatting sqref="A18:H20">
    <cfRule type="cellIs" dxfId="24329" priority="623" stopIfTrue="1" operator="equal">
      <formula>0</formula>
    </cfRule>
  </conditionalFormatting>
  <conditionalFormatting sqref="A24:H26">
    <cfRule type="cellIs" dxfId="24328" priority="622" stopIfTrue="1" operator="equal">
      <formula>0</formula>
    </cfRule>
  </conditionalFormatting>
  <conditionalFormatting sqref="A35:H37">
    <cfRule type="cellIs" dxfId="24327" priority="621" stopIfTrue="1" operator="equal">
      <formula>0</formula>
    </cfRule>
  </conditionalFormatting>
  <conditionalFormatting sqref="A43:H45">
    <cfRule type="cellIs" dxfId="24326" priority="620" stopIfTrue="1" operator="equal">
      <formula>0</formula>
    </cfRule>
  </conditionalFormatting>
  <conditionalFormatting sqref="A53:H55">
    <cfRule type="cellIs" dxfId="24325" priority="619" stopIfTrue="1" operator="equal">
      <formula>0</formula>
    </cfRule>
  </conditionalFormatting>
  <conditionalFormatting sqref="A14">
    <cfRule type="expression" dxfId="24324" priority="615" stopIfTrue="1">
      <formula>$IT15&lt;$IS$2</formula>
    </cfRule>
  </conditionalFormatting>
  <conditionalFormatting sqref="A14">
    <cfRule type="expression" dxfId="24323" priority="613" stopIfTrue="1">
      <formula>$IT15&lt;$IS$2</formula>
    </cfRule>
  </conditionalFormatting>
  <conditionalFormatting sqref="A14">
    <cfRule type="expression" dxfId="24322" priority="611" stopIfTrue="1">
      <formula>$IT15&lt;$IS$2</formula>
    </cfRule>
  </conditionalFormatting>
  <conditionalFormatting sqref="A14">
    <cfRule type="expression" dxfId="24321" priority="609" stopIfTrue="1">
      <formula>$IT15&lt;$IS$2</formula>
    </cfRule>
  </conditionalFormatting>
  <conditionalFormatting sqref="A14">
    <cfRule type="expression" dxfId="24320" priority="605" stopIfTrue="1">
      <formula>$IT15&lt;$IS$2</formula>
    </cfRule>
  </conditionalFormatting>
  <conditionalFormatting sqref="A14">
    <cfRule type="expression" dxfId="24319" priority="603" stopIfTrue="1">
      <formula>$IT15&lt;$IS$2</formula>
    </cfRule>
  </conditionalFormatting>
  <conditionalFormatting sqref="A14">
    <cfRule type="expression" dxfId="24318" priority="601" stopIfTrue="1">
      <formula>$IT15&lt;$IS$2</formula>
    </cfRule>
  </conditionalFormatting>
  <conditionalFormatting sqref="A14">
    <cfRule type="expression" dxfId="24317" priority="599" stopIfTrue="1">
      <formula>$IT15&lt;$IS$2</formula>
    </cfRule>
  </conditionalFormatting>
  <conditionalFormatting sqref="A14">
    <cfRule type="expression" dxfId="24316" priority="597" stopIfTrue="1">
      <formula>$IT15&lt;$IS$2</formula>
    </cfRule>
  </conditionalFormatting>
  <conditionalFormatting sqref="A14">
    <cfRule type="expression" dxfId="24315" priority="594" stopIfTrue="1">
      <formula>$IT15&lt;$IS$2</formula>
    </cfRule>
  </conditionalFormatting>
  <conditionalFormatting sqref="A48:B48">
    <cfRule type="cellIs" dxfId="24314" priority="593" operator="equal">
      <formula>0</formula>
    </cfRule>
  </conditionalFormatting>
  <conditionalFormatting sqref="A48:B48">
    <cfRule type="cellIs" dxfId="24313" priority="592" stopIfTrue="1" operator="equal">
      <formula>0</formula>
    </cfRule>
  </conditionalFormatting>
  <conditionalFormatting sqref="A48:B48">
    <cfRule type="cellIs" dxfId="24312" priority="590" stopIfTrue="1" operator="equal">
      <formula>0</formula>
    </cfRule>
  </conditionalFormatting>
  <conditionalFormatting sqref="A48:B48">
    <cfRule type="cellIs" dxfId="24311" priority="588" stopIfTrue="1" operator="equal">
      <formula>0</formula>
    </cfRule>
  </conditionalFormatting>
  <conditionalFormatting sqref="A48:B48">
    <cfRule type="cellIs" dxfId="24310" priority="586" stopIfTrue="1" operator="equal">
      <formula>0</formula>
    </cfRule>
  </conditionalFormatting>
  <conditionalFormatting sqref="A48:B48">
    <cfRule type="cellIs" dxfId="24309" priority="584" operator="equal">
      <formula>0</formula>
    </cfRule>
  </conditionalFormatting>
  <conditionalFormatting sqref="A48:B48">
    <cfRule type="cellIs" dxfId="24308" priority="583" operator="equal">
      <formula>0</formula>
    </cfRule>
  </conditionalFormatting>
  <conditionalFormatting sqref="A48:B48">
    <cfRule type="cellIs" dxfId="24307" priority="582" stopIfTrue="1" operator="equal">
      <formula>0</formula>
    </cfRule>
  </conditionalFormatting>
  <conditionalFormatting sqref="A48:B48">
    <cfRule type="cellIs" dxfId="24306" priority="580" stopIfTrue="1" operator="equal">
      <formula>0</formula>
    </cfRule>
  </conditionalFormatting>
  <conditionalFormatting sqref="A48:B48">
    <cfRule type="cellIs" dxfId="24305" priority="578" stopIfTrue="1" operator="equal">
      <formula>0</formula>
    </cfRule>
  </conditionalFormatting>
  <conditionalFormatting sqref="A48:B48">
    <cfRule type="cellIs" dxfId="24304" priority="576" operator="equal">
      <formula>0</formula>
    </cfRule>
  </conditionalFormatting>
  <conditionalFormatting sqref="A48:B48">
    <cfRule type="cellIs" dxfId="24303" priority="575" stopIfTrue="1" operator="equal">
      <formula>0</formula>
    </cfRule>
  </conditionalFormatting>
  <conditionalFormatting sqref="A48">
    <cfRule type="cellIs" dxfId="24302" priority="573" operator="equal">
      <formula>0</formula>
    </cfRule>
  </conditionalFormatting>
  <conditionalFormatting sqref="A48">
    <cfRule type="cellIs" dxfId="24301" priority="572" stopIfTrue="1" operator="equal">
      <formula>0</formula>
    </cfRule>
  </conditionalFormatting>
  <conditionalFormatting sqref="A48">
    <cfRule type="cellIs" dxfId="24300" priority="570" stopIfTrue="1" operator="equal">
      <formula>0</formula>
    </cfRule>
  </conditionalFormatting>
  <conditionalFormatting sqref="A48">
    <cfRule type="cellIs" dxfId="24299" priority="568" stopIfTrue="1" operator="equal">
      <formula>0</formula>
    </cfRule>
  </conditionalFormatting>
  <conditionalFormatting sqref="A48">
    <cfRule type="cellIs" dxfId="24298" priority="566" stopIfTrue="1" operator="equal">
      <formula>0</formula>
    </cfRule>
  </conditionalFormatting>
  <conditionalFormatting sqref="A48">
    <cfRule type="cellIs" dxfId="24297" priority="564" operator="equal">
      <formula>0</formula>
    </cfRule>
  </conditionalFormatting>
  <conditionalFormatting sqref="A48">
    <cfRule type="cellIs" dxfId="24296" priority="563" operator="equal">
      <formula>0</formula>
    </cfRule>
  </conditionalFormatting>
  <conditionalFormatting sqref="A48">
    <cfRule type="cellIs" dxfId="24295" priority="562" stopIfTrue="1" operator="equal">
      <formula>0</formula>
    </cfRule>
  </conditionalFormatting>
  <conditionalFormatting sqref="A48">
    <cfRule type="cellIs" dxfId="24294" priority="560" stopIfTrue="1" operator="equal">
      <formula>0</formula>
    </cfRule>
  </conditionalFormatting>
  <conditionalFormatting sqref="A48">
    <cfRule type="cellIs" dxfId="24293" priority="558" stopIfTrue="1" operator="equal">
      <formula>0</formula>
    </cfRule>
  </conditionalFormatting>
  <conditionalFormatting sqref="A48">
    <cfRule type="cellIs" dxfId="24292" priority="556" operator="equal">
      <formula>0</formula>
    </cfRule>
  </conditionalFormatting>
  <conditionalFormatting sqref="A48">
    <cfRule type="cellIs" dxfId="24291" priority="555" stopIfTrue="1" operator="equal">
      <formula>0</formula>
    </cfRule>
  </conditionalFormatting>
  <conditionalFormatting sqref="A14:C14">
    <cfRule type="expression" dxfId="24290" priority="551" stopIfTrue="1">
      <formula>$IT15&lt;$IS$2</formula>
    </cfRule>
  </conditionalFormatting>
  <conditionalFormatting sqref="A14:C14">
    <cfRule type="expression" dxfId="24289" priority="549" stopIfTrue="1">
      <formula>$IT15&lt;$IS$2</formula>
    </cfRule>
  </conditionalFormatting>
  <conditionalFormatting sqref="A14:C14">
    <cfRule type="expression" dxfId="24288" priority="547" stopIfTrue="1">
      <formula>$IT15&lt;$IS$2</formula>
    </cfRule>
  </conditionalFormatting>
  <conditionalFormatting sqref="A14:C14">
    <cfRule type="expression" dxfId="24287" priority="545" stopIfTrue="1">
      <formula>$IT15&lt;$IS$2</formula>
    </cfRule>
  </conditionalFormatting>
  <conditionalFormatting sqref="A14:C14">
    <cfRule type="expression" dxfId="24286" priority="541" stopIfTrue="1">
      <formula>$IT15&lt;$IS$2</formula>
    </cfRule>
  </conditionalFormatting>
  <conditionalFormatting sqref="A14:C14">
    <cfRule type="expression" dxfId="24285" priority="539" stopIfTrue="1">
      <formula>$IT15&lt;$IS$2</formula>
    </cfRule>
  </conditionalFormatting>
  <conditionalFormatting sqref="A14:C14">
    <cfRule type="expression" dxfId="24284" priority="537" stopIfTrue="1">
      <formula>$IT15&lt;$IS$2</formula>
    </cfRule>
  </conditionalFormatting>
  <conditionalFormatting sqref="A14:C14">
    <cfRule type="expression" dxfId="24283" priority="535" stopIfTrue="1">
      <formula>$IT15&lt;$IS$2</formula>
    </cfRule>
  </conditionalFormatting>
  <conditionalFormatting sqref="A14:C14">
    <cfRule type="expression" dxfId="24282" priority="533" stopIfTrue="1">
      <formula>$IT15&lt;$IS$2</formula>
    </cfRule>
  </conditionalFormatting>
  <conditionalFormatting sqref="A14:C14">
    <cfRule type="expression" dxfId="24281" priority="530" stopIfTrue="1">
      <formula>$IT15&lt;$IS$2</formula>
    </cfRule>
  </conditionalFormatting>
  <conditionalFormatting sqref="A18:H20">
    <cfRule type="cellIs" dxfId="24280" priority="528" stopIfTrue="1" operator="equal">
      <formula>0</formula>
    </cfRule>
  </conditionalFormatting>
  <conditionalFormatting sqref="A24:H26">
    <cfRule type="cellIs" dxfId="24279" priority="527" stopIfTrue="1" operator="equal">
      <formula>0</formula>
    </cfRule>
  </conditionalFormatting>
  <conditionalFormatting sqref="A35:H37">
    <cfRule type="cellIs" dxfId="24278" priority="526" stopIfTrue="1" operator="equal">
      <formula>0</formula>
    </cfRule>
  </conditionalFormatting>
  <conditionalFormatting sqref="A43:H45">
    <cfRule type="cellIs" dxfId="24277" priority="525" stopIfTrue="1" operator="equal">
      <formula>0</formula>
    </cfRule>
  </conditionalFormatting>
  <conditionalFormatting sqref="A53:H55">
    <cfRule type="cellIs" dxfId="24276" priority="524" stopIfTrue="1" operator="equal">
      <formula>0</formula>
    </cfRule>
  </conditionalFormatting>
  <conditionalFormatting sqref="A43">
    <cfRule type="cellIs" dxfId="24275" priority="522" operator="equal">
      <formula>0</formula>
    </cfRule>
  </conditionalFormatting>
  <conditionalFormatting sqref="A43">
    <cfRule type="cellIs" dxfId="24274" priority="521" stopIfTrue="1" operator="equal">
      <formula>0</formula>
    </cfRule>
  </conditionalFormatting>
  <conditionalFormatting sqref="A43">
    <cfRule type="cellIs" dxfId="24273" priority="520" stopIfTrue="1" operator="equal">
      <formula>0</formula>
    </cfRule>
  </conditionalFormatting>
  <conditionalFormatting sqref="A43">
    <cfRule type="cellIs" dxfId="24272" priority="518" stopIfTrue="1" operator="equal">
      <formula>0</formula>
    </cfRule>
  </conditionalFormatting>
  <conditionalFormatting sqref="A43">
    <cfRule type="cellIs" dxfId="24271" priority="517" stopIfTrue="1" operator="equal">
      <formula>0</formula>
    </cfRule>
  </conditionalFormatting>
  <conditionalFormatting sqref="A43">
    <cfRule type="cellIs" dxfId="24270" priority="515" stopIfTrue="1" operator="equal">
      <formula>0</formula>
    </cfRule>
  </conditionalFormatting>
  <conditionalFormatting sqref="A43">
    <cfRule type="cellIs" dxfId="24269" priority="514" stopIfTrue="1" operator="equal">
      <formula>0</formula>
    </cfRule>
  </conditionalFormatting>
  <conditionalFormatting sqref="A43">
    <cfRule type="cellIs" dxfId="24268" priority="512" stopIfTrue="1" operator="equal">
      <formula>0</formula>
    </cfRule>
  </conditionalFormatting>
  <conditionalFormatting sqref="A43">
    <cfRule type="cellIs" dxfId="24267" priority="511" stopIfTrue="1" operator="equal">
      <formula>0</formula>
    </cfRule>
  </conditionalFormatting>
  <conditionalFormatting sqref="A43">
    <cfRule type="cellIs" dxfId="24266" priority="509" stopIfTrue="1" operator="equal">
      <formula>0</formula>
    </cfRule>
  </conditionalFormatting>
  <conditionalFormatting sqref="A43">
    <cfRule type="cellIs" dxfId="24265" priority="508" stopIfTrue="1" operator="equal">
      <formula>0</formula>
    </cfRule>
  </conditionalFormatting>
  <conditionalFormatting sqref="A43">
    <cfRule type="cellIs" dxfId="24264" priority="506" operator="equal">
      <formula>0</formula>
    </cfRule>
  </conditionalFormatting>
  <conditionalFormatting sqref="A43">
    <cfRule type="cellIs" dxfId="24263" priority="505" stopIfTrue="1" operator="equal">
      <formula>0</formula>
    </cfRule>
  </conditionalFormatting>
  <conditionalFormatting sqref="A43">
    <cfRule type="cellIs" dxfId="24262" priority="504" stopIfTrue="1" operator="equal">
      <formula>0</formula>
    </cfRule>
  </conditionalFormatting>
  <conditionalFormatting sqref="A43">
    <cfRule type="cellIs" dxfId="24261" priority="502" stopIfTrue="1" operator="equal">
      <formula>0</formula>
    </cfRule>
  </conditionalFormatting>
  <conditionalFormatting sqref="A43">
    <cfRule type="cellIs" dxfId="24260" priority="501" stopIfTrue="1" operator="equal">
      <formula>0</formula>
    </cfRule>
  </conditionalFormatting>
  <conditionalFormatting sqref="A18:H20">
    <cfRule type="cellIs" dxfId="24259" priority="498" stopIfTrue="1" operator="equal">
      <formula>0</formula>
    </cfRule>
  </conditionalFormatting>
  <conditionalFormatting sqref="A24:H26">
    <cfRule type="cellIs" dxfId="24258" priority="497" stopIfTrue="1" operator="equal">
      <formula>0</formula>
    </cfRule>
  </conditionalFormatting>
  <conditionalFormatting sqref="A35:H37">
    <cfRule type="cellIs" dxfId="24257" priority="496" stopIfTrue="1" operator="equal">
      <formula>0</formula>
    </cfRule>
  </conditionalFormatting>
  <conditionalFormatting sqref="A43:H45">
    <cfRule type="cellIs" dxfId="24256" priority="495" stopIfTrue="1" operator="equal">
      <formula>0</formula>
    </cfRule>
  </conditionalFormatting>
  <conditionalFormatting sqref="A53:H55">
    <cfRule type="cellIs" dxfId="24255" priority="494" stopIfTrue="1" operator="equal">
      <formula>0</formula>
    </cfRule>
  </conditionalFormatting>
  <conditionalFormatting sqref="A18:H20">
    <cfRule type="cellIs" dxfId="24254" priority="491" stopIfTrue="1" operator="equal">
      <formula>0</formula>
    </cfRule>
  </conditionalFormatting>
  <conditionalFormatting sqref="A24:H26">
    <cfRule type="cellIs" dxfId="24253" priority="490" stopIfTrue="1" operator="equal">
      <formula>0</formula>
    </cfRule>
  </conditionalFormatting>
  <conditionalFormatting sqref="A35:H37">
    <cfRule type="cellIs" dxfId="24252" priority="489" stopIfTrue="1" operator="equal">
      <formula>0</formula>
    </cfRule>
  </conditionalFormatting>
  <conditionalFormatting sqref="A43:H45">
    <cfRule type="cellIs" dxfId="24251" priority="488" stopIfTrue="1" operator="equal">
      <formula>0</formula>
    </cfRule>
  </conditionalFormatting>
  <conditionalFormatting sqref="A53:H55">
    <cfRule type="cellIs" dxfId="24250" priority="487" stopIfTrue="1" operator="equal">
      <formula>0</formula>
    </cfRule>
  </conditionalFormatting>
  <conditionalFormatting sqref="A18:H20">
    <cfRule type="cellIs" dxfId="24249" priority="484" stopIfTrue="1" operator="equal">
      <formula>0</formula>
    </cfRule>
  </conditionalFormatting>
  <conditionalFormatting sqref="A24:H26">
    <cfRule type="cellIs" dxfId="24248" priority="483" stopIfTrue="1" operator="equal">
      <formula>0</formula>
    </cfRule>
  </conditionalFormatting>
  <conditionalFormatting sqref="A35:H37">
    <cfRule type="cellIs" dxfId="24247" priority="482" stopIfTrue="1" operator="equal">
      <formula>0</formula>
    </cfRule>
  </conditionalFormatting>
  <conditionalFormatting sqref="A43:H45">
    <cfRule type="cellIs" dxfId="24246" priority="481" stopIfTrue="1" operator="equal">
      <formula>0</formula>
    </cfRule>
  </conditionalFormatting>
  <conditionalFormatting sqref="A53:H55">
    <cfRule type="cellIs" dxfId="24245" priority="480" stopIfTrue="1" operator="equal">
      <formula>0</formula>
    </cfRule>
  </conditionalFormatting>
  <conditionalFormatting sqref="A18:H20">
    <cfRule type="cellIs" dxfId="24244" priority="477" stopIfTrue="1" operator="equal">
      <formula>0</formula>
    </cfRule>
  </conditionalFormatting>
  <conditionalFormatting sqref="A24:H26">
    <cfRule type="cellIs" dxfId="24243" priority="476" stopIfTrue="1" operator="equal">
      <formula>0</formula>
    </cfRule>
  </conditionalFormatting>
  <conditionalFormatting sqref="A35:H37">
    <cfRule type="cellIs" dxfId="24242" priority="475" stopIfTrue="1" operator="equal">
      <formula>0</formula>
    </cfRule>
  </conditionalFormatting>
  <conditionalFormatting sqref="A43:H45">
    <cfRule type="cellIs" dxfId="24241" priority="474" stopIfTrue="1" operator="equal">
      <formula>0</formula>
    </cfRule>
  </conditionalFormatting>
  <conditionalFormatting sqref="A53:H55">
    <cfRule type="cellIs" dxfId="24240" priority="473" stopIfTrue="1" operator="equal">
      <formula>0</formula>
    </cfRule>
  </conditionalFormatting>
  <conditionalFormatting sqref="A18:H20">
    <cfRule type="cellIs" dxfId="24239" priority="470" stopIfTrue="1" operator="equal">
      <formula>0</formula>
    </cfRule>
  </conditionalFormatting>
  <conditionalFormatting sqref="A24:H26">
    <cfRule type="cellIs" dxfId="24238" priority="469" stopIfTrue="1" operator="equal">
      <formula>0</formula>
    </cfRule>
  </conditionalFormatting>
  <conditionalFormatting sqref="A35:H37">
    <cfRule type="cellIs" dxfId="24237" priority="468" stopIfTrue="1" operator="equal">
      <formula>0</formula>
    </cfRule>
  </conditionalFormatting>
  <conditionalFormatting sqref="A43:H45">
    <cfRule type="cellIs" dxfId="24236" priority="467" stopIfTrue="1" operator="equal">
      <formula>0</formula>
    </cfRule>
  </conditionalFormatting>
  <conditionalFormatting sqref="A53:H55">
    <cfRule type="cellIs" dxfId="24235" priority="466" stopIfTrue="1" operator="equal">
      <formula>0</formula>
    </cfRule>
  </conditionalFormatting>
  <conditionalFormatting sqref="D32">
    <cfRule type="cellIs" dxfId="24234" priority="438" operator="equal">
      <formula>0</formula>
    </cfRule>
  </conditionalFormatting>
  <conditionalFormatting sqref="D32">
    <cfRule type="cellIs" dxfId="24233" priority="437" operator="equal">
      <formula>0</formula>
    </cfRule>
  </conditionalFormatting>
  <conditionalFormatting sqref="D32">
    <cfRule type="cellIs" dxfId="24232" priority="436" stopIfTrue="1" operator="equal">
      <formula>0</formula>
    </cfRule>
  </conditionalFormatting>
  <conditionalFormatting sqref="D32">
    <cfRule type="cellIs" dxfId="24231" priority="434" stopIfTrue="1" operator="equal">
      <formula>0</formula>
    </cfRule>
  </conditionalFormatting>
  <conditionalFormatting sqref="D32">
    <cfRule type="cellIs" dxfId="24230" priority="432" stopIfTrue="1" operator="equal">
      <formula>0</formula>
    </cfRule>
  </conditionalFormatting>
  <conditionalFormatting sqref="D32">
    <cfRule type="cellIs" dxfId="24229" priority="430" stopIfTrue="1" operator="equal">
      <formula>0</formula>
    </cfRule>
  </conditionalFormatting>
  <conditionalFormatting sqref="D32">
    <cfRule type="cellIs" dxfId="24228" priority="428" operator="equal">
      <formula>0</formula>
    </cfRule>
  </conditionalFormatting>
  <conditionalFormatting sqref="D32">
    <cfRule type="cellIs" dxfId="24227" priority="427" stopIfTrue="1" operator="equal">
      <formula>0</formula>
    </cfRule>
  </conditionalFormatting>
  <conditionalFormatting sqref="D32">
    <cfRule type="cellIs" dxfId="24226" priority="425" stopIfTrue="1" operator="equal">
      <formula>0</formula>
    </cfRule>
  </conditionalFormatting>
  <conditionalFormatting sqref="D32">
    <cfRule type="cellIs" dxfId="24225" priority="423" stopIfTrue="1" operator="equal">
      <formula>0</formula>
    </cfRule>
  </conditionalFormatting>
  <conditionalFormatting sqref="A33">
    <cfRule type="cellIs" dxfId="24224" priority="421" operator="equal">
      <formula>0</formula>
    </cfRule>
  </conditionalFormatting>
  <conditionalFormatting sqref="A33">
    <cfRule type="cellIs" dxfId="24223" priority="420" stopIfTrue="1" operator="equal">
      <formula>0</formula>
    </cfRule>
  </conditionalFormatting>
  <conditionalFormatting sqref="A33">
    <cfRule type="cellIs" dxfId="24222" priority="418" stopIfTrue="1" operator="equal">
      <formula>0</formula>
    </cfRule>
  </conditionalFormatting>
  <conditionalFormatting sqref="A33">
    <cfRule type="cellIs" dxfId="24221" priority="416" stopIfTrue="1" operator="equal">
      <formula>0</formula>
    </cfRule>
  </conditionalFormatting>
  <conditionalFormatting sqref="A33">
    <cfRule type="cellIs" dxfId="24220" priority="414" stopIfTrue="1" operator="equal">
      <formula>0</formula>
    </cfRule>
  </conditionalFormatting>
  <conditionalFormatting sqref="A33">
    <cfRule type="cellIs" dxfId="24219" priority="412" operator="equal">
      <formula>0</formula>
    </cfRule>
  </conditionalFormatting>
  <conditionalFormatting sqref="A33">
    <cfRule type="cellIs" dxfId="24218" priority="411" stopIfTrue="1" operator="equal">
      <formula>0</formula>
    </cfRule>
  </conditionalFormatting>
  <conditionalFormatting sqref="A33">
    <cfRule type="cellIs" dxfId="24217" priority="409" stopIfTrue="1" operator="equal">
      <formula>0</formula>
    </cfRule>
  </conditionalFormatting>
  <conditionalFormatting sqref="A33">
    <cfRule type="cellIs" dxfId="24216" priority="407" stopIfTrue="1" operator="equal">
      <formula>0</formula>
    </cfRule>
  </conditionalFormatting>
  <conditionalFormatting sqref="A33">
    <cfRule type="cellIs" dxfId="24215" priority="405" stopIfTrue="1" operator="equal">
      <formula>0</formula>
    </cfRule>
  </conditionalFormatting>
  <conditionalFormatting sqref="A33">
    <cfRule type="cellIs" dxfId="24214" priority="403" stopIfTrue="1" operator="equal">
      <formula>0</formula>
    </cfRule>
  </conditionalFormatting>
  <conditionalFormatting sqref="A33">
    <cfRule type="cellIs" dxfId="24213" priority="401" stopIfTrue="1" operator="equal">
      <formula>0</formula>
    </cfRule>
  </conditionalFormatting>
  <conditionalFormatting sqref="A33">
    <cfRule type="cellIs" dxfId="24212" priority="399" stopIfTrue="1" operator="equal">
      <formula>0</formula>
    </cfRule>
  </conditionalFormatting>
  <conditionalFormatting sqref="A18:H20">
    <cfRule type="cellIs" dxfId="24211" priority="396" stopIfTrue="1" operator="equal">
      <formula>0</formula>
    </cfRule>
  </conditionalFormatting>
  <conditionalFormatting sqref="A24:H26">
    <cfRule type="cellIs" dxfId="24210" priority="395" stopIfTrue="1" operator="equal">
      <formula>0</formula>
    </cfRule>
  </conditionalFormatting>
  <conditionalFormatting sqref="A35:H37">
    <cfRule type="cellIs" dxfId="24209" priority="394" stopIfTrue="1" operator="equal">
      <formula>0</formula>
    </cfRule>
  </conditionalFormatting>
  <conditionalFormatting sqref="A43:H45">
    <cfRule type="cellIs" dxfId="24208" priority="393" stopIfTrue="1" operator="equal">
      <formula>0</formula>
    </cfRule>
  </conditionalFormatting>
  <conditionalFormatting sqref="A53:H55">
    <cfRule type="cellIs" dxfId="24207" priority="392" stopIfTrue="1" operator="equal">
      <formula>0</formula>
    </cfRule>
  </conditionalFormatting>
  <conditionalFormatting sqref="A18:H20">
    <cfRule type="cellIs" dxfId="24206" priority="389" stopIfTrue="1" operator="equal">
      <formula>0</formula>
    </cfRule>
  </conditionalFormatting>
  <conditionalFormatting sqref="A24:H26">
    <cfRule type="cellIs" dxfId="24205" priority="388" stopIfTrue="1" operator="equal">
      <formula>0</formula>
    </cfRule>
  </conditionalFormatting>
  <conditionalFormatting sqref="A35:H37">
    <cfRule type="cellIs" dxfId="24204" priority="387" stopIfTrue="1" operator="equal">
      <formula>0</formula>
    </cfRule>
  </conditionalFormatting>
  <conditionalFormatting sqref="A43:H45">
    <cfRule type="cellIs" dxfId="24203" priority="386" stopIfTrue="1" operator="equal">
      <formula>0</formula>
    </cfRule>
  </conditionalFormatting>
  <conditionalFormatting sqref="A53:H55">
    <cfRule type="cellIs" dxfId="24202" priority="385" stopIfTrue="1" operator="equal">
      <formula>0</formula>
    </cfRule>
  </conditionalFormatting>
  <conditionalFormatting sqref="A18:H20">
    <cfRule type="cellIs" dxfId="24201" priority="382" stopIfTrue="1" operator="equal">
      <formula>0</formula>
    </cfRule>
  </conditionalFormatting>
  <conditionalFormatting sqref="A24:H26">
    <cfRule type="cellIs" dxfId="24200" priority="381" stopIfTrue="1" operator="equal">
      <formula>0</formula>
    </cfRule>
  </conditionalFormatting>
  <conditionalFormatting sqref="A35:H37">
    <cfRule type="cellIs" dxfId="24199" priority="380" stopIfTrue="1" operator="equal">
      <formula>0</formula>
    </cfRule>
  </conditionalFormatting>
  <conditionalFormatting sqref="A43:H45">
    <cfRule type="cellIs" dxfId="24198" priority="379" stopIfTrue="1" operator="equal">
      <formula>0</formula>
    </cfRule>
  </conditionalFormatting>
  <conditionalFormatting sqref="A53:H55">
    <cfRule type="cellIs" dxfId="24197" priority="378" stopIfTrue="1" operator="equal">
      <formula>0</formula>
    </cfRule>
  </conditionalFormatting>
  <conditionalFormatting sqref="A18:H20">
    <cfRule type="cellIs" dxfId="24196" priority="375" stopIfTrue="1" operator="equal">
      <formula>0</formula>
    </cfRule>
  </conditionalFormatting>
  <conditionalFormatting sqref="A24:H26">
    <cfRule type="cellIs" dxfId="24195" priority="374" stopIfTrue="1" operator="equal">
      <formula>0</formula>
    </cfRule>
  </conditionalFormatting>
  <conditionalFormatting sqref="A35:H37">
    <cfRule type="cellIs" dxfId="24194" priority="373" stopIfTrue="1" operator="equal">
      <formula>0</formula>
    </cfRule>
  </conditionalFormatting>
  <conditionalFormatting sqref="A43:H45">
    <cfRule type="cellIs" dxfId="24193" priority="372" stopIfTrue="1" operator="equal">
      <formula>0</formula>
    </cfRule>
  </conditionalFormatting>
  <conditionalFormatting sqref="A53:H55">
    <cfRule type="cellIs" dxfId="24192" priority="371" stopIfTrue="1" operator="equal">
      <formula>0</formula>
    </cfRule>
  </conditionalFormatting>
  <conditionalFormatting sqref="A12:H12 A28:H32">
    <cfRule type="expression" dxfId="24191" priority="368" stopIfTrue="1">
      <formula>$IW13&lt;$IV$2</formula>
    </cfRule>
  </conditionalFormatting>
  <conditionalFormatting sqref="A29:H29">
    <cfRule type="cellIs" dxfId="24190" priority="367" stopIfTrue="1" operator="equal">
      <formula>0</formula>
    </cfRule>
  </conditionalFormatting>
  <conditionalFormatting sqref="A32:H32">
    <cfRule type="cellIs" dxfId="24189" priority="363" stopIfTrue="1" operator="equal">
      <formula>0</formula>
    </cfRule>
  </conditionalFormatting>
  <conditionalFormatting sqref="H18">
    <cfRule type="cellIs" dxfId="24188" priority="361" operator="equal">
      <formula>0</formula>
    </cfRule>
  </conditionalFormatting>
  <conditionalFormatting sqref="H18">
    <cfRule type="cellIs" dxfId="24187" priority="360" operator="equal">
      <formula>0</formula>
    </cfRule>
  </conditionalFormatting>
  <conditionalFormatting sqref="H18">
    <cfRule type="cellIs" dxfId="24186" priority="359" operator="equal">
      <formula>0</formula>
    </cfRule>
  </conditionalFormatting>
  <conditionalFormatting sqref="H18">
    <cfRule type="cellIs" dxfId="24185" priority="358" stopIfTrue="1" operator="equal">
      <formula>0</formula>
    </cfRule>
  </conditionalFormatting>
  <conditionalFormatting sqref="H18">
    <cfRule type="cellIs" dxfId="24184" priority="357" stopIfTrue="1" operator="equal">
      <formula>0</formula>
    </cfRule>
  </conditionalFormatting>
  <conditionalFormatting sqref="H18">
    <cfRule type="cellIs" dxfId="24183" priority="355" stopIfTrue="1" operator="equal">
      <formula>0</formula>
    </cfRule>
  </conditionalFormatting>
  <conditionalFormatting sqref="H18">
    <cfRule type="cellIs" dxfId="24182" priority="354" stopIfTrue="1" operator="equal">
      <formula>0</formula>
    </cfRule>
  </conditionalFormatting>
  <conditionalFormatting sqref="H18">
    <cfRule type="cellIs" dxfId="24181" priority="352" stopIfTrue="1" operator="equal">
      <formula>0</formula>
    </cfRule>
  </conditionalFormatting>
  <conditionalFormatting sqref="H18">
    <cfRule type="cellIs" dxfId="24180" priority="351" stopIfTrue="1" operator="equal">
      <formula>0</formula>
    </cfRule>
  </conditionalFormatting>
  <conditionalFormatting sqref="H18">
    <cfRule type="cellIs" dxfId="24179" priority="350" stopIfTrue="1" operator="equal">
      <formula>0</formula>
    </cfRule>
  </conditionalFormatting>
  <conditionalFormatting sqref="H18">
    <cfRule type="cellIs" dxfId="24178" priority="348" stopIfTrue="1" operator="equal">
      <formula>0</formula>
    </cfRule>
  </conditionalFormatting>
  <conditionalFormatting sqref="H18">
    <cfRule type="cellIs" dxfId="24177" priority="347" stopIfTrue="1" operator="equal">
      <formula>0</formula>
    </cfRule>
  </conditionalFormatting>
  <conditionalFormatting sqref="H18">
    <cfRule type="cellIs" dxfId="24176" priority="346" stopIfTrue="1" operator="equal">
      <formula>0</formula>
    </cfRule>
  </conditionalFormatting>
  <conditionalFormatting sqref="H18">
    <cfRule type="cellIs" dxfId="24175" priority="344" operator="equal">
      <formula>0</formula>
    </cfRule>
  </conditionalFormatting>
  <conditionalFormatting sqref="H35">
    <cfRule type="cellIs" dxfId="24174" priority="343" operator="equal">
      <formula>0</formula>
    </cfRule>
  </conditionalFormatting>
  <conditionalFormatting sqref="H35">
    <cfRule type="cellIs" dxfId="24173" priority="342" operator="equal">
      <formula>0</formula>
    </cfRule>
  </conditionalFormatting>
  <conditionalFormatting sqref="H35">
    <cfRule type="cellIs" dxfId="24172" priority="341" operator="equal">
      <formula>0</formula>
    </cfRule>
  </conditionalFormatting>
  <conditionalFormatting sqref="H35">
    <cfRule type="cellIs" dxfId="24171" priority="340" stopIfTrue="1" operator="equal">
      <formula>0</formula>
    </cfRule>
  </conditionalFormatting>
  <conditionalFormatting sqref="H35">
    <cfRule type="cellIs" dxfId="24170" priority="339" stopIfTrue="1" operator="equal">
      <formula>0</formula>
    </cfRule>
  </conditionalFormatting>
  <conditionalFormatting sqref="H35">
    <cfRule type="cellIs" dxfId="24169" priority="337" stopIfTrue="1" operator="equal">
      <formula>0</formula>
    </cfRule>
  </conditionalFormatting>
  <conditionalFormatting sqref="H35">
    <cfRule type="cellIs" dxfId="24168" priority="336" stopIfTrue="1" operator="equal">
      <formula>0</formula>
    </cfRule>
  </conditionalFormatting>
  <conditionalFormatting sqref="H35">
    <cfRule type="cellIs" dxfId="24167" priority="334" stopIfTrue="1" operator="equal">
      <formula>0</formula>
    </cfRule>
  </conditionalFormatting>
  <conditionalFormatting sqref="H35">
    <cfRule type="cellIs" dxfId="24166" priority="333" stopIfTrue="1" operator="equal">
      <formula>0</formula>
    </cfRule>
  </conditionalFormatting>
  <conditionalFormatting sqref="H35">
    <cfRule type="cellIs" dxfId="24165" priority="331" stopIfTrue="1" operator="equal">
      <formula>0</formula>
    </cfRule>
  </conditionalFormatting>
  <conditionalFormatting sqref="H35">
    <cfRule type="cellIs" dxfId="24164" priority="330" stopIfTrue="1" operator="equal">
      <formula>0</formula>
    </cfRule>
  </conditionalFormatting>
  <conditionalFormatting sqref="H35">
    <cfRule type="cellIs" dxfId="24163" priority="328" operator="equal">
      <formula>0</formula>
    </cfRule>
  </conditionalFormatting>
  <conditionalFormatting sqref="H61">
    <cfRule type="cellIs" dxfId="24162" priority="327" operator="equal">
      <formula>0</formula>
    </cfRule>
  </conditionalFormatting>
  <conditionalFormatting sqref="H61">
    <cfRule type="cellIs" dxfId="24161" priority="326" operator="equal">
      <formula>0</formula>
    </cfRule>
  </conditionalFormatting>
  <conditionalFormatting sqref="H61">
    <cfRule type="cellIs" dxfId="24160" priority="325" operator="equal">
      <formula>0</formula>
    </cfRule>
  </conditionalFormatting>
  <conditionalFormatting sqref="H61">
    <cfRule type="cellIs" dxfId="24159" priority="321" operator="equal">
      <formula>0</formula>
    </cfRule>
  </conditionalFormatting>
  <conditionalFormatting sqref="A28:H28">
    <cfRule type="cellIs" dxfId="24158" priority="320" stopIfTrue="1" operator="equal">
      <formula>0</formula>
    </cfRule>
  </conditionalFormatting>
  <conditionalFormatting sqref="A14:H14">
    <cfRule type="expression" dxfId="24157" priority="315" stopIfTrue="1">
      <formula>$IW15&lt;$IV$2</formula>
    </cfRule>
  </conditionalFormatting>
  <conditionalFormatting sqref="A30:H30">
    <cfRule type="cellIs" dxfId="24156" priority="314" stopIfTrue="1" operator="equal">
      <formula>0</formula>
    </cfRule>
  </conditionalFormatting>
  <conditionalFormatting sqref="A31:H31">
    <cfRule type="cellIs" dxfId="24155" priority="312" stopIfTrue="1" operator="equal">
      <formula>0</formula>
    </cfRule>
  </conditionalFormatting>
  <conditionalFormatting sqref="A18:H20">
    <cfRule type="cellIs" dxfId="24154" priority="257" stopIfTrue="1" operator="equal">
      <formula>0</formula>
    </cfRule>
  </conditionalFormatting>
  <conditionalFormatting sqref="A24:H26">
    <cfRule type="cellIs" dxfId="24153" priority="256" stopIfTrue="1" operator="equal">
      <formula>0</formula>
    </cfRule>
  </conditionalFormatting>
  <conditionalFormatting sqref="A35:H37">
    <cfRule type="cellIs" dxfId="24152" priority="255" stopIfTrue="1" operator="equal">
      <formula>0</formula>
    </cfRule>
  </conditionalFormatting>
  <conditionalFormatting sqref="A43:H45">
    <cfRule type="cellIs" dxfId="24151" priority="254" stopIfTrue="1" operator="equal">
      <formula>0</formula>
    </cfRule>
  </conditionalFormatting>
  <conditionalFormatting sqref="A53:H55">
    <cfRule type="cellIs" dxfId="24150" priority="253" stopIfTrue="1" operator="equal">
      <formula>0</formula>
    </cfRule>
  </conditionalFormatting>
  <conditionalFormatting sqref="A18:H20">
    <cfRule type="cellIs" dxfId="24149" priority="250" stopIfTrue="1" operator="equal">
      <formula>0</formula>
    </cfRule>
  </conditionalFormatting>
  <conditionalFormatting sqref="A24:H26">
    <cfRule type="cellIs" dxfId="24148" priority="249" stopIfTrue="1" operator="equal">
      <formula>0</formula>
    </cfRule>
  </conditionalFormatting>
  <conditionalFormatting sqref="A35:H37">
    <cfRule type="cellIs" dxfId="24147" priority="248" stopIfTrue="1" operator="equal">
      <formula>0</formula>
    </cfRule>
  </conditionalFormatting>
  <conditionalFormatting sqref="A43:H45">
    <cfRule type="cellIs" dxfId="24146" priority="247" stopIfTrue="1" operator="equal">
      <formula>0</formula>
    </cfRule>
  </conditionalFormatting>
  <conditionalFormatting sqref="A53:H55">
    <cfRule type="cellIs" dxfId="24145" priority="246" stopIfTrue="1" operator="equal">
      <formula>0</formula>
    </cfRule>
  </conditionalFormatting>
  <conditionalFormatting sqref="I32">
    <cfRule type="cellIs" dxfId="24144" priority="243" operator="equal">
      <formula>0</formula>
    </cfRule>
  </conditionalFormatting>
  <conditionalFormatting sqref="A18:H20">
    <cfRule type="cellIs" dxfId="24143" priority="44" stopIfTrue="1" operator="equal">
      <formula>0</formula>
    </cfRule>
  </conditionalFormatting>
  <conditionalFormatting sqref="A24:H26">
    <cfRule type="cellIs" dxfId="24142" priority="43" stopIfTrue="1" operator="equal">
      <formula>0</formula>
    </cfRule>
  </conditionalFormatting>
  <conditionalFormatting sqref="A35:H37">
    <cfRule type="cellIs" dxfId="24141" priority="42" stopIfTrue="1" operator="equal">
      <formula>0</formula>
    </cfRule>
  </conditionalFormatting>
  <conditionalFormatting sqref="A43:H45">
    <cfRule type="cellIs" dxfId="24140" priority="41" stopIfTrue="1" operator="equal">
      <formula>0</formula>
    </cfRule>
  </conditionalFormatting>
  <conditionalFormatting sqref="A53:H55">
    <cfRule type="cellIs" dxfId="24139" priority="40" stopIfTrue="1" operator="equal">
      <formula>0</formula>
    </cfRule>
  </conditionalFormatting>
  <conditionalFormatting sqref="A18:H20">
    <cfRule type="cellIs" dxfId="24138" priority="37" stopIfTrue="1" operator="equal">
      <formula>0</formula>
    </cfRule>
  </conditionalFormatting>
  <conditionalFormatting sqref="A24:H26">
    <cfRule type="cellIs" dxfId="24137" priority="36" stopIfTrue="1" operator="equal">
      <formula>0</formula>
    </cfRule>
  </conditionalFormatting>
  <conditionalFormatting sqref="A35:H37">
    <cfRule type="cellIs" dxfId="24136" priority="35" stopIfTrue="1" operator="equal">
      <formula>0</formula>
    </cfRule>
  </conditionalFormatting>
  <conditionalFormatting sqref="A43:H45">
    <cfRule type="cellIs" dxfId="24135" priority="34" stopIfTrue="1" operator="equal">
      <formula>0</formula>
    </cfRule>
  </conditionalFormatting>
  <conditionalFormatting sqref="A53:H55">
    <cfRule type="cellIs" dxfId="24134" priority="33" stopIfTrue="1" operator="equal">
      <formula>0</formula>
    </cfRule>
  </conditionalFormatting>
  <conditionalFormatting sqref="A15:H15">
    <cfRule type="expression" dxfId="24133" priority="1041" stopIfTrue="1">
      <formula>#REF!&lt;$IS$2</formula>
    </cfRule>
  </conditionalFormatting>
  <conditionalFormatting sqref="A15:H15">
    <cfRule type="expression" dxfId="24132" priority="1044" stopIfTrue="1">
      <formula>#REF!&lt;$IV$2</formula>
    </cfRule>
  </conditionalFormatting>
  <conditionalFormatting sqref="C31:G31">
    <cfRule type="cellIs" dxfId="24131" priority="6" operator="equal">
      <formula>0</formula>
    </cfRule>
  </conditionalFormatting>
  <conditionalFormatting sqref="C31:G31">
    <cfRule type="expression" dxfId="24130" priority="5" stopIfTrue="1">
      <formula>$IT32&lt;$IS$2</formula>
    </cfRule>
  </conditionalFormatting>
  <conditionalFormatting sqref="C31:G31">
    <cfRule type="expression" dxfId="24129" priority="4" stopIfTrue="1">
      <formula>$IW32&lt;$IV$2</formula>
    </cfRule>
  </conditionalFormatting>
  <conditionalFormatting sqref="D32:G32">
    <cfRule type="cellIs" dxfId="24128" priority="3" operator="equal">
      <formula>0</formula>
    </cfRule>
  </conditionalFormatting>
  <conditionalFormatting sqref="D32:G32">
    <cfRule type="expression" dxfId="24127" priority="2" stopIfTrue="1">
      <formula>$IT33&lt;$IS$2</formula>
    </cfRule>
  </conditionalFormatting>
  <conditionalFormatting sqref="D32:G32">
    <cfRule type="expression" dxfId="24126" priority="1" stopIfTrue="1">
      <formula>$IW33&lt;$IV$2</formula>
    </cfRule>
  </conditionalFormatting>
  <conditionalFormatting sqref="A16:H17">
    <cfRule type="expression" dxfId="24125" priority="3939" stopIfTrue="1">
      <formula>$IT18&lt;$IS$2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U27" sqref="U27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5" width="7.7109375" style="3" customWidth="1"/>
    <col min="6" max="6" width="8.7109375" style="3" customWidth="1"/>
    <col min="7" max="7" width="10.5703125" style="3" bestFit="1" customWidth="1"/>
    <col min="8" max="8" width="15.140625" style="3" hidden="1" customWidth="1"/>
    <col min="9" max="9" width="15.140625" style="3" customWidth="1"/>
    <col min="10" max="10" width="0.140625" style="3" customWidth="1"/>
    <col min="11" max="18" width="9.140625" style="3" hidden="1" customWidth="1"/>
    <col min="19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144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150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75</v>
      </c>
      <c r="B6" s="159"/>
      <c r="C6" s="40"/>
      <c r="D6" s="43" t="str">
        <f>х!A4</f>
        <v>04.01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88" t="s">
        <v>62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4.25" customHeight="1" x14ac:dyDescent="0.25">
      <c r="A13" s="103" t="s">
        <v>404</v>
      </c>
      <c r="B13" s="104" t="s">
        <v>291</v>
      </c>
      <c r="C13" s="105" t="s">
        <v>196</v>
      </c>
      <c r="D13" s="106">
        <v>7.5</v>
      </c>
      <c r="E13" s="106">
        <v>10</v>
      </c>
      <c r="F13" s="106">
        <v>37.200000000000003</v>
      </c>
      <c r="G13" s="106">
        <v>269</v>
      </c>
      <c r="H13" s="107">
        <v>0</v>
      </c>
      <c r="I13" s="144">
        <v>20</v>
      </c>
      <c r="J13" s="11"/>
      <c r="K13" s="37" t="str">
        <f t="shared" ref="K13:K59" si="1">A13</f>
        <v>Каша манная с маслом</v>
      </c>
      <c r="M13" s="24">
        <f t="shared" ref="M13:M18" si="2">D13</f>
        <v>7.5</v>
      </c>
      <c r="N13" s="24">
        <f t="shared" si="0"/>
        <v>10</v>
      </c>
      <c r="O13" s="24">
        <f t="shared" si="0"/>
        <v>37.200000000000003</v>
      </c>
      <c r="P13" s="24">
        <f t="shared" si="0"/>
        <v>269</v>
      </c>
      <c r="IA13" s="12"/>
      <c r="IB13" s="6">
        <f>[1]основа!AM9</f>
        <v>42551</v>
      </c>
    </row>
    <row r="14" spans="1:236" ht="15" customHeight="1" x14ac:dyDescent="0.25">
      <c r="A14" s="103" t="s">
        <v>348</v>
      </c>
      <c r="B14" s="104">
        <v>200</v>
      </c>
      <c r="C14" s="105" t="s">
        <v>258</v>
      </c>
      <c r="D14" s="106">
        <v>0.1</v>
      </c>
      <c r="E14" s="106">
        <v>0</v>
      </c>
      <c r="F14" s="106">
        <v>9.1</v>
      </c>
      <c r="G14" s="106">
        <v>35</v>
      </c>
      <c r="H14" s="107">
        <v>14.57</v>
      </c>
      <c r="I14" s="150">
        <v>3.5</v>
      </c>
      <c r="J14" s="11"/>
      <c r="K14" s="37" t="str">
        <f t="shared" si="1"/>
        <v xml:space="preserve">Чай с сахаром </v>
      </c>
      <c r="M14" s="24">
        <f t="shared" si="2"/>
        <v>0.1</v>
      </c>
      <c r="N14" s="24">
        <f t="shared" si="0"/>
        <v>0</v>
      </c>
      <c r="O14" s="24">
        <f t="shared" si="0"/>
        <v>9.1</v>
      </c>
      <c r="P14" s="24">
        <f t="shared" si="0"/>
        <v>35</v>
      </c>
      <c r="IA14" s="12"/>
      <c r="IB14" s="6">
        <f>[1]основа!AM10</f>
        <v>42551</v>
      </c>
    </row>
    <row r="15" spans="1:236" ht="15" customHeight="1" x14ac:dyDescent="0.25">
      <c r="A15" s="103" t="s">
        <v>369</v>
      </c>
      <c r="B15" s="104">
        <v>35</v>
      </c>
      <c r="C15" s="105"/>
      <c r="D15" s="106">
        <v>3.8</v>
      </c>
      <c r="E15" s="106">
        <v>3.1</v>
      </c>
      <c r="F15" s="106">
        <v>28.2</v>
      </c>
      <c r="G15" s="106">
        <v>358</v>
      </c>
      <c r="H15" s="107">
        <v>6.3369999999999997</v>
      </c>
      <c r="I15" s="150">
        <v>12</v>
      </c>
      <c r="J15" s="11"/>
      <c r="K15" s="37" t="str">
        <f t="shared" si="1"/>
        <v>Мерендинка</v>
      </c>
      <c r="M15" s="24">
        <f t="shared" si="2"/>
        <v>3.8</v>
      </c>
      <c r="N15" s="24">
        <f t="shared" si="0"/>
        <v>3.1</v>
      </c>
      <c r="O15" s="24">
        <f t="shared" si="0"/>
        <v>28.2</v>
      </c>
      <c r="P15" s="24">
        <f t="shared" si="0"/>
        <v>358</v>
      </c>
      <c r="IA15" s="12"/>
      <c r="IB15" s="6">
        <f>[1]основа!AM11</f>
        <v>42551</v>
      </c>
    </row>
    <row r="16" spans="1:236" ht="15" hidden="1" customHeight="1" x14ac:dyDescent="0.25">
      <c r="A16" s="103">
        <v>0</v>
      </c>
      <c r="B16" s="104">
        <v>0</v>
      </c>
      <c r="C16" s="105">
        <v>0</v>
      </c>
      <c r="D16" s="106">
        <v>0</v>
      </c>
      <c r="E16" s="106">
        <v>0</v>
      </c>
      <c r="F16" s="106">
        <v>0</v>
      </c>
      <c r="G16" s="106">
        <v>0</v>
      </c>
      <c r="H16" s="107">
        <v>0</v>
      </c>
      <c r="I16" s="25">
        <f t="shared" ref="I16:I18" si="3">H16</f>
        <v>0</v>
      </c>
      <c r="J16" s="11"/>
      <c r="K16" s="37">
        <f t="shared" si="1"/>
        <v>0</v>
      </c>
      <c r="M16" s="24">
        <f t="shared" si="2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hidden="1" customHeight="1" x14ac:dyDescent="0.25">
      <c r="A17" s="103">
        <v>0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25">
        <f t="shared" si="3"/>
        <v>0</v>
      </c>
      <c r="J17" s="11"/>
      <c r="K17" s="37">
        <f t="shared" si="1"/>
        <v>0</v>
      </c>
      <c r="M17" s="24">
        <f t="shared" si="2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5">
      <c r="A18" s="103">
        <v>0</v>
      </c>
      <c r="B18" s="104">
        <v>0</v>
      </c>
      <c r="C18" s="105">
        <v>0</v>
      </c>
      <c r="D18" s="106">
        <v>0</v>
      </c>
      <c r="E18" s="106">
        <v>0</v>
      </c>
      <c r="F18" s="106">
        <v>0</v>
      </c>
      <c r="G18" s="106">
        <v>0</v>
      </c>
      <c r="H18" s="107">
        <v>0</v>
      </c>
      <c r="I18" s="25">
        <f t="shared" si="3"/>
        <v>0</v>
      </c>
      <c r="J18" s="11"/>
      <c r="K18" s="37">
        <f t="shared" si="1"/>
        <v>0</v>
      </c>
      <c r="M18" s="24">
        <f t="shared" si="2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8" customHeight="1" x14ac:dyDescent="0.2">
      <c r="A19" s="108" t="s">
        <v>11</v>
      </c>
      <c r="B19" s="109"/>
      <c r="C19" s="110"/>
      <c r="D19" s="111">
        <f>SUBTOTAL(9,D12:D18)</f>
        <v>11.399999999999999</v>
      </c>
      <c r="E19" s="111">
        <f t="shared" ref="E19:G19" si="4">SUBTOTAL(9,E12:E18)</f>
        <v>13.1</v>
      </c>
      <c r="F19" s="111">
        <f t="shared" si="4"/>
        <v>74.5</v>
      </c>
      <c r="G19" s="111">
        <f t="shared" si="4"/>
        <v>662</v>
      </c>
      <c r="H19" s="112">
        <v>20.907</v>
      </c>
      <c r="I19" s="151">
        <f>I18+I17+I16+I15+I14+I13+I12</f>
        <v>35.5</v>
      </c>
      <c r="J19" s="11"/>
      <c r="K19" s="38">
        <f>х!E12</f>
        <v>1</v>
      </c>
      <c r="M19" s="28">
        <f>SUM(M12:M18)</f>
        <v>11.399999999999999</v>
      </c>
      <c r="N19" s="28">
        <f t="shared" ref="N19:P19" si="5">SUM(N12:N18)</f>
        <v>13.1</v>
      </c>
      <c r="O19" s="28">
        <f t="shared" si="5"/>
        <v>74.5</v>
      </c>
      <c r="P19" s="28">
        <f t="shared" si="5"/>
        <v>662</v>
      </c>
      <c r="IA19" s="12"/>
      <c r="IB19" s="6">
        <f>[1]основа!AM15</f>
        <v>42551</v>
      </c>
    </row>
    <row r="20" spans="1:236" ht="12" customHeight="1" x14ac:dyDescent="0.2">
      <c r="A20" s="108"/>
      <c r="B20" s="109"/>
      <c r="C20" s="110"/>
      <c r="D20" s="111"/>
      <c r="E20" s="111"/>
      <c r="F20" s="111"/>
      <c r="G20" s="111"/>
      <c r="H20" s="112"/>
      <c r="I20" s="151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08" t="s">
        <v>12</v>
      </c>
      <c r="B21" s="109"/>
      <c r="C21" s="110"/>
      <c r="D21" s="111"/>
      <c r="E21" s="111"/>
      <c r="F21" s="111"/>
      <c r="G21" s="111"/>
      <c r="H21" s="112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>H22</f>
        <v>0</v>
      </c>
      <c r="J22" s="11"/>
      <c r="K22" s="37">
        <f t="shared" si="1"/>
        <v>0</v>
      </c>
      <c r="M22" s="24">
        <f>D22</f>
        <v>0</v>
      </c>
      <c r="N22" s="24">
        <f t="shared" ref="N22:P24" si="6">E22</f>
        <v>0</v>
      </c>
      <c r="O22" s="24">
        <f t="shared" si="6"/>
        <v>0</v>
      </c>
      <c r="P22" s="24">
        <f t="shared" si="6"/>
        <v>0</v>
      </c>
      <c r="IA22" s="12"/>
      <c r="IB22" s="6">
        <f>[1]основа!AM18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ref="I23:I24" si="7">H23</f>
        <v>0</v>
      </c>
      <c r="J23" s="11"/>
      <c r="K23" s="37">
        <f t="shared" si="1"/>
        <v>0</v>
      </c>
      <c r="M23" s="24">
        <f t="shared" ref="M23:M24" si="8">D23</f>
        <v>0</v>
      </c>
      <c r="N23" s="24">
        <f t="shared" si="6"/>
        <v>0</v>
      </c>
      <c r="O23" s="24">
        <f t="shared" si="6"/>
        <v>0</v>
      </c>
      <c r="P23" s="24">
        <f t="shared" si="6"/>
        <v>0</v>
      </c>
      <c r="IA23" s="12"/>
      <c r="IB23" s="6">
        <f>[1]основа!AM19</f>
        <v>42551</v>
      </c>
    </row>
    <row r="24" spans="1:236" ht="15" hidden="1" customHeight="1" x14ac:dyDescent="0.25">
      <c r="A24" s="103">
        <v>0</v>
      </c>
      <c r="B24" s="104">
        <v>0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  <c r="H24" s="107">
        <v>0</v>
      </c>
      <c r="I24" s="25">
        <f t="shared" si="7"/>
        <v>0</v>
      </c>
      <c r="J24" s="11"/>
      <c r="K24" s="37">
        <f t="shared" si="1"/>
        <v>0</v>
      </c>
      <c r="M24" s="24">
        <f t="shared" si="8"/>
        <v>0</v>
      </c>
      <c r="N24" s="24">
        <f t="shared" si="6"/>
        <v>0</v>
      </c>
      <c r="O24" s="24">
        <f t="shared" si="6"/>
        <v>0</v>
      </c>
      <c r="P24" s="24">
        <f t="shared" si="6"/>
        <v>0</v>
      </c>
      <c r="IA24" s="12"/>
      <c r="IB24" s="6">
        <f>[1]основа!AM20</f>
        <v>42551</v>
      </c>
    </row>
    <row r="25" spans="1:236" ht="15" hidden="1" customHeight="1" x14ac:dyDescent="0.2">
      <c r="A25" s="108" t="s">
        <v>13</v>
      </c>
      <c r="B25" s="109"/>
      <c r="C25" s="110"/>
      <c r="D25" s="111">
        <v>0</v>
      </c>
      <c r="E25" s="111">
        <v>0</v>
      </c>
      <c r="F25" s="111">
        <v>0</v>
      </c>
      <c r="G25" s="111">
        <v>0</v>
      </c>
      <c r="H25" s="112"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9">SUM(N22:N24)</f>
        <v>0</v>
      </c>
      <c r="O25" s="28">
        <f t="shared" si="9"/>
        <v>0</v>
      </c>
      <c r="P25" s="28">
        <f t="shared" si="9"/>
        <v>0</v>
      </c>
      <c r="IA25" s="12"/>
      <c r="IB25" s="6">
        <f>[1]основа!AM21</f>
        <v>42551</v>
      </c>
    </row>
    <row r="26" spans="1:236" ht="15" hidden="1" customHeight="1" x14ac:dyDescent="0.2">
      <c r="A26" s="108"/>
      <c r="B26" s="109"/>
      <c r="C26" s="110"/>
      <c r="D26" s="111"/>
      <c r="E26" s="111"/>
      <c r="F26" s="111"/>
      <c r="G26" s="111"/>
      <c r="H26" s="112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08" t="s">
        <v>14</v>
      </c>
      <c r="B27" s="109"/>
      <c r="C27" s="110"/>
      <c r="D27" s="113"/>
      <c r="E27" s="113"/>
      <c r="F27" s="113"/>
      <c r="G27" s="113"/>
      <c r="H27" s="114"/>
      <c r="I27" s="152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2.25" hidden="1" customHeight="1" x14ac:dyDescent="0.25">
      <c r="A28" s="103" t="s">
        <v>317</v>
      </c>
      <c r="B28" s="104" t="s">
        <v>198</v>
      </c>
      <c r="C28" s="105" t="s">
        <v>228</v>
      </c>
      <c r="D28" s="106">
        <v>0.7</v>
      </c>
      <c r="E28" s="106">
        <v>2.5499999999999998</v>
      </c>
      <c r="F28" s="106">
        <v>4.45</v>
      </c>
      <c r="G28" s="106">
        <v>44</v>
      </c>
      <c r="H28" s="107">
        <v>1.4190978723404255</v>
      </c>
      <c r="I28" s="150">
        <v>3</v>
      </c>
      <c r="J28" s="11"/>
      <c r="K28" s="37" t="str">
        <f t="shared" si="1"/>
        <v>Салат из белокачаной капусты с морковью</v>
      </c>
      <c r="M28" s="24">
        <f>D28</f>
        <v>0.7</v>
      </c>
      <c r="N28" s="24">
        <f t="shared" ref="N28:P35" si="10">E28</f>
        <v>2.5499999999999998</v>
      </c>
      <c r="O28" s="24">
        <f t="shared" si="10"/>
        <v>4.45</v>
      </c>
      <c r="P28" s="24">
        <f t="shared" si="10"/>
        <v>44</v>
      </c>
      <c r="R28" s="3" t="s">
        <v>272</v>
      </c>
      <c r="IA28" s="12"/>
      <c r="IB28" s="6">
        <f>[1]основа!AM24</f>
        <v>42551</v>
      </c>
    </row>
    <row r="29" spans="1:236" ht="0.75" hidden="1" customHeight="1" x14ac:dyDescent="0.25">
      <c r="A29" s="103">
        <v>0</v>
      </c>
      <c r="B29" s="104">
        <v>0</v>
      </c>
      <c r="C29" s="105">
        <v>0</v>
      </c>
      <c r="D29" s="106">
        <v>0</v>
      </c>
      <c r="E29" s="106">
        <v>0</v>
      </c>
      <c r="F29" s="106">
        <v>0</v>
      </c>
      <c r="G29" s="106">
        <v>0</v>
      </c>
      <c r="H29" s="107">
        <v>0</v>
      </c>
      <c r="I29" s="25">
        <f t="shared" ref="I29:I35" si="11">H29</f>
        <v>0</v>
      </c>
      <c r="J29" s="11"/>
      <c r="K29" s="37">
        <f t="shared" si="1"/>
        <v>0</v>
      </c>
      <c r="M29" s="24">
        <f t="shared" ref="M29:M35" si="12">D29</f>
        <v>0</v>
      </c>
      <c r="N29" s="24">
        <f t="shared" si="10"/>
        <v>0</v>
      </c>
      <c r="O29" s="24">
        <f t="shared" si="10"/>
        <v>0</v>
      </c>
      <c r="P29" s="24">
        <f t="shared" si="10"/>
        <v>0</v>
      </c>
      <c r="R29" s="3" t="s">
        <v>271</v>
      </c>
      <c r="IA29" s="12"/>
      <c r="IB29" s="6">
        <f>[1]основа!AM25</f>
        <v>42551</v>
      </c>
    </row>
    <row r="30" spans="1:236" ht="15" customHeight="1" x14ac:dyDescent="0.25">
      <c r="A30" s="103" t="s">
        <v>390</v>
      </c>
      <c r="B30" s="104" t="s">
        <v>265</v>
      </c>
      <c r="C30" s="105" t="s">
        <v>370</v>
      </c>
      <c r="D30" s="106">
        <v>11.1</v>
      </c>
      <c r="E30" s="106">
        <v>1.95</v>
      </c>
      <c r="F30" s="106">
        <v>6.45</v>
      </c>
      <c r="G30" s="106">
        <v>88.5</v>
      </c>
      <c r="H30" s="107">
        <v>19.446886170212764</v>
      </c>
      <c r="I30" s="150">
        <v>40</v>
      </c>
      <c r="J30" s="11"/>
      <c r="K30" s="37" t="str">
        <f t="shared" si="1"/>
        <v>Фрикадельки рыбные с соусом</v>
      </c>
      <c r="M30" s="24">
        <f t="shared" si="12"/>
        <v>11.1</v>
      </c>
      <c r="N30" s="24">
        <f t="shared" si="10"/>
        <v>1.95</v>
      </c>
      <c r="O30" s="24">
        <f t="shared" si="10"/>
        <v>6.45</v>
      </c>
      <c r="P30" s="24">
        <f t="shared" si="10"/>
        <v>88.5</v>
      </c>
      <c r="IA30" s="12"/>
      <c r="IB30" s="6">
        <f>[1]основа!AM26</f>
        <v>42551</v>
      </c>
    </row>
    <row r="31" spans="1:236" ht="15" customHeight="1" x14ac:dyDescent="0.25">
      <c r="A31" s="103" t="s">
        <v>304</v>
      </c>
      <c r="B31" s="104">
        <v>200</v>
      </c>
      <c r="C31" s="105" t="s">
        <v>371</v>
      </c>
      <c r="D31" s="106">
        <v>14.4</v>
      </c>
      <c r="E31" s="106">
        <v>9.4</v>
      </c>
      <c r="F31" s="106">
        <v>63</v>
      </c>
      <c r="G31" s="106">
        <v>401</v>
      </c>
      <c r="H31" s="107">
        <v>3.6474000000000002</v>
      </c>
      <c r="I31" s="150">
        <v>16</v>
      </c>
      <c r="J31" s="11"/>
      <c r="K31" s="37" t="str">
        <f t="shared" si="1"/>
        <v>Рис с овощами</v>
      </c>
      <c r="M31" s="24">
        <f t="shared" si="12"/>
        <v>14.4</v>
      </c>
      <c r="N31" s="24">
        <f t="shared" si="10"/>
        <v>9.4</v>
      </c>
      <c r="O31" s="24">
        <f t="shared" si="10"/>
        <v>63</v>
      </c>
      <c r="P31" s="24">
        <f t="shared" si="10"/>
        <v>401</v>
      </c>
      <c r="R31" s="3" t="s">
        <v>273</v>
      </c>
      <c r="IA31" s="12"/>
      <c r="IB31" s="6">
        <f>[1]основа!AM27</f>
        <v>42551</v>
      </c>
    </row>
    <row r="32" spans="1:236" ht="15" customHeight="1" x14ac:dyDescent="0.25">
      <c r="A32" s="103" t="s">
        <v>348</v>
      </c>
      <c r="B32" s="104">
        <v>200</v>
      </c>
      <c r="C32" s="105" t="s">
        <v>258</v>
      </c>
      <c r="D32" s="106">
        <v>0.1</v>
      </c>
      <c r="E32" s="106">
        <v>0</v>
      </c>
      <c r="F32" s="106">
        <v>9.1</v>
      </c>
      <c r="G32" s="106">
        <v>35</v>
      </c>
      <c r="H32" s="107">
        <v>0.91200000000000003</v>
      </c>
      <c r="I32" s="150">
        <v>3.5</v>
      </c>
      <c r="J32" s="11"/>
      <c r="K32" s="37" t="str">
        <f t="shared" si="1"/>
        <v xml:space="preserve">Чай с сахаром </v>
      </c>
      <c r="M32" s="24">
        <f t="shared" si="12"/>
        <v>0.1</v>
      </c>
      <c r="N32" s="24">
        <f t="shared" si="10"/>
        <v>0</v>
      </c>
      <c r="O32" s="24">
        <f t="shared" si="10"/>
        <v>9.1</v>
      </c>
      <c r="P32" s="24">
        <f t="shared" si="10"/>
        <v>35</v>
      </c>
      <c r="IA32" s="12"/>
      <c r="IB32" s="6">
        <f>[1]основа!AM28</f>
        <v>42551</v>
      </c>
    </row>
    <row r="33" spans="1:236" ht="15" customHeight="1" x14ac:dyDescent="0.25">
      <c r="A33" s="103" t="s">
        <v>74</v>
      </c>
      <c r="B33" s="104" t="s">
        <v>198</v>
      </c>
      <c r="C33" s="105">
        <v>0</v>
      </c>
      <c r="D33" s="106">
        <v>3.5</v>
      </c>
      <c r="E33" s="106">
        <f>1.95*50/65</f>
        <v>1.5</v>
      </c>
      <c r="F33" s="106">
        <v>24.9</v>
      </c>
      <c r="G33" s="106">
        <v>131</v>
      </c>
      <c r="H33" s="107">
        <v>2.2000000000000002</v>
      </c>
      <c r="I33" s="150">
        <v>3</v>
      </c>
      <c r="J33" s="11"/>
      <c r="K33" s="37" t="str">
        <f t="shared" si="1"/>
        <v>Хлеб пшеничный</v>
      </c>
      <c r="M33" s="24">
        <f t="shared" si="12"/>
        <v>3.5</v>
      </c>
      <c r="N33" s="24">
        <f t="shared" si="10"/>
        <v>1.5</v>
      </c>
      <c r="O33" s="24">
        <f t="shared" si="10"/>
        <v>24.9</v>
      </c>
      <c r="P33" s="24">
        <f t="shared" si="10"/>
        <v>131</v>
      </c>
      <c r="IA33" s="12"/>
      <c r="IB33" s="6">
        <f>[1]основа!AM29</f>
        <v>42551</v>
      </c>
    </row>
    <row r="34" spans="1:236" ht="15" hidden="1" customHeight="1" x14ac:dyDescent="0.25">
      <c r="A34" s="103">
        <v>0</v>
      </c>
      <c r="B34" s="104">
        <v>0</v>
      </c>
      <c r="C34" s="105">
        <v>0</v>
      </c>
      <c r="D34" s="106">
        <v>0</v>
      </c>
      <c r="E34" s="106">
        <v>0</v>
      </c>
      <c r="F34" s="106">
        <v>0</v>
      </c>
      <c r="G34" s="106">
        <v>0</v>
      </c>
      <c r="H34" s="107">
        <v>0</v>
      </c>
      <c r="I34" s="25">
        <f t="shared" si="11"/>
        <v>0</v>
      </c>
      <c r="J34" s="11"/>
      <c r="K34" s="37">
        <f t="shared" si="1"/>
        <v>0</v>
      </c>
      <c r="M34" s="24">
        <f t="shared" si="12"/>
        <v>0</v>
      </c>
      <c r="N34" s="24">
        <f t="shared" si="10"/>
        <v>0</v>
      </c>
      <c r="O34" s="24">
        <f t="shared" si="10"/>
        <v>0</v>
      </c>
      <c r="P34" s="24">
        <f t="shared" si="10"/>
        <v>0</v>
      </c>
      <c r="IA34" s="12"/>
      <c r="IB34" s="6">
        <f>[1]основа!AM30</f>
        <v>42551</v>
      </c>
    </row>
    <row r="35" spans="1:236" ht="15" hidden="1" customHeight="1" x14ac:dyDescent="0.25">
      <c r="A35" s="103">
        <v>0</v>
      </c>
      <c r="B35" s="104">
        <v>0</v>
      </c>
      <c r="C35" s="105">
        <v>0</v>
      </c>
      <c r="D35" s="106">
        <v>0</v>
      </c>
      <c r="E35" s="106">
        <v>0</v>
      </c>
      <c r="F35" s="106">
        <v>0</v>
      </c>
      <c r="G35" s="106">
        <v>0</v>
      </c>
      <c r="H35" s="107">
        <v>0</v>
      </c>
      <c r="I35" s="25">
        <f t="shared" si="11"/>
        <v>0</v>
      </c>
      <c r="J35" s="11"/>
      <c r="K35" s="37">
        <f t="shared" si="1"/>
        <v>0</v>
      </c>
      <c r="M35" s="24">
        <f t="shared" si="12"/>
        <v>0</v>
      </c>
      <c r="N35" s="24">
        <f t="shared" si="10"/>
        <v>0</v>
      </c>
      <c r="O35" s="24">
        <f t="shared" si="10"/>
        <v>0</v>
      </c>
      <c r="P35" s="24">
        <f t="shared" si="10"/>
        <v>0</v>
      </c>
      <c r="IA35" s="12"/>
      <c r="IB35" s="6">
        <f>[1]основа!AM31</f>
        <v>42551</v>
      </c>
    </row>
    <row r="36" spans="1:236" ht="18" customHeight="1" x14ac:dyDescent="0.2">
      <c r="A36" s="108" t="s">
        <v>15</v>
      </c>
      <c r="B36" s="109"/>
      <c r="C36" s="110"/>
      <c r="D36" s="111">
        <f>SUBTOTAL(9,D28:D35)</f>
        <v>29.1</v>
      </c>
      <c r="E36" s="111">
        <f t="shared" ref="E36:G36" si="13">SUBTOTAL(9,E28:E35)</f>
        <v>12.85</v>
      </c>
      <c r="F36" s="111">
        <f t="shared" si="13"/>
        <v>103.44999999999999</v>
      </c>
      <c r="G36" s="111">
        <f t="shared" si="13"/>
        <v>655.5</v>
      </c>
      <c r="H36" s="112">
        <v>27.62538404255319</v>
      </c>
      <c r="I36" s="151">
        <f>SUBTOTAL(9,I28:I35)</f>
        <v>62.5</v>
      </c>
      <c r="J36" s="11"/>
      <c r="K36" s="38">
        <f>х!E29</f>
        <v>1</v>
      </c>
      <c r="M36" s="28">
        <f>SUM(M28:M35)</f>
        <v>29.8</v>
      </c>
      <c r="N36" s="28">
        <f t="shared" ref="N36:P36" si="14">SUM(N28:N35)</f>
        <v>15.4</v>
      </c>
      <c r="O36" s="28">
        <f t="shared" si="14"/>
        <v>107.9</v>
      </c>
      <c r="P36" s="28">
        <f t="shared" si="14"/>
        <v>699.5</v>
      </c>
      <c r="IA36" s="12"/>
      <c r="IB36" s="6">
        <f>[1]основа!AM32</f>
        <v>42551</v>
      </c>
    </row>
    <row r="37" spans="1:236" ht="15" customHeight="1" x14ac:dyDescent="0.2">
      <c r="A37" s="108"/>
      <c r="B37" s="109"/>
      <c r="C37" s="110"/>
      <c r="D37" s="111"/>
      <c r="E37" s="111"/>
      <c r="F37" s="111"/>
      <c r="G37" s="111"/>
      <c r="H37" s="112"/>
      <c r="I37" s="155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hidden="1" customHeight="1" x14ac:dyDescent="0.2">
      <c r="A38" s="108" t="s">
        <v>16</v>
      </c>
      <c r="B38" s="109"/>
      <c r="C38" s="110"/>
      <c r="D38" s="113"/>
      <c r="E38" s="113"/>
      <c r="F38" s="113"/>
      <c r="G38" s="113"/>
      <c r="H38" s="114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>H39</f>
        <v>0</v>
      </c>
      <c r="J39" s="11"/>
      <c r="K39" s="37">
        <f t="shared" si="1"/>
        <v>0</v>
      </c>
      <c r="M39" s="24">
        <f>D39</f>
        <v>0</v>
      </c>
      <c r="N39" s="24">
        <f t="shared" ref="N39:P43" si="15">E39</f>
        <v>0</v>
      </c>
      <c r="O39" s="24">
        <f t="shared" si="15"/>
        <v>0</v>
      </c>
      <c r="P39" s="24">
        <f t="shared" si="15"/>
        <v>0</v>
      </c>
      <c r="IA39" s="12"/>
      <c r="IB39" s="6">
        <f>[1]основа!AM35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ref="I40:I43" si="16">H40</f>
        <v>0</v>
      </c>
      <c r="J40" s="11"/>
      <c r="K40" s="37">
        <f t="shared" si="1"/>
        <v>0</v>
      </c>
      <c r="M40" s="24">
        <f t="shared" ref="M40:M43" si="17">D40</f>
        <v>0</v>
      </c>
      <c r="N40" s="24">
        <f t="shared" si="15"/>
        <v>0</v>
      </c>
      <c r="O40" s="24">
        <f t="shared" si="15"/>
        <v>0</v>
      </c>
      <c r="P40" s="24">
        <f t="shared" si="15"/>
        <v>0</v>
      </c>
      <c r="IA40" s="12"/>
      <c r="IB40" s="6">
        <f>[1]основа!AM36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6"/>
        <v>0</v>
      </c>
      <c r="J41" s="11"/>
      <c r="K41" s="37">
        <f t="shared" si="1"/>
        <v>0</v>
      </c>
      <c r="M41" s="24">
        <f t="shared" si="17"/>
        <v>0</v>
      </c>
      <c r="N41" s="24">
        <f t="shared" si="15"/>
        <v>0</v>
      </c>
      <c r="O41" s="24">
        <f t="shared" si="15"/>
        <v>0</v>
      </c>
      <c r="P41" s="24">
        <f t="shared" si="15"/>
        <v>0</v>
      </c>
      <c r="IA41" s="12"/>
      <c r="IB41" s="6">
        <f>[1]основа!AM37</f>
        <v>42551</v>
      </c>
    </row>
    <row r="42" spans="1:236" ht="15" hidden="1" customHeight="1" x14ac:dyDescent="0.25">
      <c r="A42" s="103">
        <v>0</v>
      </c>
      <c r="B42" s="104">
        <v>0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07">
        <v>0</v>
      </c>
      <c r="I42" s="25">
        <f t="shared" si="16"/>
        <v>0</v>
      </c>
      <c r="J42" s="11"/>
      <c r="K42" s="37">
        <f t="shared" si="1"/>
        <v>0</v>
      </c>
      <c r="M42" s="24">
        <f t="shared" si="17"/>
        <v>0</v>
      </c>
      <c r="N42" s="24">
        <f t="shared" si="15"/>
        <v>0</v>
      </c>
      <c r="O42" s="24">
        <f t="shared" si="15"/>
        <v>0</v>
      </c>
      <c r="P42" s="24">
        <f t="shared" si="15"/>
        <v>0</v>
      </c>
      <c r="IA42" s="12"/>
      <c r="IB42" s="6">
        <f>[1]основа!AM38</f>
        <v>42551</v>
      </c>
    </row>
    <row r="43" spans="1:236" ht="15" hidden="1" customHeight="1" x14ac:dyDescent="0.25">
      <c r="A43" s="103">
        <v>0</v>
      </c>
      <c r="B43" s="104">
        <v>0</v>
      </c>
      <c r="C43" s="105">
        <v>0</v>
      </c>
      <c r="D43" s="106">
        <v>0</v>
      </c>
      <c r="E43" s="106">
        <v>0</v>
      </c>
      <c r="F43" s="106">
        <v>0</v>
      </c>
      <c r="G43" s="106">
        <v>0</v>
      </c>
      <c r="H43" s="107">
        <v>0</v>
      </c>
      <c r="I43" s="25">
        <f t="shared" si="16"/>
        <v>0</v>
      </c>
      <c r="J43" s="11"/>
      <c r="K43" s="37">
        <f t="shared" si="1"/>
        <v>0</v>
      </c>
      <c r="M43" s="24">
        <f t="shared" si="17"/>
        <v>0</v>
      </c>
      <c r="N43" s="24">
        <f t="shared" si="15"/>
        <v>0</v>
      </c>
      <c r="O43" s="24">
        <f t="shared" si="15"/>
        <v>0</v>
      </c>
      <c r="P43" s="24">
        <f t="shared" si="15"/>
        <v>0</v>
      </c>
      <c r="IA43" s="12"/>
      <c r="IB43" s="6">
        <f>[1]основа!AM39</f>
        <v>42551</v>
      </c>
    </row>
    <row r="44" spans="1:236" ht="15" hidden="1" customHeight="1" x14ac:dyDescent="0.2">
      <c r="A44" s="108" t="s">
        <v>17</v>
      </c>
      <c r="B44" s="109"/>
      <c r="C44" s="110"/>
      <c r="D44" s="111">
        <v>0</v>
      </c>
      <c r="E44" s="111">
        <v>0</v>
      </c>
      <c r="F44" s="111">
        <v>0</v>
      </c>
      <c r="G44" s="111">
        <v>0</v>
      </c>
      <c r="H44" s="112"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8">SUM(N39:N43)</f>
        <v>0</v>
      </c>
      <c r="O44" s="28">
        <f t="shared" si="18"/>
        <v>0</v>
      </c>
      <c r="P44" s="28">
        <f t="shared" si="18"/>
        <v>0</v>
      </c>
      <c r="IA44" s="12"/>
      <c r="IB44" s="6">
        <f>[1]основа!AM40</f>
        <v>42551</v>
      </c>
    </row>
    <row r="45" spans="1:236" ht="15" hidden="1" customHeight="1" x14ac:dyDescent="0.2">
      <c r="A45" s="108"/>
      <c r="B45" s="109"/>
      <c r="C45" s="110"/>
      <c r="D45" s="111"/>
      <c r="E45" s="111"/>
      <c r="F45" s="111"/>
      <c r="G45" s="111"/>
      <c r="H45" s="112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hidden="1" customHeight="1" x14ac:dyDescent="0.2">
      <c r="A46" s="108" t="s">
        <v>18</v>
      </c>
      <c r="B46" s="109"/>
      <c r="C46" s="110"/>
      <c r="D46" s="113"/>
      <c r="E46" s="113"/>
      <c r="F46" s="113"/>
      <c r="G46" s="113"/>
      <c r="H46" s="114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>H47</f>
        <v>0</v>
      </c>
      <c r="J47" s="11"/>
      <c r="K47" s="37">
        <f t="shared" si="1"/>
        <v>0</v>
      </c>
      <c r="M47" s="24">
        <f>D47</f>
        <v>0</v>
      </c>
      <c r="N47" s="24">
        <f t="shared" ref="N47:P53" si="19">E47</f>
        <v>0</v>
      </c>
      <c r="O47" s="24">
        <f t="shared" si="19"/>
        <v>0</v>
      </c>
      <c r="P47" s="24">
        <f t="shared" si="19"/>
        <v>0</v>
      </c>
      <c r="IA47" s="12"/>
      <c r="IB47" s="6">
        <f>[1]основа!AM43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ref="I48:I53" si="20">H48</f>
        <v>0</v>
      </c>
      <c r="J48" s="11"/>
      <c r="K48" s="37">
        <f t="shared" si="1"/>
        <v>0</v>
      </c>
      <c r="M48" s="24">
        <f t="shared" ref="M48:M53" si="21">D48</f>
        <v>0</v>
      </c>
      <c r="N48" s="24">
        <f t="shared" si="19"/>
        <v>0</v>
      </c>
      <c r="O48" s="24">
        <f t="shared" si="19"/>
        <v>0</v>
      </c>
      <c r="P48" s="24">
        <f t="shared" si="19"/>
        <v>0</v>
      </c>
      <c r="IA48" s="12"/>
      <c r="IB48" s="6">
        <f>[1]основа!AM44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20"/>
        <v>0</v>
      </c>
      <c r="J49" s="11"/>
      <c r="K49" s="37">
        <f t="shared" si="1"/>
        <v>0</v>
      </c>
      <c r="M49" s="24">
        <f t="shared" si="21"/>
        <v>0</v>
      </c>
      <c r="N49" s="24">
        <f t="shared" si="19"/>
        <v>0</v>
      </c>
      <c r="O49" s="24">
        <f t="shared" si="19"/>
        <v>0</v>
      </c>
      <c r="P49" s="24">
        <f t="shared" si="19"/>
        <v>0</v>
      </c>
      <c r="IA49" s="12"/>
      <c r="IB49" s="6">
        <f>[1]основа!AM45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20"/>
        <v>0</v>
      </c>
      <c r="J50" s="11"/>
      <c r="K50" s="37">
        <f t="shared" si="1"/>
        <v>0</v>
      </c>
      <c r="M50" s="24">
        <f t="shared" si="21"/>
        <v>0</v>
      </c>
      <c r="N50" s="24">
        <f t="shared" si="19"/>
        <v>0</v>
      </c>
      <c r="O50" s="24">
        <f t="shared" si="19"/>
        <v>0</v>
      </c>
      <c r="P50" s="24">
        <f t="shared" si="19"/>
        <v>0</v>
      </c>
      <c r="IA50" s="12"/>
      <c r="IB50" s="6">
        <f>[1]основа!AM46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20"/>
        <v>0</v>
      </c>
      <c r="J51" s="11"/>
      <c r="K51" s="37">
        <f t="shared" si="1"/>
        <v>0</v>
      </c>
      <c r="M51" s="24">
        <f t="shared" si="21"/>
        <v>0</v>
      </c>
      <c r="N51" s="24">
        <f t="shared" si="19"/>
        <v>0</v>
      </c>
      <c r="O51" s="24">
        <f t="shared" si="19"/>
        <v>0</v>
      </c>
      <c r="P51" s="24">
        <f t="shared" si="19"/>
        <v>0</v>
      </c>
      <c r="IA51" s="12"/>
      <c r="IB51" s="6">
        <f>[1]основа!AM47</f>
        <v>42551</v>
      </c>
    </row>
    <row r="52" spans="1:236" ht="15" hidden="1" customHeight="1" x14ac:dyDescent="0.25">
      <c r="A52" s="103">
        <v>0</v>
      </c>
      <c r="B52" s="104">
        <v>0</v>
      </c>
      <c r="C52" s="105">
        <v>0</v>
      </c>
      <c r="D52" s="106">
        <v>0</v>
      </c>
      <c r="E52" s="106">
        <v>0</v>
      </c>
      <c r="F52" s="106">
        <v>0</v>
      </c>
      <c r="G52" s="106">
        <v>0</v>
      </c>
      <c r="H52" s="107">
        <v>0</v>
      </c>
      <c r="I52" s="25">
        <f t="shared" si="20"/>
        <v>0</v>
      </c>
      <c r="J52" s="11"/>
      <c r="K52" s="37">
        <f t="shared" si="1"/>
        <v>0</v>
      </c>
      <c r="M52" s="24">
        <f t="shared" si="21"/>
        <v>0</v>
      </c>
      <c r="N52" s="24">
        <f t="shared" si="19"/>
        <v>0</v>
      </c>
      <c r="O52" s="24">
        <f t="shared" si="19"/>
        <v>0</v>
      </c>
      <c r="P52" s="24">
        <f t="shared" si="19"/>
        <v>0</v>
      </c>
      <c r="IA52" s="12"/>
      <c r="IB52" s="6">
        <f>[1]основа!AM48</f>
        <v>42551</v>
      </c>
    </row>
    <row r="53" spans="1:236" ht="15" hidden="1" customHeight="1" x14ac:dyDescent="0.25">
      <c r="A53" s="103">
        <v>0</v>
      </c>
      <c r="B53" s="104">
        <v>0</v>
      </c>
      <c r="C53" s="105">
        <v>0</v>
      </c>
      <c r="D53" s="106">
        <v>0</v>
      </c>
      <c r="E53" s="106">
        <v>0</v>
      </c>
      <c r="F53" s="106">
        <v>0</v>
      </c>
      <c r="G53" s="106">
        <v>0</v>
      </c>
      <c r="H53" s="107">
        <v>0</v>
      </c>
      <c r="I53" s="25">
        <f t="shared" si="20"/>
        <v>0</v>
      </c>
      <c r="J53" s="11"/>
      <c r="K53" s="37">
        <f t="shared" si="1"/>
        <v>0</v>
      </c>
      <c r="M53" s="24">
        <f t="shared" si="21"/>
        <v>0</v>
      </c>
      <c r="N53" s="24">
        <f t="shared" si="19"/>
        <v>0</v>
      </c>
      <c r="O53" s="24">
        <f t="shared" si="19"/>
        <v>0</v>
      </c>
      <c r="P53" s="24">
        <f t="shared" si="19"/>
        <v>0</v>
      </c>
      <c r="IA53" s="12"/>
      <c r="IB53" s="6">
        <f>[1]основа!AM49</f>
        <v>42551</v>
      </c>
    </row>
    <row r="54" spans="1:236" ht="15" hidden="1" customHeight="1" x14ac:dyDescent="0.2">
      <c r="A54" s="108" t="s">
        <v>19</v>
      </c>
      <c r="B54" s="109"/>
      <c r="C54" s="110"/>
      <c r="D54" s="111">
        <v>0</v>
      </c>
      <c r="E54" s="111">
        <v>0</v>
      </c>
      <c r="F54" s="111">
        <v>0</v>
      </c>
      <c r="G54" s="111">
        <v>0</v>
      </c>
      <c r="H54" s="112">
        <v>0</v>
      </c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2">SUM(N47:N53)</f>
        <v>0</v>
      </c>
      <c r="O54" s="28">
        <f t="shared" si="22"/>
        <v>0</v>
      </c>
      <c r="P54" s="28">
        <f t="shared" si="22"/>
        <v>0</v>
      </c>
      <c r="IA54" s="12"/>
      <c r="IB54" s="6">
        <f>[1]основа!AM50</f>
        <v>42551</v>
      </c>
    </row>
    <row r="55" spans="1:236" ht="15" hidden="1" customHeight="1" x14ac:dyDescent="0.2">
      <c r="A55" s="108"/>
      <c r="B55" s="109"/>
      <c r="C55" s="110"/>
      <c r="D55" s="113"/>
      <c r="E55" s="111"/>
      <c r="F55" s="113"/>
      <c r="G55" s="113"/>
      <c r="H55" s="114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hidden="1" customHeight="1" x14ac:dyDescent="0.2">
      <c r="A56" s="108" t="s">
        <v>20</v>
      </c>
      <c r="B56" s="109"/>
      <c r="C56" s="110"/>
      <c r="D56" s="113"/>
      <c r="E56" s="113"/>
      <c r="F56" s="113"/>
      <c r="G56" s="113"/>
      <c r="H56" s="114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>
        <v>0</v>
      </c>
      <c r="I57" s="25">
        <f>H57</f>
        <v>0</v>
      </c>
      <c r="J57" s="11"/>
      <c r="K57" s="37">
        <f t="shared" si="1"/>
        <v>0</v>
      </c>
      <c r="M57" s="24">
        <f>D57</f>
        <v>0</v>
      </c>
      <c r="N57" s="24">
        <f t="shared" ref="N57:P59" si="23">E57</f>
        <v>0</v>
      </c>
      <c r="O57" s="24">
        <f t="shared" si="23"/>
        <v>0</v>
      </c>
      <c r="P57" s="24">
        <f t="shared" si="23"/>
        <v>0</v>
      </c>
      <c r="IA57" s="12"/>
      <c r="IB57" s="6">
        <f>[1]основа!AM53</f>
        <v>42551</v>
      </c>
    </row>
    <row r="58" spans="1:236" ht="15" hidden="1" customHeight="1" x14ac:dyDescent="0.25">
      <c r="A58" s="103">
        <v>0</v>
      </c>
      <c r="B58" s="104">
        <v>0</v>
      </c>
      <c r="C58" s="105">
        <v>0</v>
      </c>
      <c r="D58" s="106">
        <v>0</v>
      </c>
      <c r="E58" s="106">
        <v>0</v>
      </c>
      <c r="F58" s="106">
        <v>0</v>
      </c>
      <c r="G58" s="106">
        <v>0</v>
      </c>
      <c r="H58" s="107">
        <v>0</v>
      </c>
      <c r="I58" s="25">
        <f t="shared" ref="I58:I59" si="24">H58</f>
        <v>0</v>
      </c>
      <c r="J58" s="11"/>
      <c r="K58" s="37">
        <f t="shared" si="1"/>
        <v>0</v>
      </c>
      <c r="M58" s="24">
        <f t="shared" ref="M58:M59" si="25">D58</f>
        <v>0</v>
      </c>
      <c r="N58" s="24">
        <f t="shared" si="23"/>
        <v>0</v>
      </c>
      <c r="O58" s="24">
        <f t="shared" si="23"/>
        <v>0</v>
      </c>
      <c r="P58" s="24">
        <f t="shared" si="23"/>
        <v>0</v>
      </c>
      <c r="IA58" s="12"/>
      <c r="IB58" s="6">
        <f>[1]основа!AM54</f>
        <v>42551</v>
      </c>
    </row>
    <row r="59" spans="1:236" ht="15" hidden="1" customHeight="1" x14ac:dyDescent="0.25">
      <c r="A59" s="103">
        <v>0</v>
      </c>
      <c r="B59" s="104">
        <v>0</v>
      </c>
      <c r="C59" s="105">
        <v>0</v>
      </c>
      <c r="D59" s="106">
        <v>0</v>
      </c>
      <c r="E59" s="106">
        <v>0</v>
      </c>
      <c r="F59" s="106">
        <v>0</v>
      </c>
      <c r="G59" s="106">
        <v>0</v>
      </c>
      <c r="H59" s="107"/>
      <c r="I59" s="25">
        <f t="shared" si="24"/>
        <v>0</v>
      </c>
      <c r="J59" s="11"/>
      <c r="K59" s="37">
        <f t="shared" si="1"/>
        <v>0</v>
      </c>
      <c r="M59" s="24">
        <f t="shared" si="25"/>
        <v>0</v>
      </c>
      <c r="N59" s="24">
        <f t="shared" si="23"/>
        <v>0</v>
      </c>
      <c r="O59" s="24">
        <f t="shared" si="23"/>
        <v>0</v>
      </c>
      <c r="P59" s="24">
        <f t="shared" si="23"/>
        <v>0</v>
      </c>
      <c r="IA59" s="12"/>
      <c r="IB59" s="6">
        <f>[1]основа!AM55</f>
        <v>42551</v>
      </c>
    </row>
    <row r="60" spans="1:236" ht="15" hidden="1" customHeight="1" x14ac:dyDescent="0.2">
      <c r="A60" s="108" t="s">
        <v>21</v>
      </c>
      <c r="B60" s="109"/>
      <c r="C60" s="110"/>
      <c r="D60" s="111">
        <v>0</v>
      </c>
      <c r="E60" s="111">
        <v>0</v>
      </c>
      <c r="F60" s="111">
        <v>0</v>
      </c>
      <c r="G60" s="111">
        <v>0</v>
      </c>
      <c r="H60" s="115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6">SUM(N57:N59)</f>
        <v>0</v>
      </c>
      <c r="O60" s="28">
        <f t="shared" si="26"/>
        <v>0</v>
      </c>
      <c r="P60" s="28">
        <f t="shared" si="26"/>
        <v>0</v>
      </c>
      <c r="IA60" s="12"/>
      <c r="IB60" s="6">
        <f>[1]основа!AM56</f>
        <v>42551</v>
      </c>
    </row>
    <row r="61" spans="1:236" ht="15" hidden="1" customHeight="1" x14ac:dyDescent="0.2">
      <c r="A61" s="108"/>
      <c r="B61" s="109"/>
      <c r="C61" s="110"/>
      <c r="D61" s="116"/>
      <c r="E61" s="116"/>
      <c r="F61" s="116"/>
      <c r="G61" s="116"/>
      <c r="H61" s="117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08" t="s">
        <v>22</v>
      </c>
      <c r="B62" s="109"/>
      <c r="C62" s="110"/>
      <c r="D62" s="111">
        <f>D19+D36</f>
        <v>40.5</v>
      </c>
      <c r="E62" s="111">
        <f t="shared" ref="E62:G62" si="27">E19+E36</f>
        <v>25.95</v>
      </c>
      <c r="F62" s="111">
        <f t="shared" si="27"/>
        <v>177.95</v>
      </c>
      <c r="G62" s="111">
        <f t="shared" si="27"/>
        <v>1317.5</v>
      </c>
      <c r="H62" s="115">
        <v>48.53238404255319</v>
      </c>
      <c r="I62" s="121">
        <f>I54+I44+I36+I25+I19+I60</f>
        <v>98</v>
      </c>
      <c r="J62" s="11"/>
      <c r="K62" s="38">
        <f>х!E55</f>
        <v>1</v>
      </c>
      <c r="M62" s="28">
        <f>M60+M54+M44+M36+M25+M19</f>
        <v>41.2</v>
      </c>
      <c r="N62" s="28">
        <f t="shared" ref="N62:P62" si="28">N60+N54+N44+N36+N25+N19</f>
        <v>28.5</v>
      </c>
      <c r="O62" s="28">
        <f t="shared" si="28"/>
        <v>182.4</v>
      </c>
      <c r="P62" s="28">
        <f t="shared" si="28"/>
        <v>1361.5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hidden="1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hidden="1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hidden="1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hidden="1" x14ac:dyDescent="0.2">
      <c r="K68" s="38">
        <f>х!E61</f>
        <v>0</v>
      </c>
      <c r="IA68" s="12"/>
      <c r="IB68" s="6">
        <f>[1]основа!AM73</f>
        <v>42551</v>
      </c>
    </row>
    <row r="69" spans="1:236" hidden="1" x14ac:dyDescent="0.2">
      <c r="K69" s="38">
        <f>х!E62</f>
        <v>0</v>
      </c>
      <c r="IA69" s="12"/>
      <c r="IB69" s="6">
        <f>[1]основа!AM74</f>
        <v>42551</v>
      </c>
    </row>
    <row r="70" spans="1:236" ht="18.75" hidden="1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Горячий бутерброд с колбасой и сыром"/>
        <filter val="Какао с молоком"/>
        <filter val="Макаронные изделия отварные"/>
        <filter val="Салат из белокачаной капусты с морковью"/>
        <filter val="Тефтели мясные с соусом"/>
        <filter val="Хлеб пшеничный"/>
        <filter val="Чай с сахар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B2:B5 B7:B70 C2:P70">
    <cfRule type="cellIs" dxfId="24124" priority="517" operator="equal">
      <formula>0</formula>
    </cfRule>
  </conditionalFormatting>
  <conditionalFormatting sqref="D6">
    <cfRule type="cellIs" dxfId="24123" priority="516" operator="equal">
      <formula>0</formula>
    </cfRule>
  </conditionalFormatting>
  <conditionalFormatting sqref="D6">
    <cfRule type="cellIs" dxfId="24122" priority="515" operator="equal">
      <formula>0</formula>
    </cfRule>
  </conditionalFormatting>
  <conditionalFormatting sqref="A2:A4">
    <cfRule type="cellIs" dxfId="24121" priority="514" operator="equal">
      <formula>0</formula>
    </cfRule>
  </conditionalFormatting>
  <conditionalFormatting sqref="A65:A67">
    <cfRule type="cellIs" dxfId="24120" priority="513" operator="equal">
      <formula>0</formula>
    </cfRule>
  </conditionalFormatting>
  <conditionalFormatting sqref="A12:H59">
    <cfRule type="cellIs" dxfId="24119" priority="512" stopIfTrue="1" operator="equal">
      <formula>0</formula>
    </cfRule>
  </conditionalFormatting>
  <conditionalFormatting sqref="A19:H21">
    <cfRule type="cellIs" dxfId="24118" priority="511" stopIfTrue="1" operator="equal">
      <formula>0</formula>
    </cfRule>
  </conditionalFormatting>
  <conditionalFormatting sqref="A25:H27">
    <cfRule type="cellIs" dxfId="24117" priority="510" stopIfTrue="1" operator="equal">
      <formula>0</formula>
    </cfRule>
  </conditionalFormatting>
  <conditionalFormatting sqref="A36:H38">
    <cfRule type="cellIs" dxfId="24116" priority="509" stopIfTrue="1" operator="equal">
      <formula>0</formula>
    </cfRule>
  </conditionalFormatting>
  <conditionalFormatting sqref="A44:H46">
    <cfRule type="cellIs" dxfId="24115" priority="508" stopIfTrue="1" operator="equal">
      <formula>0</formula>
    </cfRule>
  </conditionalFormatting>
  <conditionalFormatting sqref="A54:H56">
    <cfRule type="cellIs" dxfId="24114" priority="507" stopIfTrue="1" operator="equal">
      <formula>0</formula>
    </cfRule>
  </conditionalFormatting>
  <conditionalFormatting sqref="A12:H62">
    <cfRule type="expression" dxfId="24113" priority="506" stopIfTrue="1">
      <formula>$IT13&lt;$IS$2</formula>
    </cfRule>
  </conditionalFormatting>
  <conditionalFormatting sqref="A6">
    <cfRule type="cellIs" dxfId="24112" priority="505" operator="equal">
      <formula>0</formula>
    </cfRule>
  </conditionalFormatting>
  <conditionalFormatting sqref="A12:H59">
    <cfRule type="cellIs" dxfId="24111" priority="504" stopIfTrue="1" operator="equal">
      <formula>0</formula>
    </cfRule>
  </conditionalFormatting>
  <conditionalFormatting sqref="A19:H21">
    <cfRule type="cellIs" dxfId="24110" priority="503" stopIfTrue="1" operator="equal">
      <formula>0</formula>
    </cfRule>
  </conditionalFormatting>
  <conditionalFormatting sqref="A25:H27">
    <cfRule type="cellIs" dxfId="24109" priority="502" stopIfTrue="1" operator="equal">
      <formula>0</formula>
    </cfRule>
  </conditionalFormatting>
  <conditionalFormatting sqref="A36:H38">
    <cfRule type="cellIs" dxfId="24108" priority="501" stopIfTrue="1" operator="equal">
      <formula>0</formula>
    </cfRule>
  </conditionalFormatting>
  <conditionalFormatting sqref="A44:H46">
    <cfRule type="cellIs" dxfId="24107" priority="500" stopIfTrue="1" operator="equal">
      <formula>0</formula>
    </cfRule>
  </conditionalFormatting>
  <conditionalFormatting sqref="A54:H56">
    <cfRule type="cellIs" dxfId="24106" priority="499" stopIfTrue="1" operator="equal">
      <formula>0</formula>
    </cfRule>
  </conditionalFormatting>
  <conditionalFormatting sqref="A12:H62">
    <cfRule type="expression" dxfId="24105" priority="498" stopIfTrue="1">
      <formula>$IT13&lt;$IS$2</formula>
    </cfRule>
  </conditionalFormatting>
  <conditionalFormatting sqref="K8:K70">
    <cfRule type="cellIs" dxfId="24104" priority="497" operator="equal">
      <formula>0</formula>
    </cfRule>
  </conditionalFormatting>
  <conditionalFormatting sqref="A2:G4">
    <cfRule type="cellIs" dxfId="24103" priority="496" operator="equal">
      <formula>0</formula>
    </cfRule>
  </conditionalFormatting>
  <conditionalFormatting sqref="A2:A4">
    <cfRule type="cellIs" dxfId="24102" priority="495" operator="equal">
      <formula>0</formula>
    </cfRule>
  </conditionalFormatting>
  <conditionalFormatting sqref="A3:A4">
    <cfRule type="expression" dxfId="24101" priority="494" stopIfTrue="1">
      <formula>$IT4&lt;$IS$4</formula>
    </cfRule>
  </conditionalFormatting>
  <conditionalFormatting sqref="A3:A4">
    <cfRule type="expression" dxfId="24100" priority="493" stopIfTrue="1">
      <formula>$IT4&lt;$IS$4</formula>
    </cfRule>
  </conditionalFormatting>
  <conditionalFormatting sqref="A3:G3">
    <cfRule type="expression" dxfId="24099" priority="492" stopIfTrue="1">
      <formula>$IT6&lt;$IS$4</formula>
    </cfRule>
  </conditionalFormatting>
  <conditionalFormatting sqref="A4:G4">
    <cfRule type="cellIs" dxfId="24098" priority="491" operator="equal">
      <formula>0</formula>
    </cfRule>
  </conditionalFormatting>
  <conditionalFormatting sqref="A4">
    <cfRule type="cellIs" dxfId="24097" priority="490" operator="equal">
      <formula>0</formula>
    </cfRule>
  </conditionalFormatting>
  <conditionalFormatting sqref="A4:G4">
    <cfRule type="cellIs" dxfId="24096" priority="489" operator="equal">
      <formula>0</formula>
    </cfRule>
  </conditionalFormatting>
  <conditionalFormatting sqref="A4">
    <cfRule type="cellIs" dxfId="24095" priority="488" operator="equal">
      <formula>0</formula>
    </cfRule>
  </conditionalFormatting>
  <conditionalFormatting sqref="A4">
    <cfRule type="expression" dxfId="24094" priority="487" stopIfTrue="1">
      <formula>$IT5&lt;$IS$4</formula>
    </cfRule>
  </conditionalFormatting>
  <conditionalFormatting sqref="A4">
    <cfRule type="expression" dxfId="24093" priority="486" stopIfTrue="1">
      <formula>$IT5&lt;$IS$4</formula>
    </cfRule>
  </conditionalFormatting>
  <conditionalFormatting sqref="A12:G59">
    <cfRule type="cellIs" dxfId="24092" priority="485" stopIfTrue="1" operator="equal">
      <formula>0</formula>
    </cfRule>
  </conditionalFormatting>
  <conditionalFormatting sqref="A19:G21">
    <cfRule type="cellIs" dxfId="24091" priority="484" stopIfTrue="1" operator="equal">
      <formula>0</formula>
    </cfRule>
  </conditionalFormatting>
  <conditionalFormatting sqref="A19:G21">
    <cfRule type="cellIs" dxfId="24090" priority="483" stopIfTrue="1" operator="equal">
      <formula>0</formula>
    </cfRule>
  </conditionalFormatting>
  <conditionalFormatting sqref="A25:G27">
    <cfRule type="cellIs" dxfId="24089" priority="482" stopIfTrue="1" operator="equal">
      <formula>0</formula>
    </cfRule>
  </conditionalFormatting>
  <conditionalFormatting sqref="A25:G27">
    <cfRule type="cellIs" dxfId="24088" priority="481" stopIfTrue="1" operator="equal">
      <formula>0</formula>
    </cfRule>
  </conditionalFormatting>
  <conditionalFormatting sqref="A36:G38">
    <cfRule type="cellIs" dxfId="24087" priority="480" stopIfTrue="1" operator="equal">
      <formula>0</formula>
    </cfRule>
  </conditionalFormatting>
  <conditionalFormatting sqref="A44:G46">
    <cfRule type="cellIs" dxfId="24086" priority="479" stopIfTrue="1" operator="equal">
      <formula>0</formula>
    </cfRule>
  </conditionalFormatting>
  <conditionalFormatting sqref="A44:G46">
    <cfRule type="cellIs" dxfId="24085" priority="478" stopIfTrue="1" operator="equal">
      <formula>0</formula>
    </cfRule>
  </conditionalFormatting>
  <conditionalFormatting sqref="A54:G56">
    <cfRule type="cellIs" dxfId="24084" priority="477" stopIfTrue="1" operator="equal">
      <formula>0</formula>
    </cfRule>
  </conditionalFormatting>
  <conditionalFormatting sqref="A12:G62">
    <cfRule type="expression" dxfId="24083" priority="476" stopIfTrue="1">
      <formula>$IT13&lt;$IS$2</formula>
    </cfRule>
  </conditionalFormatting>
  <conditionalFormatting sqref="A28:G28">
    <cfRule type="cellIs" dxfId="24082" priority="475" stopIfTrue="1" operator="equal">
      <formula>0</formula>
    </cfRule>
  </conditionalFormatting>
  <conditionalFormatting sqref="A28:G28">
    <cfRule type="expression" dxfId="24081" priority="474" stopIfTrue="1">
      <formula>$IT29&lt;$IS$2</formula>
    </cfRule>
  </conditionalFormatting>
  <conditionalFormatting sqref="A36:G36">
    <cfRule type="cellIs" dxfId="24080" priority="473" stopIfTrue="1" operator="equal">
      <formula>0</formula>
    </cfRule>
  </conditionalFormatting>
  <conditionalFormatting sqref="A36:G36">
    <cfRule type="cellIs" dxfId="24079" priority="472" stopIfTrue="1" operator="equal">
      <formula>0</formula>
    </cfRule>
  </conditionalFormatting>
  <conditionalFormatting sqref="A36:G36">
    <cfRule type="expression" dxfId="24078" priority="471" stopIfTrue="1">
      <formula>$IT37&lt;$IS$2</formula>
    </cfRule>
  </conditionalFormatting>
  <conditionalFormatting sqref="A62:G62">
    <cfRule type="expression" dxfId="24077" priority="470" stopIfTrue="1">
      <formula>$IT63&lt;$IS$2</formula>
    </cfRule>
  </conditionalFormatting>
  <conditionalFormatting sqref="H12:H59">
    <cfRule type="cellIs" dxfId="24076" priority="469" stopIfTrue="1" operator="equal">
      <formula>0</formula>
    </cfRule>
  </conditionalFormatting>
  <conditionalFormatting sqref="H19:H21">
    <cfRule type="cellIs" dxfId="24075" priority="468" stopIfTrue="1" operator="equal">
      <formula>0</formula>
    </cfRule>
  </conditionalFormatting>
  <conditionalFormatting sqref="H19:H21">
    <cfRule type="cellIs" dxfId="24074" priority="467" stopIfTrue="1" operator="equal">
      <formula>0</formula>
    </cfRule>
  </conditionalFormatting>
  <conditionalFormatting sqref="H25:H27">
    <cfRule type="cellIs" dxfId="24073" priority="466" stopIfTrue="1" operator="equal">
      <formula>0</formula>
    </cfRule>
  </conditionalFormatting>
  <conditionalFormatting sqref="H25:H27">
    <cfRule type="cellIs" dxfId="24072" priority="465" stopIfTrue="1" operator="equal">
      <formula>0</formula>
    </cfRule>
  </conditionalFormatting>
  <conditionalFormatting sqref="H36:H38">
    <cfRule type="cellIs" dxfId="24071" priority="464" stopIfTrue="1" operator="equal">
      <formula>0</formula>
    </cfRule>
  </conditionalFormatting>
  <conditionalFormatting sqref="H44:H46">
    <cfRule type="cellIs" dxfId="24070" priority="463" stopIfTrue="1" operator="equal">
      <formula>0</formula>
    </cfRule>
  </conditionalFormatting>
  <conditionalFormatting sqref="H44:H46">
    <cfRule type="cellIs" dxfId="24069" priority="462" stopIfTrue="1" operator="equal">
      <formula>0</formula>
    </cfRule>
  </conditionalFormatting>
  <conditionalFormatting sqref="H54:H56">
    <cfRule type="cellIs" dxfId="24068" priority="461" stopIfTrue="1" operator="equal">
      <formula>0</formula>
    </cfRule>
  </conditionalFormatting>
  <conditionalFormatting sqref="H12:H62">
    <cfRule type="expression" dxfId="24067" priority="460" stopIfTrue="1">
      <formula>$IT13&lt;$IS$2</formula>
    </cfRule>
  </conditionalFormatting>
  <conditionalFormatting sqref="A39:G40">
    <cfRule type="cellIs" dxfId="24066" priority="459" stopIfTrue="1" operator="equal">
      <formula>0</formula>
    </cfRule>
  </conditionalFormatting>
  <conditionalFormatting sqref="A39:G40">
    <cfRule type="expression" dxfId="24065" priority="458" stopIfTrue="1">
      <formula>$IT40&lt;$IS$2</formula>
    </cfRule>
  </conditionalFormatting>
  <conditionalFormatting sqref="A44:G44">
    <cfRule type="cellIs" dxfId="24064" priority="457" stopIfTrue="1" operator="equal">
      <formula>0</formula>
    </cfRule>
  </conditionalFormatting>
  <conditionalFormatting sqref="A44:G44">
    <cfRule type="cellIs" dxfId="24063" priority="456" stopIfTrue="1" operator="equal">
      <formula>0</formula>
    </cfRule>
  </conditionalFormatting>
  <conditionalFormatting sqref="A44:G44">
    <cfRule type="cellIs" dxfId="24062" priority="455" stopIfTrue="1" operator="equal">
      <formula>0</formula>
    </cfRule>
  </conditionalFormatting>
  <conditionalFormatting sqref="A44:G44">
    <cfRule type="expression" dxfId="24061" priority="454" stopIfTrue="1">
      <formula>$IT45&lt;$IS$2</formula>
    </cfRule>
  </conditionalFormatting>
  <conditionalFormatting sqref="A62:G62">
    <cfRule type="expression" dxfId="24060" priority="453" stopIfTrue="1">
      <formula>$IT63&lt;$IS$2</formula>
    </cfRule>
  </conditionalFormatting>
  <conditionalFormatting sqref="A12:G59">
    <cfRule type="cellIs" dxfId="24059" priority="452" stopIfTrue="1" operator="equal">
      <formula>0</formula>
    </cfRule>
  </conditionalFormatting>
  <conditionalFormatting sqref="A19:G21">
    <cfRule type="cellIs" dxfId="24058" priority="451" stopIfTrue="1" operator="equal">
      <formula>0</formula>
    </cfRule>
  </conditionalFormatting>
  <conditionalFormatting sqref="A19:G21">
    <cfRule type="cellIs" dxfId="24057" priority="450" stopIfTrue="1" operator="equal">
      <formula>0</formula>
    </cfRule>
  </conditionalFormatting>
  <conditionalFormatting sqref="A25:G27">
    <cfRule type="cellIs" dxfId="24056" priority="449" stopIfTrue="1" operator="equal">
      <formula>0</formula>
    </cfRule>
  </conditionalFormatting>
  <conditionalFormatting sqref="A25:G27">
    <cfRule type="cellIs" dxfId="24055" priority="448" stopIfTrue="1" operator="equal">
      <formula>0</formula>
    </cfRule>
  </conditionalFormatting>
  <conditionalFormatting sqref="A36:G38">
    <cfRule type="cellIs" dxfId="24054" priority="447" stopIfTrue="1" operator="equal">
      <formula>0</formula>
    </cfRule>
  </conditionalFormatting>
  <conditionalFormatting sqref="A44:G46">
    <cfRule type="cellIs" dxfId="24053" priority="446" stopIfTrue="1" operator="equal">
      <formula>0</formula>
    </cfRule>
  </conditionalFormatting>
  <conditionalFormatting sqref="A44:G46">
    <cfRule type="cellIs" dxfId="24052" priority="445" stopIfTrue="1" operator="equal">
      <formula>0</formula>
    </cfRule>
  </conditionalFormatting>
  <conditionalFormatting sqref="A54:G56">
    <cfRule type="cellIs" dxfId="24051" priority="444" stopIfTrue="1" operator="equal">
      <formula>0</formula>
    </cfRule>
  </conditionalFormatting>
  <conditionalFormatting sqref="A12:G62">
    <cfRule type="expression" dxfId="24050" priority="443" stopIfTrue="1">
      <formula>$IT13&lt;$IS$2</formula>
    </cfRule>
  </conditionalFormatting>
  <conditionalFormatting sqref="A12:H62">
    <cfRule type="cellIs" dxfId="24049" priority="442" operator="equal">
      <formula>0</formula>
    </cfRule>
  </conditionalFormatting>
  <conditionalFormatting sqref="A12:H70">
    <cfRule type="cellIs" dxfId="24048" priority="441" operator="equal">
      <formula>0</formula>
    </cfRule>
  </conditionalFormatting>
  <conditionalFormatting sqref="A65:A67">
    <cfRule type="cellIs" dxfId="24047" priority="440" operator="equal">
      <formula>0</formula>
    </cfRule>
  </conditionalFormatting>
  <conditionalFormatting sqref="A12:H59">
    <cfRule type="cellIs" dxfId="24046" priority="439" stopIfTrue="1" operator="equal">
      <formula>0</formula>
    </cfRule>
  </conditionalFormatting>
  <conditionalFormatting sqref="A19:C21">
    <cfRule type="cellIs" dxfId="24045" priority="438" stopIfTrue="1" operator="equal">
      <formula>0</formula>
    </cfRule>
  </conditionalFormatting>
  <conditionalFormatting sqref="A19:H21">
    <cfRule type="cellIs" dxfId="24044" priority="437" stopIfTrue="1" operator="equal">
      <formula>0</formula>
    </cfRule>
  </conditionalFormatting>
  <conditionalFormatting sqref="A25:H27">
    <cfRule type="cellIs" dxfId="24043" priority="436" stopIfTrue="1" operator="equal">
      <formula>0</formula>
    </cfRule>
  </conditionalFormatting>
  <conditionalFormatting sqref="A36:H38">
    <cfRule type="cellIs" dxfId="24042" priority="435" stopIfTrue="1" operator="equal">
      <formula>0</formula>
    </cfRule>
  </conditionalFormatting>
  <conditionalFormatting sqref="A44:H46">
    <cfRule type="cellIs" dxfId="24041" priority="434" stopIfTrue="1" operator="equal">
      <formula>0</formula>
    </cfRule>
  </conditionalFormatting>
  <conditionalFormatting sqref="A54:H56">
    <cfRule type="cellIs" dxfId="24040" priority="433" stopIfTrue="1" operator="equal">
      <formula>0</formula>
    </cfRule>
  </conditionalFormatting>
  <conditionalFormatting sqref="A12:H62">
    <cfRule type="expression" dxfId="24039" priority="432" stopIfTrue="1">
      <formula>$IT13&lt;$IS$2</formula>
    </cfRule>
  </conditionalFormatting>
  <conditionalFormatting sqref="A12:H59">
    <cfRule type="cellIs" dxfId="24038" priority="431" stopIfTrue="1" operator="equal">
      <formula>0</formula>
    </cfRule>
  </conditionalFormatting>
  <conditionalFormatting sqref="A19:C21">
    <cfRule type="cellIs" dxfId="24037" priority="430" stopIfTrue="1" operator="equal">
      <formula>0</formula>
    </cfRule>
  </conditionalFormatting>
  <conditionalFormatting sqref="A19:H21">
    <cfRule type="cellIs" dxfId="24036" priority="429" stopIfTrue="1" operator="equal">
      <formula>0</formula>
    </cfRule>
  </conditionalFormatting>
  <conditionalFormatting sqref="A25:H27">
    <cfRule type="cellIs" dxfId="24035" priority="428" stopIfTrue="1" operator="equal">
      <formula>0</formula>
    </cfRule>
  </conditionalFormatting>
  <conditionalFormatting sqref="A36:H38">
    <cfRule type="cellIs" dxfId="24034" priority="427" stopIfTrue="1" operator="equal">
      <formula>0</formula>
    </cfRule>
  </conditionalFormatting>
  <conditionalFormatting sqref="A44:H46">
    <cfRule type="cellIs" dxfId="24033" priority="426" stopIfTrue="1" operator="equal">
      <formula>0</formula>
    </cfRule>
  </conditionalFormatting>
  <conditionalFormatting sqref="A54:H56">
    <cfRule type="cellIs" dxfId="24032" priority="425" stopIfTrue="1" operator="equal">
      <formula>0</formula>
    </cfRule>
  </conditionalFormatting>
  <conditionalFormatting sqref="A12:H62">
    <cfRule type="expression" dxfId="24031" priority="424" stopIfTrue="1">
      <formula>$IT13&lt;$IS$2</formula>
    </cfRule>
  </conditionalFormatting>
  <conditionalFormatting sqref="A12:G29">
    <cfRule type="cellIs" dxfId="24030" priority="423" stopIfTrue="1" operator="equal">
      <formula>0</formula>
    </cfRule>
  </conditionalFormatting>
  <conditionalFormatting sqref="A12:G31">
    <cfRule type="expression" dxfId="24029" priority="422" stopIfTrue="1">
      <formula>$IT13&lt;$IS$2</formula>
    </cfRule>
  </conditionalFormatting>
  <conditionalFormatting sqref="A17:G18">
    <cfRule type="cellIs" dxfId="24028" priority="421" stopIfTrue="1" operator="equal">
      <formula>0</formula>
    </cfRule>
  </conditionalFormatting>
  <conditionalFormatting sqref="A17:G18">
    <cfRule type="cellIs" dxfId="24027" priority="420" stopIfTrue="1" operator="equal">
      <formula>0</formula>
    </cfRule>
  </conditionalFormatting>
  <conditionalFormatting sqref="A19:G19">
    <cfRule type="cellIs" dxfId="24026" priority="419" stopIfTrue="1" operator="equal">
      <formula>0</formula>
    </cfRule>
  </conditionalFormatting>
  <conditionalFormatting sqref="A19:G19">
    <cfRule type="cellIs" dxfId="24025" priority="418" stopIfTrue="1" operator="equal">
      <formula>0</formula>
    </cfRule>
  </conditionalFormatting>
  <conditionalFormatting sqref="A27:G29">
    <cfRule type="cellIs" dxfId="24024" priority="417" stopIfTrue="1" operator="equal">
      <formula>0</formula>
    </cfRule>
  </conditionalFormatting>
  <conditionalFormatting sqref="A12:G59">
    <cfRule type="cellIs" dxfId="24023" priority="416" stopIfTrue="1" operator="equal">
      <formula>0</formula>
    </cfRule>
  </conditionalFormatting>
  <conditionalFormatting sqref="A19:G21">
    <cfRule type="cellIs" dxfId="24022" priority="415" stopIfTrue="1" operator="equal">
      <formula>0</formula>
    </cfRule>
  </conditionalFormatting>
  <conditionalFormatting sqref="A19:G21">
    <cfRule type="cellIs" dxfId="24021" priority="414" stopIfTrue="1" operator="equal">
      <formula>0</formula>
    </cfRule>
  </conditionalFormatting>
  <conditionalFormatting sqref="A25:G27">
    <cfRule type="cellIs" dxfId="24020" priority="413" stopIfTrue="1" operator="equal">
      <formula>0</formula>
    </cfRule>
  </conditionalFormatting>
  <conditionalFormatting sqref="A25:G27">
    <cfRule type="cellIs" dxfId="24019" priority="412" stopIfTrue="1" operator="equal">
      <formula>0</formula>
    </cfRule>
  </conditionalFormatting>
  <conditionalFormatting sqref="A36:G38">
    <cfRule type="cellIs" dxfId="24018" priority="411" stopIfTrue="1" operator="equal">
      <formula>0</formula>
    </cfRule>
  </conditionalFormatting>
  <conditionalFormatting sqref="A44:G46">
    <cfRule type="cellIs" dxfId="24017" priority="410" stopIfTrue="1" operator="equal">
      <formula>0</formula>
    </cfRule>
  </conditionalFormatting>
  <conditionalFormatting sqref="A44:G46">
    <cfRule type="cellIs" dxfId="24016" priority="409" stopIfTrue="1" operator="equal">
      <formula>0</formula>
    </cfRule>
  </conditionalFormatting>
  <conditionalFormatting sqref="A54:G56">
    <cfRule type="cellIs" dxfId="24015" priority="408" stopIfTrue="1" operator="equal">
      <formula>0</formula>
    </cfRule>
  </conditionalFormatting>
  <conditionalFormatting sqref="A12:G62">
    <cfRule type="expression" dxfId="24014" priority="407" stopIfTrue="1">
      <formula>$IT13&lt;$IS$2</formula>
    </cfRule>
  </conditionalFormatting>
  <conditionalFormatting sqref="A28:G28">
    <cfRule type="cellIs" dxfId="24013" priority="406" stopIfTrue="1" operator="equal">
      <formula>0</formula>
    </cfRule>
  </conditionalFormatting>
  <conditionalFormatting sqref="A28:G28">
    <cfRule type="expression" dxfId="24012" priority="405" stopIfTrue="1">
      <formula>$IT29&lt;$IS$2</formula>
    </cfRule>
  </conditionalFormatting>
  <conditionalFormatting sqref="A36:G36">
    <cfRule type="cellIs" dxfId="24011" priority="404" stopIfTrue="1" operator="equal">
      <formula>0</formula>
    </cfRule>
  </conditionalFormatting>
  <conditionalFormatting sqref="A36:G36">
    <cfRule type="cellIs" dxfId="24010" priority="403" stopIfTrue="1" operator="equal">
      <formula>0</formula>
    </cfRule>
  </conditionalFormatting>
  <conditionalFormatting sqref="A36:G36">
    <cfRule type="expression" dxfId="24009" priority="402" stopIfTrue="1">
      <formula>$IT37&lt;$IS$2</formula>
    </cfRule>
  </conditionalFormatting>
  <conditionalFormatting sqref="A62:G62">
    <cfRule type="expression" dxfId="24008" priority="401" stopIfTrue="1">
      <formula>$IT63&lt;$IS$2</formula>
    </cfRule>
  </conditionalFormatting>
  <conditionalFormatting sqref="H12:H36">
    <cfRule type="cellIs" dxfId="24007" priority="400" stopIfTrue="1" operator="equal">
      <formula>0</formula>
    </cfRule>
  </conditionalFormatting>
  <conditionalFormatting sqref="H19:H21">
    <cfRule type="cellIs" dxfId="24006" priority="399" stopIfTrue="1" operator="equal">
      <formula>0</formula>
    </cfRule>
  </conditionalFormatting>
  <conditionalFormatting sqref="H19:H21">
    <cfRule type="cellIs" dxfId="24005" priority="398" stopIfTrue="1" operator="equal">
      <formula>0</formula>
    </cfRule>
  </conditionalFormatting>
  <conditionalFormatting sqref="H25:H27">
    <cfRule type="cellIs" dxfId="24004" priority="397" stopIfTrue="1" operator="equal">
      <formula>0</formula>
    </cfRule>
  </conditionalFormatting>
  <conditionalFormatting sqref="H25:H27">
    <cfRule type="cellIs" dxfId="24003" priority="396" stopIfTrue="1" operator="equal">
      <formula>0</formula>
    </cfRule>
  </conditionalFormatting>
  <conditionalFormatting sqref="H36">
    <cfRule type="cellIs" dxfId="24002" priority="395" stopIfTrue="1" operator="equal">
      <formula>0</formula>
    </cfRule>
  </conditionalFormatting>
  <conditionalFormatting sqref="H12:H36">
    <cfRule type="expression" dxfId="24001" priority="394" stopIfTrue="1">
      <formula>$IT13&lt;$IS$2</formula>
    </cfRule>
  </conditionalFormatting>
  <conditionalFormatting sqref="A39:H40">
    <cfRule type="cellIs" dxfId="24000" priority="393" stopIfTrue="1" operator="equal">
      <formula>0</formula>
    </cfRule>
  </conditionalFormatting>
  <conditionalFormatting sqref="A39:H40">
    <cfRule type="expression" dxfId="23999" priority="392" stopIfTrue="1">
      <formula>$IT40&lt;$IS$2</formula>
    </cfRule>
  </conditionalFormatting>
  <conditionalFormatting sqref="H12:H59">
    <cfRule type="cellIs" dxfId="23998" priority="391" stopIfTrue="1" operator="equal">
      <formula>0</formula>
    </cfRule>
  </conditionalFormatting>
  <conditionalFormatting sqref="H19:H21">
    <cfRule type="cellIs" dxfId="23997" priority="390" stopIfTrue="1" operator="equal">
      <formula>0</formula>
    </cfRule>
  </conditionalFormatting>
  <conditionalFormatting sqref="H19:H21">
    <cfRule type="cellIs" dxfId="23996" priority="389" stopIfTrue="1" operator="equal">
      <formula>0</formula>
    </cfRule>
  </conditionalFormatting>
  <conditionalFormatting sqref="H25:H27">
    <cfRule type="cellIs" dxfId="23995" priority="388" stopIfTrue="1" operator="equal">
      <formula>0</formula>
    </cfRule>
  </conditionalFormatting>
  <conditionalFormatting sqref="H25:H27">
    <cfRule type="cellIs" dxfId="23994" priority="387" stopIfTrue="1" operator="equal">
      <formula>0</formula>
    </cfRule>
  </conditionalFormatting>
  <conditionalFormatting sqref="H36:H38">
    <cfRule type="cellIs" dxfId="23993" priority="386" stopIfTrue="1" operator="equal">
      <formula>0</formula>
    </cfRule>
  </conditionalFormatting>
  <conditionalFormatting sqref="H44:H46">
    <cfRule type="cellIs" dxfId="23992" priority="385" stopIfTrue="1" operator="equal">
      <formula>0</formula>
    </cfRule>
  </conditionalFormatting>
  <conditionalFormatting sqref="H44:H46">
    <cfRule type="cellIs" dxfId="23991" priority="384" stopIfTrue="1" operator="equal">
      <formula>0</formula>
    </cfRule>
  </conditionalFormatting>
  <conditionalFormatting sqref="H54:H56">
    <cfRule type="cellIs" dxfId="23990" priority="383" stopIfTrue="1" operator="equal">
      <formula>0</formula>
    </cfRule>
  </conditionalFormatting>
  <conditionalFormatting sqref="H12:H62">
    <cfRule type="expression" dxfId="23989" priority="382" stopIfTrue="1">
      <formula>$IT13&lt;$IS$2</formula>
    </cfRule>
  </conditionalFormatting>
  <conditionalFormatting sqref="A44:G44">
    <cfRule type="cellIs" dxfId="23988" priority="381" stopIfTrue="1" operator="equal">
      <formula>0</formula>
    </cfRule>
  </conditionalFormatting>
  <conditionalFormatting sqref="A44:G44">
    <cfRule type="cellIs" dxfId="23987" priority="380" stopIfTrue="1" operator="equal">
      <formula>0</formula>
    </cfRule>
  </conditionalFormatting>
  <conditionalFormatting sqref="A44:G44">
    <cfRule type="cellIs" dxfId="23986" priority="379" stopIfTrue="1" operator="equal">
      <formula>0</formula>
    </cfRule>
  </conditionalFormatting>
  <conditionalFormatting sqref="A44:G44">
    <cfRule type="expression" dxfId="23985" priority="378" stopIfTrue="1">
      <formula>$IT45&lt;$IS$2</formula>
    </cfRule>
  </conditionalFormatting>
  <conditionalFormatting sqref="A62:G62">
    <cfRule type="expression" dxfId="23984" priority="377" stopIfTrue="1">
      <formula>$IT63&lt;$IS$2</formula>
    </cfRule>
  </conditionalFormatting>
  <conditionalFormatting sqref="A12:G40">
    <cfRule type="cellIs" dxfId="23983" priority="376" stopIfTrue="1" operator="equal">
      <formula>0</formula>
    </cfRule>
  </conditionalFormatting>
  <conditionalFormatting sqref="A19:G21">
    <cfRule type="cellIs" dxfId="23982" priority="375" stopIfTrue="1" operator="equal">
      <formula>0</formula>
    </cfRule>
  </conditionalFormatting>
  <conditionalFormatting sqref="A19:G21">
    <cfRule type="cellIs" dxfId="23981" priority="374" stopIfTrue="1" operator="equal">
      <formula>0</formula>
    </cfRule>
  </conditionalFormatting>
  <conditionalFormatting sqref="A25:G27">
    <cfRule type="cellIs" dxfId="23980" priority="373" stopIfTrue="1" operator="equal">
      <formula>0</formula>
    </cfRule>
  </conditionalFormatting>
  <conditionalFormatting sqref="A25:G27">
    <cfRule type="cellIs" dxfId="23979" priority="372" stopIfTrue="1" operator="equal">
      <formula>0</formula>
    </cfRule>
  </conditionalFormatting>
  <conditionalFormatting sqref="A36:G38">
    <cfRule type="cellIs" dxfId="23978" priority="371" stopIfTrue="1" operator="equal">
      <formula>0</formula>
    </cfRule>
  </conditionalFormatting>
  <conditionalFormatting sqref="A12:G40">
    <cfRule type="expression" dxfId="23977" priority="370" stopIfTrue="1">
      <formula>$IT13&lt;$IS$2</formula>
    </cfRule>
  </conditionalFormatting>
  <conditionalFormatting sqref="A62:G62">
    <cfRule type="expression" dxfId="23976" priority="369" stopIfTrue="1">
      <formula>$IT63&lt;$IS$2</formula>
    </cfRule>
  </conditionalFormatting>
  <conditionalFormatting sqref="A12:H62">
    <cfRule type="cellIs" dxfId="23975" priority="368" operator="equal">
      <formula>0</formula>
    </cfRule>
  </conditionalFormatting>
  <conditionalFormatting sqref="K8:K70">
    <cfRule type="cellIs" dxfId="23974" priority="367" operator="equal">
      <formula>0</formula>
    </cfRule>
  </conditionalFormatting>
  <conditionalFormatting sqref="A12:H59">
    <cfRule type="cellIs" dxfId="23973" priority="366" stopIfTrue="1" operator="equal">
      <formula>0</formula>
    </cfRule>
  </conditionalFormatting>
  <conditionalFormatting sqref="A19:H21">
    <cfRule type="cellIs" dxfId="23972" priority="365" stopIfTrue="1" operator="equal">
      <formula>0</formula>
    </cfRule>
  </conditionalFormatting>
  <conditionalFormatting sqref="A25:H27">
    <cfRule type="cellIs" dxfId="23971" priority="364" stopIfTrue="1" operator="equal">
      <formula>0</formula>
    </cfRule>
  </conditionalFormatting>
  <conditionalFormatting sqref="A36:H38">
    <cfRule type="cellIs" dxfId="23970" priority="363" stopIfTrue="1" operator="equal">
      <formula>0</formula>
    </cfRule>
  </conditionalFormatting>
  <conditionalFormatting sqref="A44:H46">
    <cfRule type="cellIs" dxfId="23969" priority="362" stopIfTrue="1" operator="equal">
      <formula>0</formula>
    </cfRule>
  </conditionalFormatting>
  <conditionalFormatting sqref="A54:H56">
    <cfRule type="cellIs" dxfId="23968" priority="361" stopIfTrue="1" operator="equal">
      <formula>0</formula>
    </cfRule>
  </conditionalFormatting>
  <conditionalFormatting sqref="A12:H62">
    <cfRule type="expression" dxfId="23967" priority="360" stopIfTrue="1">
      <formula>$IT13&lt;$IS$2</formula>
    </cfRule>
  </conditionalFormatting>
  <conditionalFormatting sqref="A12:H59">
    <cfRule type="cellIs" dxfId="23966" priority="359" stopIfTrue="1" operator="equal">
      <formula>0</formula>
    </cfRule>
  </conditionalFormatting>
  <conditionalFormatting sqref="A19:H21">
    <cfRule type="cellIs" dxfId="23965" priority="358" stopIfTrue="1" operator="equal">
      <formula>0</formula>
    </cfRule>
  </conditionalFormatting>
  <conditionalFormatting sqref="A25:H27">
    <cfRule type="cellIs" dxfId="23964" priority="357" stopIfTrue="1" operator="equal">
      <formula>0</formula>
    </cfRule>
  </conditionalFormatting>
  <conditionalFormatting sqref="A36:H38">
    <cfRule type="cellIs" dxfId="23963" priority="356" stopIfTrue="1" operator="equal">
      <formula>0</formula>
    </cfRule>
  </conditionalFormatting>
  <conditionalFormatting sqref="A44:H46">
    <cfRule type="cellIs" dxfId="23962" priority="355" stopIfTrue="1" operator="equal">
      <formula>0</formula>
    </cfRule>
  </conditionalFormatting>
  <conditionalFormatting sqref="A54:H56">
    <cfRule type="cellIs" dxfId="23961" priority="354" stopIfTrue="1" operator="equal">
      <formula>0</formula>
    </cfRule>
  </conditionalFormatting>
  <conditionalFormatting sqref="A12:H62">
    <cfRule type="expression" dxfId="23960" priority="353" stopIfTrue="1">
      <formula>$IT13&lt;$IS$2</formula>
    </cfRule>
  </conditionalFormatting>
  <conditionalFormatting sqref="A12:H59">
    <cfRule type="cellIs" dxfId="23959" priority="352" stopIfTrue="1" operator="equal">
      <formula>0</formula>
    </cfRule>
  </conditionalFormatting>
  <conditionalFormatting sqref="A19:H21">
    <cfRule type="cellIs" dxfId="23958" priority="351" stopIfTrue="1" operator="equal">
      <formula>0</formula>
    </cfRule>
  </conditionalFormatting>
  <conditionalFormatting sqref="A25:H27">
    <cfRule type="cellIs" dxfId="23957" priority="350" stopIfTrue="1" operator="equal">
      <formula>0</formula>
    </cfRule>
  </conditionalFormatting>
  <conditionalFormatting sqref="A36:H38">
    <cfRule type="cellIs" dxfId="23956" priority="349" stopIfTrue="1" operator="equal">
      <formula>0</formula>
    </cfRule>
  </conditionalFormatting>
  <conditionalFormatting sqref="A44:H46">
    <cfRule type="cellIs" dxfId="23955" priority="348" stopIfTrue="1" operator="equal">
      <formula>0</formula>
    </cfRule>
  </conditionalFormatting>
  <conditionalFormatting sqref="A54:H56">
    <cfRule type="cellIs" dxfId="23954" priority="347" stopIfTrue="1" operator="equal">
      <formula>0</formula>
    </cfRule>
  </conditionalFormatting>
  <conditionalFormatting sqref="A12:H62">
    <cfRule type="expression" dxfId="23953" priority="346" stopIfTrue="1">
      <formula>$IT13&lt;$IS$2</formula>
    </cfRule>
  </conditionalFormatting>
  <conditionalFormatting sqref="A44">
    <cfRule type="cellIs" dxfId="23952" priority="345" operator="equal">
      <formula>0</formula>
    </cfRule>
  </conditionalFormatting>
  <conditionalFormatting sqref="A44">
    <cfRule type="cellIs" dxfId="23951" priority="344" stopIfTrue="1" operator="equal">
      <formula>0</formula>
    </cfRule>
  </conditionalFormatting>
  <conditionalFormatting sqref="A44">
    <cfRule type="cellIs" dxfId="23950" priority="343" stopIfTrue="1" operator="equal">
      <formula>0</formula>
    </cfRule>
  </conditionalFormatting>
  <conditionalFormatting sqref="A44">
    <cfRule type="expression" dxfId="23949" priority="342" stopIfTrue="1">
      <formula>$IT45&lt;$IS$2</formula>
    </cfRule>
  </conditionalFormatting>
  <conditionalFormatting sqref="A44">
    <cfRule type="cellIs" dxfId="23948" priority="341" stopIfTrue="1" operator="equal">
      <formula>0</formula>
    </cfRule>
  </conditionalFormatting>
  <conditionalFormatting sqref="A44">
    <cfRule type="cellIs" dxfId="23947" priority="340" stopIfTrue="1" operator="equal">
      <formula>0</formula>
    </cfRule>
  </conditionalFormatting>
  <conditionalFormatting sqref="A44">
    <cfRule type="expression" dxfId="23946" priority="339" stopIfTrue="1">
      <formula>$IT45&lt;$IS$2</formula>
    </cfRule>
  </conditionalFormatting>
  <conditionalFormatting sqref="A44">
    <cfRule type="cellIs" dxfId="23945" priority="338" stopIfTrue="1" operator="equal">
      <formula>0</formula>
    </cfRule>
  </conditionalFormatting>
  <conditionalFormatting sqref="A44">
    <cfRule type="cellIs" dxfId="23944" priority="337" stopIfTrue="1" operator="equal">
      <formula>0</formula>
    </cfRule>
  </conditionalFormatting>
  <conditionalFormatting sqref="A44">
    <cfRule type="expression" dxfId="23943" priority="336" stopIfTrue="1">
      <formula>$IT45&lt;$IS$2</formula>
    </cfRule>
  </conditionalFormatting>
  <conditionalFormatting sqref="A44">
    <cfRule type="cellIs" dxfId="23942" priority="335" stopIfTrue="1" operator="equal">
      <formula>0</formula>
    </cfRule>
  </conditionalFormatting>
  <conditionalFormatting sqref="A44">
    <cfRule type="cellIs" dxfId="23941" priority="334" stopIfTrue="1" operator="equal">
      <formula>0</formula>
    </cfRule>
  </conditionalFormatting>
  <conditionalFormatting sqref="A44">
    <cfRule type="expression" dxfId="23940" priority="333" stopIfTrue="1">
      <formula>$IT45&lt;$IS$2</formula>
    </cfRule>
  </conditionalFormatting>
  <conditionalFormatting sqref="A44">
    <cfRule type="cellIs" dxfId="23939" priority="332" stopIfTrue="1" operator="equal">
      <formula>0</formula>
    </cfRule>
  </conditionalFormatting>
  <conditionalFormatting sqref="A44">
    <cfRule type="cellIs" dxfId="23938" priority="331" stopIfTrue="1" operator="equal">
      <formula>0</formula>
    </cfRule>
  </conditionalFormatting>
  <conditionalFormatting sqref="A44">
    <cfRule type="expression" dxfId="23937" priority="330" stopIfTrue="1">
      <formula>$IT45&lt;$IS$2</formula>
    </cfRule>
  </conditionalFormatting>
  <conditionalFormatting sqref="A44">
    <cfRule type="cellIs" dxfId="23936" priority="329" operator="equal">
      <formula>0</formula>
    </cfRule>
  </conditionalFormatting>
  <conditionalFormatting sqref="A44">
    <cfRule type="cellIs" dxfId="23935" priority="328" stopIfTrue="1" operator="equal">
      <formula>0</formula>
    </cfRule>
  </conditionalFormatting>
  <conditionalFormatting sqref="A44">
    <cfRule type="cellIs" dxfId="23934" priority="327" stopIfTrue="1" operator="equal">
      <formula>0</formula>
    </cfRule>
  </conditionalFormatting>
  <conditionalFormatting sqref="A44">
    <cfRule type="expression" dxfId="23933" priority="326" stopIfTrue="1">
      <formula>$IT45&lt;$IS$2</formula>
    </cfRule>
  </conditionalFormatting>
  <conditionalFormatting sqref="A44">
    <cfRule type="cellIs" dxfId="23932" priority="325" stopIfTrue="1" operator="equal">
      <formula>0</formula>
    </cfRule>
  </conditionalFormatting>
  <conditionalFormatting sqref="A44">
    <cfRule type="cellIs" dxfId="23931" priority="324" stopIfTrue="1" operator="equal">
      <formula>0</formula>
    </cfRule>
  </conditionalFormatting>
  <conditionalFormatting sqref="A44">
    <cfRule type="expression" dxfId="23930" priority="323" stopIfTrue="1">
      <formula>$IT45&lt;$IS$2</formula>
    </cfRule>
  </conditionalFormatting>
  <conditionalFormatting sqref="A12:H59">
    <cfRule type="cellIs" dxfId="23929" priority="322" stopIfTrue="1" operator="equal">
      <formula>0</formula>
    </cfRule>
  </conditionalFormatting>
  <conditionalFormatting sqref="A19:H21">
    <cfRule type="cellIs" dxfId="23928" priority="321" stopIfTrue="1" operator="equal">
      <formula>0</formula>
    </cfRule>
  </conditionalFormatting>
  <conditionalFormatting sqref="A25:H27">
    <cfRule type="cellIs" dxfId="23927" priority="320" stopIfTrue="1" operator="equal">
      <formula>0</formula>
    </cfRule>
  </conditionalFormatting>
  <conditionalFormatting sqref="A36:H38">
    <cfRule type="cellIs" dxfId="23926" priority="319" stopIfTrue="1" operator="equal">
      <formula>0</formula>
    </cfRule>
  </conditionalFormatting>
  <conditionalFormatting sqref="A44:H46">
    <cfRule type="cellIs" dxfId="23925" priority="318" stopIfTrue="1" operator="equal">
      <formula>0</formula>
    </cfRule>
  </conditionalFormatting>
  <conditionalFormatting sqref="A54:H56">
    <cfRule type="cellIs" dxfId="23924" priority="317" stopIfTrue="1" operator="equal">
      <formula>0</formula>
    </cfRule>
  </conditionalFormatting>
  <conditionalFormatting sqref="A12:H62">
    <cfRule type="expression" dxfId="23923" priority="316" stopIfTrue="1">
      <formula>$IT13&lt;$IS$2</formula>
    </cfRule>
  </conditionalFormatting>
  <conditionalFormatting sqref="A12:H59">
    <cfRule type="cellIs" dxfId="23922" priority="315" stopIfTrue="1" operator="equal">
      <formula>0</formula>
    </cfRule>
  </conditionalFormatting>
  <conditionalFormatting sqref="A19:H21">
    <cfRule type="cellIs" dxfId="23921" priority="314" stopIfTrue="1" operator="equal">
      <formula>0</formula>
    </cfRule>
  </conditionalFormatting>
  <conditionalFormatting sqref="A25:H27">
    <cfRule type="cellIs" dxfId="23920" priority="313" stopIfTrue="1" operator="equal">
      <formula>0</formula>
    </cfRule>
  </conditionalFormatting>
  <conditionalFormatting sqref="A36:H38">
    <cfRule type="cellIs" dxfId="23919" priority="312" stopIfTrue="1" operator="equal">
      <formula>0</formula>
    </cfRule>
  </conditionalFormatting>
  <conditionalFormatting sqref="A44:H46">
    <cfRule type="cellIs" dxfId="23918" priority="311" stopIfTrue="1" operator="equal">
      <formula>0</formula>
    </cfRule>
  </conditionalFormatting>
  <conditionalFormatting sqref="A54:H56">
    <cfRule type="cellIs" dxfId="23917" priority="310" stopIfTrue="1" operator="equal">
      <formula>0</formula>
    </cfRule>
  </conditionalFormatting>
  <conditionalFormatting sqref="A12:H62">
    <cfRule type="expression" dxfId="23916" priority="309" stopIfTrue="1">
      <formula>$IT13&lt;$IS$2</formula>
    </cfRule>
  </conditionalFormatting>
  <conditionalFormatting sqref="A12:H59">
    <cfRule type="cellIs" dxfId="23915" priority="308" stopIfTrue="1" operator="equal">
      <formula>0</formula>
    </cfRule>
  </conditionalFormatting>
  <conditionalFormatting sqref="A19:H21">
    <cfRule type="cellIs" dxfId="23914" priority="307" stopIfTrue="1" operator="equal">
      <formula>0</formula>
    </cfRule>
  </conditionalFormatting>
  <conditionalFormatting sqref="A25:H27">
    <cfRule type="cellIs" dxfId="23913" priority="306" stopIfTrue="1" operator="equal">
      <formula>0</formula>
    </cfRule>
  </conditionalFormatting>
  <conditionalFormatting sqref="A36:H38">
    <cfRule type="cellIs" dxfId="23912" priority="305" stopIfTrue="1" operator="equal">
      <formula>0</formula>
    </cfRule>
  </conditionalFormatting>
  <conditionalFormatting sqref="A44:H46">
    <cfRule type="cellIs" dxfId="23911" priority="304" stopIfTrue="1" operator="equal">
      <formula>0</formula>
    </cfRule>
  </conditionalFormatting>
  <conditionalFormatting sqref="A54:H56">
    <cfRule type="cellIs" dxfId="23910" priority="303" stopIfTrue="1" operator="equal">
      <formula>0</formula>
    </cfRule>
  </conditionalFormatting>
  <conditionalFormatting sqref="A12:H62">
    <cfRule type="expression" dxfId="23909" priority="302" stopIfTrue="1">
      <formula>$IT13&lt;$IS$2</formula>
    </cfRule>
  </conditionalFormatting>
  <conditionalFormatting sqref="D16">
    <cfRule type="cellIs" dxfId="23908" priority="301" operator="equal">
      <formula>0</formula>
    </cfRule>
  </conditionalFormatting>
  <conditionalFormatting sqref="D16">
    <cfRule type="cellIs" dxfId="23907" priority="300" stopIfTrue="1" operator="equal">
      <formula>0</formula>
    </cfRule>
  </conditionalFormatting>
  <conditionalFormatting sqref="D16">
    <cfRule type="expression" dxfId="23906" priority="299" stopIfTrue="1">
      <formula>$IT17&lt;$IS$2</formula>
    </cfRule>
  </conditionalFormatting>
  <conditionalFormatting sqref="D16">
    <cfRule type="cellIs" dxfId="23905" priority="298" stopIfTrue="1" operator="equal">
      <formula>0</formula>
    </cfRule>
  </conditionalFormatting>
  <conditionalFormatting sqref="D16">
    <cfRule type="expression" dxfId="23904" priority="297" stopIfTrue="1">
      <formula>$IT17&lt;$IS$2</formula>
    </cfRule>
  </conditionalFormatting>
  <conditionalFormatting sqref="D16">
    <cfRule type="cellIs" dxfId="23903" priority="296" stopIfTrue="1" operator="equal">
      <formula>0</formula>
    </cfRule>
  </conditionalFormatting>
  <conditionalFormatting sqref="D16">
    <cfRule type="expression" dxfId="23902" priority="295" stopIfTrue="1">
      <formula>$IT17&lt;$IS$2</formula>
    </cfRule>
  </conditionalFormatting>
  <conditionalFormatting sqref="D16">
    <cfRule type="cellIs" dxfId="23901" priority="294" stopIfTrue="1" operator="equal">
      <formula>0</formula>
    </cfRule>
  </conditionalFormatting>
  <conditionalFormatting sqref="D16">
    <cfRule type="expression" dxfId="23900" priority="293" stopIfTrue="1">
      <formula>$IT17&lt;$IS$2</formula>
    </cfRule>
  </conditionalFormatting>
  <conditionalFormatting sqref="D16">
    <cfRule type="cellIs" dxfId="23899" priority="292" stopIfTrue="1" operator="equal">
      <formula>0</formula>
    </cfRule>
  </conditionalFormatting>
  <conditionalFormatting sqref="D16">
    <cfRule type="expression" dxfId="23898" priority="291" stopIfTrue="1">
      <formula>$IT17&lt;$IS$2</formula>
    </cfRule>
  </conditionalFormatting>
  <conditionalFormatting sqref="D16">
    <cfRule type="cellIs" dxfId="23897" priority="290" operator="equal">
      <formula>0</formula>
    </cfRule>
  </conditionalFormatting>
  <conditionalFormatting sqref="D16">
    <cfRule type="cellIs" dxfId="23896" priority="289" stopIfTrue="1" operator="equal">
      <formula>0</formula>
    </cfRule>
  </conditionalFormatting>
  <conditionalFormatting sqref="D16">
    <cfRule type="expression" dxfId="23895" priority="288" stopIfTrue="1">
      <formula>$IT17&lt;$IS$2</formula>
    </cfRule>
  </conditionalFormatting>
  <conditionalFormatting sqref="D16">
    <cfRule type="cellIs" dxfId="23894" priority="287" stopIfTrue="1" operator="equal">
      <formula>0</formula>
    </cfRule>
  </conditionalFormatting>
  <conditionalFormatting sqref="D16">
    <cfRule type="expression" dxfId="23893" priority="286" stopIfTrue="1">
      <formula>$IT17&lt;$IS$2</formula>
    </cfRule>
  </conditionalFormatting>
  <conditionalFormatting sqref="D16">
    <cfRule type="cellIs" dxfId="23892" priority="285" stopIfTrue="1" operator="equal">
      <formula>0</formula>
    </cfRule>
  </conditionalFormatting>
  <conditionalFormatting sqref="D16">
    <cfRule type="expression" dxfId="23891" priority="284" stopIfTrue="1">
      <formula>$IT17&lt;$IS$2</formula>
    </cfRule>
  </conditionalFormatting>
  <conditionalFormatting sqref="D16">
    <cfRule type="cellIs" dxfId="23890" priority="283" stopIfTrue="1" operator="equal">
      <formula>0</formula>
    </cfRule>
  </conditionalFormatting>
  <conditionalFormatting sqref="D16">
    <cfRule type="expression" dxfId="23889" priority="282" stopIfTrue="1">
      <formula>$IT17&lt;$IS$2</formula>
    </cfRule>
  </conditionalFormatting>
  <conditionalFormatting sqref="D16">
    <cfRule type="cellIs" dxfId="23888" priority="281" stopIfTrue="1" operator="equal">
      <formula>0</formula>
    </cfRule>
  </conditionalFormatting>
  <conditionalFormatting sqref="D16">
    <cfRule type="expression" dxfId="23887" priority="280" stopIfTrue="1">
      <formula>$IT17&lt;$IS$2</formula>
    </cfRule>
  </conditionalFormatting>
  <conditionalFormatting sqref="D16">
    <cfRule type="cellIs" dxfId="23886" priority="279" stopIfTrue="1" operator="equal">
      <formula>0</formula>
    </cfRule>
  </conditionalFormatting>
  <conditionalFormatting sqref="D16">
    <cfRule type="expression" dxfId="23885" priority="278" stopIfTrue="1">
      <formula>$IT17&lt;$IS$2</formula>
    </cfRule>
  </conditionalFormatting>
  <conditionalFormatting sqref="D16">
    <cfRule type="cellIs" dxfId="23884" priority="277" stopIfTrue="1" operator="equal">
      <formula>0</formula>
    </cfRule>
  </conditionalFormatting>
  <conditionalFormatting sqref="D16">
    <cfRule type="expression" dxfId="23883" priority="276" stopIfTrue="1">
      <formula>$IT17&lt;$IS$2</formula>
    </cfRule>
  </conditionalFormatting>
  <conditionalFormatting sqref="D33">
    <cfRule type="cellIs" dxfId="23882" priority="275" operator="equal">
      <formula>0</formula>
    </cfRule>
  </conditionalFormatting>
  <conditionalFormatting sqref="D33">
    <cfRule type="cellIs" dxfId="23881" priority="274" operator="equal">
      <formula>0</formula>
    </cfRule>
  </conditionalFormatting>
  <conditionalFormatting sqref="D33">
    <cfRule type="cellIs" dxfId="23880" priority="273" stopIfTrue="1" operator="equal">
      <formula>0</formula>
    </cfRule>
  </conditionalFormatting>
  <conditionalFormatting sqref="D33">
    <cfRule type="expression" dxfId="23879" priority="272" stopIfTrue="1">
      <formula>$IT34&lt;$IS$2</formula>
    </cfRule>
  </conditionalFormatting>
  <conditionalFormatting sqref="D33">
    <cfRule type="cellIs" dxfId="23878" priority="271" stopIfTrue="1" operator="equal">
      <formula>0</formula>
    </cfRule>
  </conditionalFormatting>
  <conditionalFormatting sqref="D33">
    <cfRule type="expression" dxfId="23877" priority="270" stopIfTrue="1">
      <formula>$IT34&lt;$IS$2</formula>
    </cfRule>
  </conditionalFormatting>
  <conditionalFormatting sqref="D33">
    <cfRule type="cellIs" dxfId="23876" priority="269" stopIfTrue="1" operator="equal">
      <formula>0</formula>
    </cfRule>
  </conditionalFormatting>
  <conditionalFormatting sqref="D33">
    <cfRule type="expression" dxfId="23875" priority="268" stopIfTrue="1">
      <formula>$IT34&lt;$IS$2</formula>
    </cfRule>
  </conditionalFormatting>
  <conditionalFormatting sqref="D33">
    <cfRule type="cellIs" dxfId="23874" priority="267" stopIfTrue="1" operator="equal">
      <formula>0</formula>
    </cfRule>
  </conditionalFormatting>
  <conditionalFormatting sqref="D33">
    <cfRule type="expression" dxfId="23873" priority="266" stopIfTrue="1">
      <formula>$IT34&lt;$IS$2</formula>
    </cfRule>
  </conditionalFormatting>
  <conditionalFormatting sqref="D33">
    <cfRule type="cellIs" dxfId="23872" priority="265" operator="equal">
      <formula>0</formula>
    </cfRule>
  </conditionalFormatting>
  <conditionalFormatting sqref="D33">
    <cfRule type="cellIs" dxfId="23871" priority="264" stopIfTrue="1" operator="equal">
      <formula>0</formula>
    </cfRule>
  </conditionalFormatting>
  <conditionalFormatting sqref="D33">
    <cfRule type="expression" dxfId="23870" priority="263" stopIfTrue="1">
      <formula>$IT34&lt;$IS$2</formula>
    </cfRule>
  </conditionalFormatting>
  <conditionalFormatting sqref="D33">
    <cfRule type="cellIs" dxfId="23869" priority="262" stopIfTrue="1" operator="equal">
      <formula>0</formula>
    </cfRule>
  </conditionalFormatting>
  <conditionalFormatting sqref="D33">
    <cfRule type="expression" dxfId="23868" priority="261" stopIfTrue="1">
      <formula>$IT34&lt;$IS$2</formula>
    </cfRule>
  </conditionalFormatting>
  <conditionalFormatting sqref="D33">
    <cfRule type="cellIs" dxfId="23867" priority="260" stopIfTrue="1" operator="equal">
      <formula>0</formula>
    </cfRule>
  </conditionalFormatting>
  <conditionalFormatting sqref="D33">
    <cfRule type="expression" dxfId="23866" priority="259" stopIfTrue="1">
      <formula>$IT34&lt;$IS$2</formula>
    </cfRule>
  </conditionalFormatting>
  <conditionalFormatting sqref="A34:G34">
    <cfRule type="cellIs" dxfId="23865" priority="258" operator="equal">
      <formula>0</formula>
    </cfRule>
  </conditionalFormatting>
  <conditionalFormatting sqref="A34:G34">
    <cfRule type="cellIs" dxfId="23864" priority="257" stopIfTrue="1" operator="equal">
      <formula>0</formula>
    </cfRule>
  </conditionalFormatting>
  <conditionalFormatting sqref="A34:G34">
    <cfRule type="expression" dxfId="23863" priority="256" stopIfTrue="1">
      <formula>$IT35&lt;$IS$2</formula>
    </cfRule>
  </conditionalFormatting>
  <conditionalFormatting sqref="A34:G34">
    <cfRule type="cellIs" dxfId="23862" priority="255" stopIfTrue="1" operator="equal">
      <formula>0</formula>
    </cfRule>
  </conditionalFormatting>
  <conditionalFormatting sqref="A34:G34">
    <cfRule type="expression" dxfId="23861" priority="254" stopIfTrue="1">
      <formula>$IT35&lt;$IS$2</formula>
    </cfRule>
  </conditionalFormatting>
  <conditionalFormatting sqref="A34:G34">
    <cfRule type="cellIs" dxfId="23860" priority="253" stopIfTrue="1" operator="equal">
      <formula>0</formula>
    </cfRule>
  </conditionalFormatting>
  <conditionalFormatting sqref="A34:G34">
    <cfRule type="expression" dxfId="23859" priority="252" stopIfTrue="1">
      <formula>$IT35&lt;$IS$2</formula>
    </cfRule>
  </conditionalFormatting>
  <conditionalFormatting sqref="A34:G34">
    <cfRule type="cellIs" dxfId="23858" priority="251" stopIfTrue="1" operator="equal">
      <formula>0</formula>
    </cfRule>
  </conditionalFormatting>
  <conditionalFormatting sqref="A34:G34">
    <cfRule type="expression" dxfId="23857" priority="250" stopIfTrue="1">
      <formula>$IT35&lt;$IS$2</formula>
    </cfRule>
  </conditionalFormatting>
  <conditionalFormatting sqref="A34:G34">
    <cfRule type="cellIs" dxfId="23856" priority="249" operator="equal">
      <formula>0</formula>
    </cfRule>
  </conditionalFormatting>
  <conditionalFormatting sqref="A34:G34">
    <cfRule type="cellIs" dxfId="23855" priority="248" operator="equal">
      <formula>0</formula>
    </cfRule>
  </conditionalFormatting>
  <conditionalFormatting sqref="A34:G34">
    <cfRule type="cellIs" dxfId="23854" priority="247" stopIfTrue="1" operator="equal">
      <formula>0</formula>
    </cfRule>
  </conditionalFormatting>
  <conditionalFormatting sqref="A34:G34">
    <cfRule type="expression" dxfId="23853" priority="246" stopIfTrue="1">
      <formula>$IT35&lt;$IS$2</formula>
    </cfRule>
  </conditionalFormatting>
  <conditionalFormatting sqref="A34:G34">
    <cfRule type="cellIs" dxfId="23852" priority="245" stopIfTrue="1" operator="equal">
      <formula>0</formula>
    </cfRule>
  </conditionalFormatting>
  <conditionalFormatting sqref="A34:G34">
    <cfRule type="expression" dxfId="23851" priority="244" stopIfTrue="1">
      <formula>$IT35&lt;$IS$2</formula>
    </cfRule>
  </conditionalFormatting>
  <conditionalFormatting sqref="A34:G34">
    <cfRule type="cellIs" dxfId="23850" priority="243" stopIfTrue="1" operator="equal">
      <formula>0</formula>
    </cfRule>
  </conditionalFormatting>
  <conditionalFormatting sqref="A34:G34">
    <cfRule type="expression" dxfId="23849" priority="242" stopIfTrue="1">
      <formula>$IT35&lt;$IS$2</formula>
    </cfRule>
  </conditionalFormatting>
  <conditionalFormatting sqref="A34:G34">
    <cfRule type="cellIs" dxfId="23848" priority="241" stopIfTrue="1" operator="equal">
      <formula>0</formula>
    </cfRule>
  </conditionalFormatting>
  <conditionalFormatting sqref="A34:G34">
    <cfRule type="expression" dxfId="23847" priority="240" stopIfTrue="1">
      <formula>$IT35&lt;$IS$2</formula>
    </cfRule>
  </conditionalFormatting>
  <conditionalFormatting sqref="A34:G34">
    <cfRule type="cellIs" dxfId="23846" priority="239" operator="equal">
      <formula>0</formula>
    </cfRule>
  </conditionalFormatting>
  <conditionalFormatting sqref="A34:G34">
    <cfRule type="cellIs" dxfId="23845" priority="238" stopIfTrue="1" operator="equal">
      <formula>0</formula>
    </cfRule>
  </conditionalFormatting>
  <conditionalFormatting sqref="A34:G34">
    <cfRule type="expression" dxfId="23844" priority="237" stopIfTrue="1">
      <formula>$IT35&lt;$IS$2</formula>
    </cfRule>
  </conditionalFormatting>
  <conditionalFormatting sqref="A34:G34">
    <cfRule type="cellIs" dxfId="23843" priority="236" stopIfTrue="1" operator="equal">
      <formula>0</formula>
    </cfRule>
  </conditionalFormatting>
  <conditionalFormatting sqref="A34:G34">
    <cfRule type="expression" dxfId="23842" priority="235" stopIfTrue="1">
      <formula>$IT35&lt;$IS$2</formula>
    </cfRule>
  </conditionalFormatting>
  <conditionalFormatting sqref="A34:G34">
    <cfRule type="cellIs" dxfId="23841" priority="234" stopIfTrue="1" operator="equal">
      <formula>0</formula>
    </cfRule>
  </conditionalFormatting>
  <conditionalFormatting sqref="A34:G34">
    <cfRule type="expression" dxfId="23840" priority="233" stopIfTrue="1">
      <formula>$IT35&lt;$IS$2</formula>
    </cfRule>
  </conditionalFormatting>
  <conditionalFormatting sqref="A34:G34">
    <cfRule type="cellIs" dxfId="23839" priority="232" stopIfTrue="1" operator="equal">
      <formula>0</formula>
    </cfRule>
  </conditionalFormatting>
  <conditionalFormatting sqref="A34:G34">
    <cfRule type="expression" dxfId="23838" priority="231" stopIfTrue="1">
      <formula>$IT35&lt;$IS$2</formula>
    </cfRule>
  </conditionalFormatting>
  <conditionalFormatting sqref="A34:G34">
    <cfRule type="cellIs" dxfId="23837" priority="230" stopIfTrue="1" operator="equal">
      <formula>0</formula>
    </cfRule>
  </conditionalFormatting>
  <conditionalFormatting sqref="A34:G34">
    <cfRule type="expression" dxfId="23836" priority="229" stopIfTrue="1">
      <formula>$IT35&lt;$IS$2</formula>
    </cfRule>
  </conditionalFormatting>
  <conditionalFormatting sqref="A34">
    <cfRule type="cellIs" dxfId="23835" priority="228" operator="equal">
      <formula>0</formula>
    </cfRule>
  </conditionalFormatting>
  <conditionalFormatting sqref="A34">
    <cfRule type="cellIs" dxfId="23834" priority="227" stopIfTrue="1" operator="equal">
      <formula>0</formula>
    </cfRule>
  </conditionalFormatting>
  <conditionalFormatting sqref="A34">
    <cfRule type="expression" dxfId="23833" priority="226" stopIfTrue="1">
      <formula>$IT35&lt;$IS$2</formula>
    </cfRule>
  </conditionalFormatting>
  <conditionalFormatting sqref="A34">
    <cfRule type="cellIs" dxfId="23832" priority="225" stopIfTrue="1" operator="equal">
      <formula>0</formula>
    </cfRule>
  </conditionalFormatting>
  <conditionalFormatting sqref="A34">
    <cfRule type="expression" dxfId="23831" priority="224" stopIfTrue="1">
      <formula>$IT35&lt;$IS$2</formula>
    </cfRule>
  </conditionalFormatting>
  <conditionalFormatting sqref="A34">
    <cfRule type="cellIs" dxfId="23830" priority="223" stopIfTrue="1" operator="equal">
      <formula>0</formula>
    </cfRule>
  </conditionalFormatting>
  <conditionalFormatting sqref="A34">
    <cfRule type="expression" dxfId="23829" priority="222" stopIfTrue="1">
      <formula>$IT35&lt;$IS$2</formula>
    </cfRule>
  </conditionalFormatting>
  <conditionalFormatting sqref="A34">
    <cfRule type="cellIs" dxfId="23828" priority="221" stopIfTrue="1" operator="equal">
      <formula>0</formula>
    </cfRule>
  </conditionalFormatting>
  <conditionalFormatting sqref="A34">
    <cfRule type="expression" dxfId="23827" priority="220" stopIfTrue="1">
      <formula>$IT35&lt;$IS$2</formula>
    </cfRule>
  </conditionalFormatting>
  <conditionalFormatting sqref="A34">
    <cfRule type="cellIs" dxfId="23826" priority="219" operator="equal">
      <formula>0</formula>
    </cfRule>
  </conditionalFormatting>
  <conditionalFormatting sqref="A34">
    <cfRule type="cellIs" dxfId="23825" priority="218" stopIfTrue="1" operator="equal">
      <formula>0</formula>
    </cfRule>
  </conditionalFormatting>
  <conditionalFormatting sqref="A34">
    <cfRule type="expression" dxfId="23824" priority="217" stopIfTrue="1">
      <formula>$IT35&lt;$IS$2</formula>
    </cfRule>
  </conditionalFormatting>
  <conditionalFormatting sqref="A34">
    <cfRule type="cellIs" dxfId="23823" priority="216" stopIfTrue="1" operator="equal">
      <formula>0</formula>
    </cfRule>
  </conditionalFormatting>
  <conditionalFormatting sqref="A34">
    <cfRule type="expression" dxfId="23822" priority="215" stopIfTrue="1">
      <formula>$IT35&lt;$IS$2</formula>
    </cfRule>
  </conditionalFormatting>
  <conditionalFormatting sqref="A34">
    <cfRule type="cellIs" dxfId="23821" priority="214" stopIfTrue="1" operator="equal">
      <formula>0</formula>
    </cfRule>
  </conditionalFormatting>
  <conditionalFormatting sqref="A34">
    <cfRule type="expression" dxfId="23820" priority="213" stopIfTrue="1">
      <formula>$IT35&lt;$IS$2</formula>
    </cfRule>
  </conditionalFormatting>
  <conditionalFormatting sqref="A34">
    <cfRule type="cellIs" dxfId="23819" priority="212" stopIfTrue="1" operator="equal">
      <formula>0</formula>
    </cfRule>
  </conditionalFormatting>
  <conditionalFormatting sqref="A34">
    <cfRule type="expression" dxfId="23818" priority="211" stopIfTrue="1">
      <formula>$IT35&lt;$IS$2</formula>
    </cfRule>
  </conditionalFormatting>
  <conditionalFormatting sqref="A34">
    <cfRule type="cellIs" dxfId="23817" priority="210" stopIfTrue="1" operator="equal">
      <formula>0</formula>
    </cfRule>
  </conditionalFormatting>
  <conditionalFormatting sqref="A34">
    <cfRule type="expression" dxfId="23816" priority="209" stopIfTrue="1">
      <formula>$IT35&lt;$IS$2</formula>
    </cfRule>
  </conditionalFormatting>
  <conditionalFormatting sqref="A34">
    <cfRule type="cellIs" dxfId="23815" priority="208" stopIfTrue="1" operator="equal">
      <formula>0</formula>
    </cfRule>
  </conditionalFormatting>
  <conditionalFormatting sqref="A34">
    <cfRule type="expression" dxfId="23814" priority="207" stopIfTrue="1">
      <formula>$IT35&lt;$IS$2</formula>
    </cfRule>
  </conditionalFormatting>
  <conditionalFormatting sqref="A34">
    <cfRule type="cellIs" dxfId="23813" priority="206" stopIfTrue="1" operator="equal">
      <formula>0</formula>
    </cfRule>
  </conditionalFormatting>
  <conditionalFormatting sqref="A34">
    <cfRule type="expression" dxfId="23812" priority="205" stopIfTrue="1">
      <formula>$IT35&lt;$IS$2</formula>
    </cfRule>
  </conditionalFormatting>
  <conditionalFormatting sqref="A12:H59">
    <cfRule type="cellIs" dxfId="23811" priority="204" stopIfTrue="1" operator="equal">
      <formula>0</formula>
    </cfRule>
  </conditionalFormatting>
  <conditionalFormatting sqref="A19:H21">
    <cfRule type="cellIs" dxfId="23810" priority="203" stopIfTrue="1" operator="equal">
      <formula>0</formula>
    </cfRule>
  </conditionalFormatting>
  <conditionalFormatting sqref="A25:H27">
    <cfRule type="cellIs" dxfId="23809" priority="202" stopIfTrue="1" operator="equal">
      <formula>0</formula>
    </cfRule>
  </conditionalFormatting>
  <conditionalFormatting sqref="A36:H38">
    <cfRule type="cellIs" dxfId="23808" priority="201" stopIfTrue="1" operator="equal">
      <formula>0</formula>
    </cfRule>
  </conditionalFormatting>
  <conditionalFormatting sqref="A44:H46">
    <cfRule type="cellIs" dxfId="23807" priority="200" stopIfTrue="1" operator="equal">
      <formula>0</formula>
    </cfRule>
  </conditionalFormatting>
  <conditionalFormatting sqref="A54:H56">
    <cfRule type="cellIs" dxfId="23806" priority="199" stopIfTrue="1" operator="equal">
      <formula>0</formula>
    </cfRule>
  </conditionalFormatting>
  <conditionalFormatting sqref="A12:H62">
    <cfRule type="expression" dxfId="23805" priority="198" stopIfTrue="1">
      <formula>$IT13&lt;$IS$2</formula>
    </cfRule>
  </conditionalFormatting>
  <conditionalFormatting sqref="A12:H59">
    <cfRule type="cellIs" dxfId="23804" priority="197" stopIfTrue="1" operator="equal">
      <formula>0</formula>
    </cfRule>
  </conditionalFormatting>
  <conditionalFormatting sqref="A19:H21">
    <cfRule type="cellIs" dxfId="23803" priority="196" stopIfTrue="1" operator="equal">
      <formula>0</formula>
    </cfRule>
  </conditionalFormatting>
  <conditionalFormatting sqref="A25:H27">
    <cfRule type="cellIs" dxfId="23802" priority="195" stopIfTrue="1" operator="equal">
      <formula>0</formula>
    </cfRule>
  </conditionalFormatting>
  <conditionalFormatting sqref="A36:H38">
    <cfRule type="cellIs" dxfId="23801" priority="194" stopIfTrue="1" operator="equal">
      <formula>0</formula>
    </cfRule>
  </conditionalFormatting>
  <conditionalFormatting sqref="A44:H46">
    <cfRule type="cellIs" dxfId="23800" priority="193" stopIfTrue="1" operator="equal">
      <formula>0</formula>
    </cfRule>
  </conditionalFormatting>
  <conditionalFormatting sqref="A54:H56">
    <cfRule type="cellIs" dxfId="23799" priority="192" stopIfTrue="1" operator="equal">
      <formula>0</formula>
    </cfRule>
  </conditionalFormatting>
  <conditionalFormatting sqref="A12:H62">
    <cfRule type="expression" dxfId="23798" priority="191" stopIfTrue="1">
      <formula>$IT13&lt;$IS$2</formula>
    </cfRule>
  </conditionalFormatting>
  <conditionalFormatting sqref="A12:H59">
    <cfRule type="cellIs" dxfId="23797" priority="190" stopIfTrue="1" operator="equal">
      <formula>0</formula>
    </cfRule>
  </conditionalFormatting>
  <conditionalFormatting sqref="A19:H21">
    <cfRule type="cellIs" dxfId="23796" priority="189" stopIfTrue="1" operator="equal">
      <formula>0</formula>
    </cfRule>
  </conditionalFormatting>
  <conditionalFormatting sqref="A25:H27">
    <cfRule type="cellIs" dxfId="23795" priority="188" stopIfTrue="1" operator="equal">
      <formula>0</formula>
    </cfRule>
  </conditionalFormatting>
  <conditionalFormatting sqref="A36:H38">
    <cfRule type="cellIs" dxfId="23794" priority="187" stopIfTrue="1" operator="equal">
      <formula>0</formula>
    </cfRule>
  </conditionalFormatting>
  <conditionalFormatting sqref="A44:H46">
    <cfRule type="cellIs" dxfId="23793" priority="186" stopIfTrue="1" operator="equal">
      <formula>0</formula>
    </cfRule>
  </conditionalFormatting>
  <conditionalFormatting sqref="A54:H56">
    <cfRule type="cellIs" dxfId="23792" priority="185" stopIfTrue="1" operator="equal">
      <formula>0</formula>
    </cfRule>
  </conditionalFormatting>
  <conditionalFormatting sqref="A12:H62">
    <cfRule type="expression" dxfId="23791" priority="184" stopIfTrue="1">
      <formula>$IT13&lt;$IS$2</formula>
    </cfRule>
  </conditionalFormatting>
  <conditionalFormatting sqref="A12:H12">
    <cfRule type="cellIs" dxfId="23790" priority="183" stopIfTrue="1" operator="equal">
      <formula>0</formula>
    </cfRule>
  </conditionalFormatting>
  <conditionalFormatting sqref="A12:H12">
    <cfRule type="expression" dxfId="23789" priority="182" stopIfTrue="1">
      <formula>$IW13&lt;$IV$2</formula>
    </cfRule>
  </conditionalFormatting>
  <conditionalFormatting sqref="A13:I13">
    <cfRule type="cellIs" dxfId="23788" priority="181" stopIfTrue="1" operator="equal">
      <formula>0</formula>
    </cfRule>
  </conditionalFormatting>
  <conditionalFormatting sqref="A13:I13">
    <cfRule type="expression" dxfId="23787" priority="180" stopIfTrue="1">
      <formula>$IW14&lt;$IV$2</formula>
    </cfRule>
  </conditionalFormatting>
  <conditionalFormatting sqref="I13">
    <cfRule type="cellIs" dxfId="23786" priority="179" stopIfTrue="1" operator="equal">
      <formula>0</formula>
    </cfRule>
  </conditionalFormatting>
  <conditionalFormatting sqref="I13">
    <cfRule type="expression" dxfId="23785" priority="178" stopIfTrue="1">
      <formula>$IW14&lt;$IV$2</formula>
    </cfRule>
  </conditionalFormatting>
  <conditionalFormatting sqref="A16:H16">
    <cfRule type="cellIs" dxfId="23784" priority="177" stopIfTrue="1" operator="equal">
      <formula>0</formula>
    </cfRule>
  </conditionalFormatting>
  <conditionalFormatting sqref="A16:H16">
    <cfRule type="expression" dxfId="23783" priority="176" stopIfTrue="1">
      <formula>$IW17&lt;$IV$2</formula>
    </cfRule>
  </conditionalFormatting>
  <conditionalFormatting sqref="A33:H33">
    <cfRule type="cellIs" dxfId="23782" priority="175" stopIfTrue="1" operator="equal">
      <formula>0</formula>
    </cfRule>
  </conditionalFormatting>
  <conditionalFormatting sqref="A33:H33">
    <cfRule type="expression" dxfId="23781" priority="174" stopIfTrue="1">
      <formula>$IW34&lt;$IV$2</formula>
    </cfRule>
  </conditionalFormatting>
  <conditionalFormatting sqref="H19">
    <cfRule type="cellIs" dxfId="23780" priority="173" operator="equal">
      <formula>0</formula>
    </cfRule>
  </conditionalFormatting>
  <conditionalFormatting sqref="H19">
    <cfRule type="cellIs" dxfId="23779" priority="172" operator="equal">
      <formula>0</formula>
    </cfRule>
  </conditionalFormatting>
  <conditionalFormatting sqref="H19">
    <cfRule type="cellIs" dxfId="23778" priority="171" operator="equal">
      <formula>0</formula>
    </cfRule>
  </conditionalFormatting>
  <conditionalFormatting sqref="H19">
    <cfRule type="cellIs" dxfId="23777" priority="170" stopIfTrue="1" operator="equal">
      <formula>0</formula>
    </cfRule>
  </conditionalFormatting>
  <conditionalFormatting sqref="H19">
    <cfRule type="cellIs" dxfId="23776" priority="169" stopIfTrue="1" operator="equal">
      <formula>0</formula>
    </cfRule>
  </conditionalFormatting>
  <conditionalFormatting sqref="H19">
    <cfRule type="expression" dxfId="23775" priority="168" stopIfTrue="1">
      <formula>$IT20&lt;$IS$2</formula>
    </cfRule>
  </conditionalFormatting>
  <conditionalFormatting sqref="H19">
    <cfRule type="cellIs" dxfId="23774" priority="167" stopIfTrue="1" operator="equal">
      <formula>0</formula>
    </cfRule>
  </conditionalFormatting>
  <conditionalFormatting sqref="H19">
    <cfRule type="cellIs" dxfId="23773" priority="166" stopIfTrue="1" operator="equal">
      <formula>0</formula>
    </cfRule>
  </conditionalFormatting>
  <conditionalFormatting sqref="H19">
    <cfRule type="expression" dxfId="23772" priority="165" stopIfTrue="1">
      <formula>$IT20&lt;$IS$2</formula>
    </cfRule>
  </conditionalFormatting>
  <conditionalFormatting sqref="H19">
    <cfRule type="cellIs" dxfId="23771" priority="164" stopIfTrue="1" operator="equal">
      <formula>0</formula>
    </cfRule>
  </conditionalFormatting>
  <conditionalFormatting sqref="H19">
    <cfRule type="cellIs" dxfId="23770" priority="163" stopIfTrue="1" operator="equal">
      <formula>0</formula>
    </cfRule>
  </conditionalFormatting>
  <conditionalFormatting sqref="H19">
    <cfRule type="cellIs" dxfId="23769" priority="162" stopIfTrue="1" operator="equal">
      <formula>0</formula>
    </cfRule>
  </conditionalFormatting>
  <conditionalFormatting sqref="H19">
    <cfRule type="expression" dxfId="23768" priority="161" stopIfTrue="1">
      <formula>$IT20&lt;$IS$2</formula>
    </cfRule>
  </conditionalFormatting>
  <conditionalFormatting sqref="H19">
    <cfRule type="cellIs" dxfId="23767" priority="160" stopIfTrue="1" operator="equal">
      <formula>0</formula>
    </cfRule>
  </conditionalFormatting>
  <conditionalFormatting sqref="H19">
    <cfRule type="cellIs" dxfId="23766" priority="159" stopIfTrue="1" operator="equal">
      <formula>0</formula>
    </cfRule>
  </conditionalFormatting>
  <conditionalFormatting sqref="H19">
    <cfRule type="cellIs" dxfId="23765" priority="158" stopIfTrue="1" operator="equal">
      <formula>0</formula>
    </cfRule>
  </conditionalFormatting>
  <conditionalFormatting sqref="H19">
    <cfRule type="expression" dxfId="23764" priority="157" stopIfTrue="1">
      <formula>$IT20&lt;$IS$2</formula>
    </cfRule>
  </conditionalFormatting>
  <conditionalFormatting sqref="H19">
    <cfRule type="cellIs" dxfId="23763" priority="156" operator="equal">
      <formula>0</formula>
    </cfRule>
  </conditionalFormatting>
  <conditionalFormatting sqref="H36">
    <cfRule type="cellIs" dxfId="23762" priority="155" operator="equal">
      <formula>0</formula>
    </cfRule>
  </conditionalFormatting>
  <conditionalFormatting sqref="H36">
    <cfRule type="cellIs" dxfId="23761" priority="154" operator="equal">
      <formula>0</formula>
    </cfRule>
  </conditionalFormatting>
  <conditionalFormatting sqref="H36">
    <cfRule type="cellIs" dxfId="23760" priority="153" operator="equal">
      <formula>0</formula>
    </cfRule>
  </conditionalFormatting>
  <conditionalFormatting sqref="H36">
    <cfRule type="cellIs" dxfId="23759" priority="152" stopIfTrue="1" operator="equal">
      <formula>0</formula>
    </cfRule>
  </conditionalFormatting>
  <conditionalFormatting sqref="H36">
    <cfRule type="cellIs" dxfId="23758" priority="151" stopIfTrue="1" operator="equal">
      <formula>0</formula>
    </cfRule>
  </conditionalFormatting>
  <conditionalFormatting sqref="H36">
    <cfRule type="expression" dxfId="23757" priority="150" stopIfTrue="1">
      <formula>$IT37&lt;$IS$2</formula>
    </cfRule>
  </conditionalFormatting>
  <conditionalFormatting sqref="H36">
    <cfRule type="cellIs" dxfId="23756" priority="149" stopIfTrue="1" operator="equal">
      <formula>0</formula>
    </cfRule>
  </conditionalFormatting>
  <conditionalFormatting sqref="H36">
    <cfRule type="cellIs" dxfId="23755" priority="148" stopIfTrue="1" operator="equal">
      <formula>0</formula>
    </cfRule>
  </conditionalFormatting>
  <conditionalFormatting sqref="H36">
    <cfRule type="expression" dxfId="23754" priority="147" stopIfTrue="1">
      <formula>$IT37&lt;$IS$2</formula>
    </cfRule>
  </conditionalFormatting>
  <conditionalFormatting sqref="H36">
    <cfRule type="cellIs" dxfId="23753" priority="146" stopIfTrue="1" operator="equal">
      <formula>0</formula>
    </cfRule>
  </conditionalFormatting>
  <conditionalFormatting sqref="H36">
    <cfRule type="cellIs" dxfId="23752" priority="145" stopIfTrue="1" operator="equal">
      <formula>0</formula>
    </cfRule>
  </conditionalFormatting>
  <conditionalFormatting sqref="H36">
    <cfRule type="expression" dxfId="23751" priority="144" stopIfTrue="1">
      <formula>$IT37&lt;$IS$2</formula>
    </cfRule>
  </conditionalFormatting>
  <conditionalFormatting sqref="H36">
    <cfRule type="cellIs" dxfId="23750" priority="143" stopIfTrue="1" operator="equal">
      <formula>0</formula>
    </cfRule>
  </conditionalFormatting>
  <conditionalFormatting sqref="H36">
    <cfRule type="cellIs" dxfId="23749" priority="142" stopIfTrue="1" operator="equal">
      <formula>0</formula>
    </cfRule>
  </conditionalFormatting>
  <conditionalFormatting sqref="H36">
    <cfRule type="expression" dxfId="23748" priority="141" stopIfTrue="1">
      <formula>$IT37&lt;$IS$2</formula>
    </cfRule>
  </conditionalFormatting>
  <conditionalFormatting sqref="H36">
    <cfRule type="cellIs" dxfId="23747" priority="140" operator="equal">
      <formula>0</formula>
    </cfRule>
  </conditionalFormatting>
  <conditionalFormatting sqref="H62">
    <cfRule type="cellIs" dxfId="23746" priority="139" operator="equal">
      <formula>0</formula>
    </cfRule>
  </conditionalFormatting>
  <conditionalFormatting sqref="H62">
    <cfRule type="cellIs" dxfId="23745" priority="138" operator="equal">
      <formula>0</formula>
    </cfRule>
  </conditionalFormatting>
  <conditionalFormatting sqref="H62">
    <cfRule type="cellIs" dxfId="23744" priority="137" operator="equal">
      <formula>0</formula>
    </cfRule>
  </conditionalFormatting>
  <conditionalFormatting sqref="H62">
    <cfRule type="expression" dxfId="23743" priority="136" stopIfTrue="1">
      <formula>$IT63&lt;$IS$2</formula>
    </cfRule>
  </conditionalFormatting>
  <conditionalFormatting sqref="H62">
    <cfRule type="expression" dxfId="23742" priority="135" stopIfTrue="1">
      <formula>$IT63&lt;$IS$2</formula>
    </cfRule>
  </conditionalFormatting>
  <conditionalFormatting sqref="H62">
    <cfRule type="expression" dxfId="23741" priority="134" stopIfTrue="1">
      <formula>$IT63&lt;$IS$2</formula>
    </cfRule>
  </conditionalFormatting>
  <conditionalFormatting sqref="H62">
    <cfRule type="cellIs" dxfId="23740" priority="133" operator="equal">
      <formula>0</formula>
    </cfRule>
  </conditionalFormatting>
  <conditionalFormatting sqref="A15:H15">
    <cfRule type="cellIs" dxfId="23739" priority="132" stopIfTrue="1" operator="equal">
      <formula>0</formula>
    </cfRule>
  </conditionalFormatting>
  <conditionalFormatting sqref="A15:H15">
    <cfRule type="expression" dxfId="23738" priority="131" stopIfTrue="1">
      <formula>$IW16&lt;$IV$2</formula>
    </cfRule>
  </conditionalFormatting>
  <conditionalFormatting sqref="A14:H14">
    <cfRule type="cellIs" dxfId="23737" priority="130" stopIfTrue="1" operator="equal">
      <formula>0</formula>
    </cfRule>
  </conditionalFormatting>
  <conditionalFormatting sqref="A14:H14">
    <cfRule type="expression" dxfId="23736" priority="129" stopIfTrue="1">
      <formula>$IW15&lt;$IV$2</formula>
    </cfRule>
  </conditionalFormatting>
  <conditionalFormatting sqref="A28:H28">
    <cfRule type="cellIs" dxfId="23735" priority="128" stopIfTrue="1" operator="equal">
      <formula>0</formula>
    </cfRule>
  </conditionalFormatting>
  <conditionalFormatting sqref="A28:H28">
    <cfRule type="expression" dxfId="23734" priority="127" stopIfTrue="1">
      <formula>$IW29&lt;$IV$2</formula>
    </cfRule>
  </conditionalFormatting>
  <conditionalFormatting sqref="A30:H30">
    <cfRule type="cellIs" dxfId="23733" priority="126" stopIfTrue="1" operator="equal">
      <formula>0</formula>
    </cfRule>
  </conditionalFormatting>
  <conditionalFormatting sqref="A30:H30">
    <cfRule type="expression" dxfId="23732" priority="125" stopIfTrue="1">
      <formula>$IW31&lt;$IV$2</formula>
    </cfRule>
  </conditionalFormatting>
  <conditionalFormatting sqref="A32:H32">
    <cfRule type="cellIs" dxfId="23731" priority="124" stopIfTrue="1" operator="equal">
      <formula>0</formula>
    </cfRule>
  </conditionalFormatting>
  <conditionalFormatting sqref="A32:H32">
    <cfRule type="expression" dxfId="23730" priority="123" stopIfTrue="1">
      <formula>$IW33&lt;$IV$2</formula>
    </cfRule>
  </conditionalFormatting>
  <conditionalFormatting sqref="A15:I15">
    <cfRule type="cellIs" dxfId="23729" priority="122" operator="equal">
      <formula>0</formula>
    </cfRule>
  </conditionalFormatting>
  <conditionalFormatting sqref="A15:H15">
    <cfRule type="cellIs" dxfId="23728" priority="121" stopIfTrue="1" operator="equal">
      <formula>0</formula>
    </cfRule>
  </conditionalFormatting>
  <conditionalFormatting sqref="A15:H15">
    <cfRule type="expression" dxfId="23727" priority="120" stopIfTrue="1">
      <formula>$IT16&lt;$IS$2</formula>
    </cfRule>
  </conditionalFormatting>
  <conditionalFormatting sqref="A15:H15">
    <cfRule type="cellIs" dxfId="23726" priority="119" stopIfTrue="1" operator="equal">
      <formula>0</formula>
    </cfRule>
  </conditionalFormatting>
  <conditionalFormatting sqref="A15:H15">
    <cfRule type="expression" dxfId="23725" priority="118" stopIfTrue="1">
      <formula>$IT16&lt;$IS$2</formula>
    </cfRule>
  </conditionalFormatting>
  <conditionalFormatting sqref="A15:G15">
    <cfRule type="cellIs" dxfId="23724" priority="117" stopIfTrue="1" operator="equal">
      <formula>0</formula>
    </cfRule>
  </conditionalFormatting>
  <conditionalFormatting sqref="A15:G15">
    <cfRule type="expression" dxfId="23723" priority="116" stopIfTrue="1">
      <formula>$IT16&lt;$IS$2</formula>
    </cfRule>
  </conditionalFormatting>
  <conditionalFormatting sqref="A15:G15">
    <cfRule type="cellIs" dxfId="23722" priority="115" stopIfTrue="1" operator="equal">
      <formula>0</formula>
    </cfRule>
  </conditionalFormatting>
  <conditionalFormatting sqref="A15:G15">
    <cfRule type="expression" dxfId="23721" priority="114" stopIfTrue="1">
      <formula>$IT16&lt;$IS$2</formula>
    </cfRule>
  </conditionalFormatting>
  <conditionalFormatting sqref="H15">
    <cfRule type="cellIs" dxfId="23720" priority="113" stopIfTrue="1" operator="equal">
      <formula>0</formula>
    </cfRule>
  </conditionalFormatting>
  <conditionalFormatting sqref="H15">
    <cfRule type="expression" dxfId="23719" priority="112" stopIfTrue="1">
      <formula>$IT16&lt;$IS$2</formula>
    </cfRule>
  </conditionalFormatting>
  <conditionalFormatting sqref="H15">
    <cfRule type="cellIs" dxfId="23718" priority="111" stopIfTrue="1" operator="equal">
      <formula>0</formula>
    </cfRule>
  </conditionalFormatting>
  <conditionalFormatting sqref="H15">
    <cfRule type="expression" dxfId="23717" priority="110" stopIfTrue="1">
      <formula>$IT16&lt;$IS$2</formula>
    </cfRule>
  </conditionalFormatting>
  <conditionalFormatting sqref="A15:G15">
    <cfRule type="cellIs" dxfId="23716" priority="109" stopIfTrue="1" operator="equal">
      <formula>0</formula>
    </cfRule>
  </conditionalFormatting>
  <conditionalFormatting sqref="A15:G15">
    <cfRule type="expression" dxfId="23715" priority="108" stopIfTrue="1">
      <formula>$IT16&lt;$IS$2</formula>
    </cfRule>
  </conditionalFormatting>
  <conditionalFormatting sqref="A15:H15">
    <cfRule type="cellIs" dxfId="23714" priority="107" operator="equal">
      <formula>0</formula>
    </cfRule>
  </conditionalFormatting>
  <conditionalFormatting sqref="A15:H15">
    <cfRule type="cellIs" dxfId="23713" priority="106" stopIfTrue="1" operator="equal">
      <formula>0</formula>
    </cfRule>
  </conditionalFormatting>
  <conditionalFormatting sqref="A15:H15">
    <cfRule type="expression" dxfId="23712" priority="105" stopIfTrue="1">
      <formula>$IT16&lt;$IS$2</formula>
    </cfRule>
  </conditionalFormatting>
  <conditionalFormatting sqref="A15:H15">
    <cfRule type="cellIs" dxfId="23711" priority="104" stopIfTrue="1" operator="equal">
      <formula>0</formula>
    </cfRule>
  </conditionalFormatting>
  <conditionalFormatting sqref="A15:H15">
    <cfRule type="expression" dxfId="23710" priority="103" stopIfTrue="1">
      <formula>$IT16&lt;$IS$2</formula>
    </cfRule>
  </conditionalFormatting>
  <conditionalFormatting sqref="A15:H15">
    <cfRule type="cellIs" dxfId="23709" priority="102" stopIfTrue="1" operator="equal">
      <formula>0</formula>
    </cfRule>
  </conditionalFormatting>
  <conditionalFormatting sqref="A15:H15">
    <cfRule type="expression" dxfId="23708" priority="101" stopIfTrue="1">
      <formula>$IT16&lt;$IS$2</formula>
    </cfRule>
  </conditionalFormatting>
  <conditionalFormatting sqref="A15:H15">
    <cfRule type="cellIs" dxfId="23707" priority="100" stopIfTrue="1" operator="equal">
      <formula>0</formula>
    </cfRule>
  </conditionalFormatting>
  <conditionalFormatting sqref="A15:H15">
    <cfRule type="expression" dxfId="23706" priority="99" stopIfTrue="1">
      <formula>$IT16&lt;$IS$2</formula>
    </cfRule>
  </conditionalFormatting>
  <conditionalFormatting sqref="A15:H15">
    <cfRule type="cellIs" dxfId="23705" priority="98" stopIfTrue="1" operator="equal">
      <formula>0</formula>
    </cfRule>
  </conditionalFormatting>
  <conditionalFormatting sqref="A15:H15">
    <cfRule type="expression" dxfId="23704" priority="97" stopIfTrue="1">
      <formula>$IT16&lt;$IS$2</formula>
    </cfRule>
  </conditionalFormatting>
  <conditionalFormatting sqref="A15:H15">
    <cfRule type="cellIs" dxfId="23703" priority="96" stopIfTrue="1" operator="equal">
      <formula>0</formula>
    </cfRule>
  </conditionalFormatting>
  <conditionalFormatting sqref="A15:H15">
    <cfRule type="expression" dxfId="23702" priority="95" stopIfTrue="1">
      <formula>$IT16&lt;$IS$2</formula>
    </cfRule>
  </conditionalFormatting>
  <conditionalFormatting sqref="A15:H15">
    <cfRule type="cellIs" dxfId="23701" priority="94" stopIfTrue="1" operator="equal">
      <formula>0</formula>
    </cfRule>
  </conditionalFormatting>
  <conditionalFormatting sqref="A15:H15">
    <cfRule type="expression" dxfId="23700" priority="93" stopIfTrue="1">
      <formula>$IT16&lt;$IS$2</formula>
    </cfRule>
  </conditionalFormatting>
  <conditionalFormatting sqref="A15:H15">
    <cfRule type="cellIs" dxfId="23699" priority="92" stopIfTrue="1" operator="equal">
      <formula>0</formula>
    </cfRule>
  </conditionalFormatting>
  <conditionalFormatting sqref="A15:H15">
    <cfRule type="expression" dxfId="23698" priority="91" stopIfTrue="1">
      <formula>$IT16&lt;$IS$2</formula>
    </cfRule>
  </conditionalFormatting>
  <conditionalFormatting sqref="A15:H15">
    <cfRule type="cellIs" dxfId="23697" priority="90" stopIfTrue="1" operator="equal">
      <formula>0</formula>
    </cfRule>
  </conditionalFormatting>
  <conditionalFormatting sqref="A15:H15">
    <cfRule type="expression" dxfId="23696" priority="89" stopIfTrue="1">
      <formula>$IT16&lt;$IS$2</formula>
    </cfRule>
  </conditionalFormatting>
  <conditionalFormatting sqref="A15:H15">
    <cfRule type="cellIs" dxfId="23695" priority="88" stopIfTrue="1" operator="equal">
      <formula>0</formula>
    </cfRule>
  </conditionalFormatting>
  <conditionalFormatting sqref="A15:H15">
    <cfRule type="expression" dxfId="23694" priority="87" stopIfTrue="1">
      <formula>$IT16&lt;$IS$2</formula>
    </cfRule>
  </conditionalFormatting>
  <conditionalFormatting sqref="A15:H15">
    <cfRule type="cellIs" dxfId="23693" priority="86" stopIfTrue="1" operator="equal">
      <formula>0</formula>
    </cfRule>
  </conditionalFormatting>
  <conditionalFormatting sqref="A15:H15">
    <cfRule type="expression" dxfId="23692" priority="85" stopIfTrue="1">
      <formula>$IT16&lt;$IS$2</formula>
    </cfRule>
  </conditionalFormatting>
  <conditionalFormatting sqref="A15:H15">
    <cfRule type="cellIs" dxfId="23691" priority="84" stopIfTrue="1" operator="equal">
      <formula>0</formula>
    </cfRule>
  </conditionalFormatting>
  <conditionalFormatting sqref="A15:H15">
    <cfRule type="expression" dxfId="23690" priority="83" stopIfTrue="1">
      <formula>$IW16&lt;$IV$2</formula>
    </cfRule>
  </conditionalFormatting>
  <conditionalFormatting sqref="A17:H17">
    <cfRule type="cellIs" dxfId="23689" priority="82" stopIfTrue="1" operator="equal">
      <formula>0</formula>
    </cfRule>
  </conditionalFormatting>
  <conditionalFormatting sqref="A17:H17">
    <cfRule type="expression" dxfId="23688" priority="81" stopIfTrue="1">
      <formula>$IW18&lt;$IV$2</formula>
    </cfRule>
  </conditionalFormatting>
  <conditionalFormatting sqref="A32:H32">
    <cfRule type="cellIs" dxfId="23687" priority="80" operator="equal">
      <formula>0</formula>
    </cfRule>
  </conditionalFormatting>
  <conditionalFormatting sqref="A32:H32">
    <cfRule type="cellIs" dxfId="23686" priority="79" stopIfTrue="1" operator="equal">
      <formula>0</formula>
    </cfRule>
  </conditionalFormatting>
  <conditionalFormatting sqref="A32:H32">
    <cfRule type="expression" dxfId="23685" priority="78" stopIfTrue="1">
      <formula>$IT33&lt;$IS$2</formula>
    </cfRule>
  </conditionalFormatting>
  <conditionalFormatting sqref="A32:H32">
    <cfRule type="cellIs" dxfId="23684" priority="77" stopIfTrue="1" operator="equal">
      <formula>0</formula>
    </cfRule>
  </conditionalFormatting>
  <conditionalFormatting sqref="A32:H32">
    <cfRule type="expression" dxfId="23683" priority="76" stopIfTrue="1">
      <formula>$IT33&lt;$IS$2</formula>
    </cfRule>
  </conditionalFormatting>
  <conditionalFormatting sqref="A32:G32">
    <cfRule type="cellIs" dxfId="23682" priority="75" stopIfTrue="1" operator="equal">
      <formula>0</formula>
    </cfRule>
  </conditionalFormatting>
  <conditionalFormatting sqref="A32:G32">
    <cfRule type="expression" dxfId="23681" priority="74" stopIfTrue="1">
      <formula>$IT33&lt;$IS$2</formula>
    </cfRule>
  </conditionalFormatting>
  <conditionalFormatting sqref="H32">
    <cfRule type="cellIs" dxfId="23680" priority="73" stopIfTrue="1" operator="equal">
      <formula>0</formula>
    </cfRule>
  </conditionalFormatting>
  <conditionalFormatting sqref="H32">
    <cfRule type="expression" dxfId="23679" priority="72" stopIfTrue="1">
      <formula>$IT33&lt;$IS$2</formula>
    </cfRule>
  </conditionalFormatting>
  <conditionalFormatting sqref="A32:G32">
    <cfRule type="cellIs" dxfId="23678" priority="71" stopIfTrue="1" operator="equal">
      <formula>0</formula>
    </cfRule>
  </conditionalFormatting>
  <conditionalFormatting sqref="A32:G32">
    <cfRule type="expression" dxfId="23677" priority="70" stopIfTrue="1">
      <formula>$IT33&lt;$IS$2</formula>
    </cfRule>
  </conditionalFormatting>
  <conditionalFormatting sqref="A32:H32">
    <cfRule type="cellIs" dxfId="23676" priority="69" operator="equal">
      <formula>0</formula>
    </cfRule>
  </conditionalFormatting>
  <conditionalFormatting sqref="A32:H32">
    <cfRule type="cellIs" dxfId="23675" priority="68" operator="equal">
      <formula>0</formula>
    </cfRule>
  </conditionalFormatting>
  <conditionalFormatting sqref="A32:H32">
    <cfRule type="cellIs" dxfId="23674" priority="67" stopIfTrue="1" operator="equal">
      <formula>0</formula>
    </cfRule>
  </conditionalFormatting>
  <conditionalFormatting sqref="A32:H32">
    <cfRule type="expression" dxfId="23673" priority="66" stopIfTrue="1">
      <formula>$IT33&lt;$IS$2</formula>
    </cfRule>
  </conditionalFormatting>
  <conditionalFormatting sqref="A32:H32">
    <cfRule type="cellIs" dxfId="23672" priority="65" stopIfTrue="1" operator="equal">
      <formula>0</formula>
    </cfRule>
  </conditionalFormatting>
  <conditionalFormatting sqref="A32:H32">
    <cfRule type="expression" dxfId="23671" priority="64" stopIfTrue="1">
      <formula>$IT33&lt;$IS$2</formula>
    </cfRule>
  </conditionalFormatting>
  <conditionalFormatting sqref="A32:G32">
    <cfRule type="cellIs" dxfId="23670" priority="63" stopIfTrue="1" operator="equal">
      <formula>0</formula>
    </cfRule>
  </conditionalFormatting>
  <conditionalFormatting sqref="A32:G32">
    <cfRule type="expression" dxfId="23669" priority="62" stopIfTrue="1">
      <formula>$IT33&lt;$IS$2</formula>
    </cfRule>
  </conditionalFormatting>
  <conditionalFormatting sqref="H32">
    <cfRule type="cellIs" dxfId="23668" priority="61" stopIfTrue="1" operator="equal">
      <formula>0</formula>
    </cfRule>
  </conditionalFormatting>
  <conditionalFormatting sqref="H32">
    <cfRule type="expression" dxfId="23667" priority="60" stopIfTrue="1">
      <formula>$IT33&lt;$IS$2</formula>
    </cfRule>
  </conditionalFormatting>
  <conditionalFormatting sqref="H32">
    <cfRule type="cellIs" dxfId="23666" priority="59" stopIfTrue="1" operator="equal">
      <formula>0</formula>
    </cfRule>
  </conditionalFormatting>
  <conditionalFormatting sqref="H32">
    <cfRule type="expression" dxfId="23665" priority="58" stopIfTrue="1">
      <formula>$IT33&lt;$IS$2</formula>
    </cfRule>
  </conditionalFormatting>
  <conditionalFormatting sqref="A32:G32">
    <cfRule type="cellIs" dxfId="23664" priority="57" stopIfTrue="1" operator="equal">
      <formula>0</formula>
    </cfRule>
  </conditionalFormatting>
  <conditionalFormatting sqref="A32:G32">
    <cfRule type="expression" dxfId="23663" priority="56" stopIfTrue="1">
      <formula>$IT33&lt;$IS$2</formula>
    </cfRule>
  </conditionalFormatting>
  <conditionalFormatting sqref="A32:H32">
    <cfRule type="cellIs" dxfId="23662" priority="55" operator="equal">
      <formula>0</formula>
    </cfRule>
  </conditionalFormatting>
  <conditionalFormatting sqref="A32:H32">
    <cfRule type="cellIs" dxfId="23661" priority="54" stopIfTrue="1" operator="equal">
      <formula>0</formula>
    </cfRule>
  </conditionalFormatting>
  <conditionalFormatting sqref="A32:H32">
    <cfRule type="expression" dxfId="23660" priority="53" stopIfTrue="1">
      <formula>$IT33&lt;$IS$2</formula>
    </cfRule>
  </conditionalFormatting>
  <conditionalFormatting sqref="A32:H32">
    <cfRule type="cellIs" dxfId="23659" priority="52" stopIfTrue="1" operator="equal">
      <formula>0</formula>
    </cfRule>
  </conditionalFormatting>
  <conditionalFormatting sqref="A32:H32">
    <cfRule type="expression" dxfId="23658" priority="51" stopIfTrue="1">
      <formula>$IT33&lt;$IS$2</formula>
    </cfRule>
  </conditionalFormatting>
  <conditionalFormatting sqref="A32:H32">
    <cfRule type="cellIs" dxfId="23657" priority="50" stopIfTrue="1" operator="equal">
      <formula>0</formula>
    </cfRule>
  </conditionalFormatting>
  <conditionalFormatting sqref="A32:H32">
    <cfRule type="expression" dxfId="23656" priority="49" stopIfTrue="1">
      <formula>$IT33&lt;$IS$2</formula>
    </cfRule>
  </conditionalFormatting>
  <conditionalFormatting sqref="A32:H32">
    <cfRule type="cellIs" dxfId="23655" priority="48" stopIfTrue="1" operator="equal">
      <formula>0</formula>
    </cfRule>
  </conditionalFormatting>
  <conditionalFormatting sqref="A32:H32">
    <cfRule type="expression" dxfId="23654" priority="47" stopIfTrue="1">
      <formula>$IT33&lt;$IS$2</formula>
    </cfRule>
  </conditionalFormatting>
  <conditionalFormatting sqref="A32:H32">
    <cfRule type="cellIs" dxfId="23653" priority="46" stopIfTrue="1" operator="equal">
      <formula>0</formula>
    </cfRule>
  </conditionalFormatting>
  <conditionalFormatting sqref="A32:H32">
    <cfRule type="expression" dxfId="23652" priority="45" stopIfTrue="1">
      <formula>$IT33&lt;$IS$2</formula>
    </cfRule>
  </conditionalFormatting>
  <conditionalFormatting sqref="A32:H32">
    <cfRule type="cellIs" dxfId="23651" priority="44" stopIfTrue="1" operator="equal">
      <formula>0</formula>
    </cfRule>
  </conditionalFormatting>
  <conditionalFormatting sqref="A32:H32">
    <cfRule type="expression" dxfId="23650" priority="43" stopIfTrue="1">
      <formula>$IT33&lt;$IS$2</formula>
    </cfRule>
  </conditionalFormatting>
  <conditionalFormatting sqref="A32:H32">
    <cfRule type="cellIs" dxfId="23649" priority="42" stopIfTrue="1" operator="equal">
      <formula>0</formula>
    </cfRule>
  </conditionalFormatting>
  <conditionalFormatting sqref="A32:H32">
    <cfRule type="expression" dxfId="23648" priority="41" stopIfTrue="1">
      <formula>$IT33&lt;$IS$2</formula>
    </cfRule>
  </conditionalFormatting>
  <conditionalFormatting sqref="A32:H32">
    <cfRule type="cellIs" dxfId="23647" priority="40" stopIfTrue="1" operator="equal">
      <formula>0</formula>
    </cfRule>
  </conditionalFormatting>
  <conditionalFormatting sqref="A32:H32">
    <cfRule type="expression" dxfId="23646" priority="39" stopIfTrue="1">
      <formula>$IT33&lt;$IS$2</formula>
    </cfRule>
  </conditionalFormatting>
  <conditionalFormatting sqref="A32:H32">
    <cfRule type="cellIs" dxfId="23645" priority="38" stopIfTrue="1" operator="equal">
      <formula>0</formula>
    </cfRule>
  </conditionalFormatting>
  <conditionalFormatting sqref="A32:H32">
    <cfRule type="expression" dxfId="23644" priority="37" stopIfTrue="1">
      <formula>$IW33&lt;$IV$2</formula>
    </cfRule>
  </conditionalFormatting>
  <conditionalFormatting sqref="A12:H59">
    <cfRule type="cellIs" dxfId="23643" priority="36" stopIfTrue="1" operator="equal">
      <formula>0</formula>
    </cfRule>
  </conditionalFormatting>
  <conditionalFormatting sqref="A19:H21">
    <cfRule type="cellIs" dxfId="23642" priority="35" stopIfTrue="1" operator="equal">
      <formula>0</formula>
    </cfRule>
  </conditionalFormatting>
  <conditionalFormatting sqref="A25:H27">
    <cfRule type="cellIs" dxfId="23641" priority="34" stopIfTrue="1" operator="equal">
      <formula>0</formula>
    </cfRule>
  </conditionalFormatting>
  <conditionalFormatting sqref="A36:H38">
    <cfRule type="cellIs" dxfId="23640" priority="33" stopIfTrue="1" operator="equal">
      <formula>0</formula>
    </cfRule>
  </conditionalFormatting>
  <conditionalFormatting sqref="A44:H46">
    <cfRule type="cellIs" dxfId="23639" priority="32" stopIfTrue="1" operator="equal">
      <formula>0</formula>
    </cfRule>
  </conditionalFormatting>
  <conditionalFormatting sqref="A54:H56">
    <cfRule type="cellIs" dxfId="23638" priority="31" stopIfTrue="1" operator="equal">
      <formula>0</formula>
    </cfRule>
  </conditionalFormatting>
  <conditionalFormatting sqref="A12:H62">
    <cfRule type="expression" dxfId="23637" priority="30" stopIfTrue="1">
      <formula>$IT13&lt;$IS$2</formula>
    </cfRule>
  </conditionalFormatting>
  <conditionalFormatting sqref="A12:H59">
    <cfRule type="cellIs" dxfId="23636" priority="29" stopIfTrue="1" operator="equal">
      <formula>0</formula>
    </cfRule>
  </conditionalFormatting>
  <conditionalFormatting sqref="A19:H21">
    <cfRule type="cellIs" dxfId="23635" priority="28" stopIfTrue="1" operator="equal">
      <formula>0</formula>
    </cfRule>
  </conditionalFormatting>
  <conditionalFormatting sqref="A25:H27">
    <cfRule type="cellIs" dxfId="23634" priority="27" stopIfTrue="1" operator="equal">
      <formula>0</formula>
    </cfRule>
  </conditionalFormatting>
  <conditionalFormatting sqref="A36:H38">
    <cfRule type="cellIs" dxfId="23633" priority="26" stopIfTrue="1" operator="equal">
      <formula>0</formula>
    </cfRule>
  </conditionalFormatting>
  <conditionalFormatting sqref="A44:H46">
    <cfRule type="cellIs" dxfId="23632" priority="25" stopIfTrue="1" operator="equal">
      <formula>0</formula>
    </cfRule>
  </conditionalFormatting>
  <conditionalFormatting sqref="A54:H56">
    <cfRule type="cellIs" dxfId="23631" priority="24" stopIfTrue="1" operator="equal">
      <formula>0</formula>
    </cfRule>
  </conditionalFormatting>
  <conditionalFormatting sqref="A12:H62">
    <cfRule type="expression" dxfId="23630" priority="23" stopIfTrue="1">
      <formula>$IT13&lt;$IS$2</formula>
    </cfRule>
  </conditionalFormatting>
  <conditionalFormatting sqref="I33">
    <cfRule type="cellIs" dxfId="23629" priority="22" operator="equal">
      <formula>0</formula>
    </cfRule>
  </conditionalFormatting>
  <conditionalFormatting sqref="I14:I15">
    <cfRule type="cellIs" dxfId="23628" priority="21" operator="equal">
      <formula>0</formula>
    </cfRule>
  </conditionalFormatting>
  <conditionalFormatting sqref="A12:H59">
    <cfRule type="cellIs" dxfId="23627" priority="20" stopIfTrue="1" operator="equal">
      <formula>0</formula>
    </cfRule>
  </conditionalFormatting>
  <conditionalFormatting sqref="A19:H21">
    <cfRule type="cellIs" dxfId="23626" priority="19" stopIfTrue="1" operator="equal">
      <formula>0</formula>
    </cfRule>
  </conditionalFormatting>
  <conditionalFormatting sqref="A25:H27">
    <cfRule type="cellIs" dxfId="23625" priority="18" stopIfTrue="1" operator="equal">
      <formula>0</formula>
    </cfRule>
  </conditionalFormatting>
  <conditionalFormatting sqref="A36:H38">
    <cfRule type="cellIs" dxfId="23624" priority="17" stopIfTrue="1" operator="equal">
      <formula>0</formula>
    </cfRule>
  </conditionalFormatting>
  <conditionalFormatting sqref="A44:H46">
    <cfRule type="cellIs" dxfId="23623" priority="16" stopIfTrue="1" operator="equal">
      <formula>0</formula>
    </cfRule>
  </conditionalFormatting>
  <conditionalFormatting sqref="A54:H56">
    <cfRule type="cellIs" dxfId="23622" priority="15" stopIfTrue="1" operator="equal">
      <formula>0</formula>
    </cfRule>
  </conditionalFormatting>
  <conditionalFormatting sqref="A12:H62">
    <cfRule type="expression" dxfId="23621" priority="14" stopIfTrue="1">
      <formula>$IT13&lt;$IS$2</formula>
    </cfRule>
  </conditionalFormatting>
  <conditionalFormatting sqref="C14:G14">
    <cfRule type="cellIs" dxfId="23620" priority="13" operator="equal">
      <formula>0</formula>
    </cfRule>
  </conditionalFormatting>
  <conditionalFormatting sqref="C14:G14">
    <cfRule type="expression" dxfId="23619" priority="12" stopIfTrue="1">
      <formula>$IT15&lt;$IS$2</formula>
    </cfRule>
  </conditionalFormatting>
  <conditionalFormatting sqref="C14:G14">
    <cfRule type="expression" dxfId="23618" priority="11" stopIfTrue="1">
      <formula>$IW15&lt;$IV$2</formula>
    </cfRule>
  </conditionalFormatting>
  <conditionalFormatting sqref="C32:G32">
    <cfRule type="cellIs" dxfId="23617" priority="10" stopIfTrue="1" operator="equal">
      <formula>0</formula>
    </cfRule>
  </conditionalFormatting>
  <conditionalFormatting sqref="C32:G32">
    <cfRule type="expression" dxfId="23616" priority="9" stopIfTrue="1">
      <formula>$IT33&lt;$IS$2</formula>
    </cfRule>
  </conditionalFormatting>
  <conditionalFormatting sqref="C32:G32">
    <cfRule type="cellIs" dxfId="23615" priority="8" stopIfTrue="1" operator="equal">
      <formula>0</formula>
    </cfRule>
  </conditionalFormatting>
  <conditionalFormatting sqref="C32:G32">
    <cfRule type="expression" dxfId="23614" priority="7" stopIfTrue="1">
      <formula>$IW33&lt;$IV$2</formula>
    </cfRule>
  </conditionalFormatting>
  <conditionalFormatting sqref="C32:G32">
    <cfRule type="cellIs" dxfId="23613" priority="6" operator="equal">
      <formula>0</formula>
    </cfRule>
  </conditionalFormatting>
  <conditionalFormatting sqref="C32:G32">
    <cfRule type="expression" dxfId="23612" priority="5" stopIfTrue="1">
      <formula>$IT33&lt;$IS$2</formula>
    </cfRule>
  </conditionalFormatting>
  <conditionalFormatting sqref="C32:G32">
    <cfRule type="expression" dxfId="23611" priority="4" stopIfTrue="1">
      <formula>$IW33&lt;$IV$2</formula>
    </cfRule>
  </conditionalFormatting>
  <conditionalFormatting sqref="D33:G33">
    <cfRule type="cellIs" dxfId="23610" priority="3" operator="equal">
      <formula>0</formula>
    </cfRule>
  </conditionalFormatting>
  <conditionalFormatting sqref="D33:G33">
    <cfRule type="expression" dxfId="23609" priority="2" stopIfTrue="1">
      <formula>$IT34&lt;$IS$2</formula>
    </cfRule>
  </conditionalFormatting>
  <conditionalFormatting sqref="D33:G33">
    <cfRule type="expression" dxfId="23608" priority="1" stopIfTrue="1">
      <formula>$IW34&lt;$IV$2</formula>
    </cfRule>
  </conditionalFormatting>
  <pageMargins left="1.3779527559055118" right="0" top="0" bottom="0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E20" sqref="E20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7.85546875" style="3" bestFit="1" customWidth="1"/>
    <col min="4" max="4" width="7.7109375" style="3" customWidth="1"/>
    <col min="5" max="5" width="9.5703125" style="3" customWidth="1"/>
    <col min="6" max="6" width="8.7109375" style="3" customWidth="1"/>
    <col min="7" max="7" width="10.5703125" style="3" bestFit="1" customWidth="1"/>
    <col min="8" max="8" width="15.140625" style="3" hidden="1" customWidth="1"/>
    <col min="9" max="9" width="15.140625" style="3" customWidth="1"/>
    <col min="10" max="10" width="0.140625" style="3" customWidth="1"/>
    <col min="11" max="18" width="9.140625" style="3" hidden="1" customWidth="1"/>
    <col min="19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144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146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75</v>
      </c>
      <c r="B6" s="159"/>
      <c r="C6" s="40"/>
      <c r="D6" s="43" t="str">
        <f>х!A5</f>
        <v>05.01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88" t="s">
        <v>63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5">
      <c r="A12" s="103">
        <v>0</v>
      </c>
      <c r="B12" s="104">
        <v>0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7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hidden="1" customHeight="1" x14ac:dyDescent="0.25">
      <c r="A13" s="103">
        <v>0</v>
      </c>
      <c r="B13" s="104">
        <v>0</v>
      </c>
      <c r="C13" s="105">
        <v>0</v>
      </c>
      <c r="D13" s="106">
        <v>0</v>
      </c>
      <c r="E13" s="106">
        <v>0</v>
      </c>
      <c r="F13" s="106">
        <v>0</v>
      </c>
      <c r="G13" s="106">
        <v>0</v>
      </c>
      <c r="H13" s="107">
        <v>0</v>
      </c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36" x14ac:dyDescent="0.25">
      <c r="A14" s="103" t="s">
        <v>292</v>
      </c>
      <c r="B14" s="104">
        <v>80</v>
      </c>
      <c r="C14" s="105" t="s">
        <v>294</v>
      </c>
      <c r="D14" s="106">
        <v>11.49</v>
      </c>
      <c r="E14" s="106">
        <v>16.71</v>
      </c>
      <c r="F14" s="106">
        <v>15.96</v>
      </c>
      <c r="G14" s="106">
        <v>261.33999999999997</v>
      </c>
      <c r="H14" s="107">
        <v>12.213799999999999</v>
      </c>
      <c r="I14" s="150">
        <v>22</v>
      </c>
      <c r="J14" s="11"/>
      <c r="K14" s="37" t="str">
        <f t="shared" si="2"/>
        <v>Горячий бутерброд с колбасой и сыром</v>
      </c>
      <c r="M14" s="24">
        <f t="shared" si="3"/>
        <v>11.49</v>
      </c>
      <c r="N14" s="24">
        <f t="shared" si="0"/>
        <v>16.71</v>
      </c>
      <c r="O14" s="24">
        <f t="shared" si="0"/>
        <v>15.96</v>
      </c>
      <c r="P14" s="24">
        <f t="shared" si="0"/>
        <v>261.33999999999997</v>
      </c>
      <c r="IA14" s="12"/>
      <c r="IB14" s="6">
        <f>[1]основа!AM10</f>
        <v>42551</v>
      </c>
    </row>
    <row r="15" spans="1:236" ht="15.75" customHeight="1" x14ac:dyDescent="0.25">
      <c r="A15" s="103" t="s">
        <v>186</v>
      </c>
      <c r="B15" s="104" t="s">
        <v>197</v>
      </c>
      <c r="C15" s="105" t="s">
        <v>205</v>
      </c>
      <c r="D15" s="106">
        <v>3.6</v>
      </c>
      <c r="E15" s="106">
        <v>3.3</v>
      </c>
      <c r="F15" s="106">
        <v>13.7</v>
      </c>
      <c r="G15" s="106">
        <v>98</v>
      </c>
      <c r="H15" s="107">
        <v>3.3620000000000001</v>
      </c>
      <c r="I15" s="150">
        <v>9</v>
      </c>
      <c r="J15" s="11"/>
      <c r="K15" s="37" t="str">
        <f t="shared" si="2"/>
        <v>Какао с молоком</v>
      </c>
      <c r="M15" s="24">
        <f t="shared" si="3"/>
        <v>3.6</v>
      </c>
      <c r="N15" s="24">
        <f t="shared" si="0"/>
        <v>3.3</v>
      </c>
      <c r="O15" s="24">
        <f t="shared" si="0"/>
        <v>13.7</v>
      </c>
      <c r="P15" s="24">
        <f t="shared" si="0"/>
        <v>98</v>
      </c>
      <c r="IA15" s="12"/>
      <c r="IB15" s="6">
        <f>[1]основа!AM11</f>
        <v>42551</v>
      </c>
    </row>
    <row r="16" spans="1:236" ht="1.5" customHeight="1" x14ac:dyDescent="0.25">
      <c r="A16" s="103" t="s">
        <v>74</v>
      </c>
      <c r="B16" s="104" t="s">
        <v>226</v>
      </c>
      <c r="C16" s="105">
        <v>0</v>
      </c>
      <c r="D16" s="106">
        <v>2</v>
      </c>
      <c r="E16" s="106">
        <v>0.75</v>
      </c>
      <c r="F16" s="106">
        <v>13</v>
      </c>
      <c r="G16" s="106">
        <v>67.5</v>
      </c>
      <c r="H16" s="107">
        <v>1.1000000000000001</v>
      </c>
      <c r="I16" s="150">
        <v>1.5</v>
      </c>
      <c r="J16" s="11"/>
      <c r="K16" s="37" t="str">
        <f t="shared" si="2"/>
        <v>Хлеб пшеничный</v>
      </c>
      <c r="M16" s="24">
        <f t="shared" si="3"/>
        <v>2</v>
      </c>
      <c r="N16" s="24">
        <f t="shared" si="0"/>
        <v>0.75</v>
      </c>
      <c r="O16" s="24">
        <f t="shared" si="0"/>
        <v>13</v>
      </c>
      <c r="P16" s="24">
        <f t="shared" si="0"/>
        <v>67.5</v>
      </c>
      <c r="R16" s="3" t="s">
        <v>274</v>
      </c>
      <c r="IA16" s="12"/>
      <c r="IB16" s="6">
        <f>[1]основа!AM12</f>
        <v>42551</v>
      </c>
    </row>
    <row r="17" spans="1:236" ht="15" hidden="1" customHeight="1" x14ac:dyDescent="0.25">
      <c r="A17" s="103">
        <v>0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25"/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0.75" hidden="1" customHeight="1" x14ac:dyDescent="0.25">
      <c r="A18" s="103">
        <v>0</v>
      </c>
      <c r="B18" s="104">
        <v>0</v>
      </c>
      <c r="C18" s="105">
        <v>0</v>
      </c>
      <c r="D18" s="106">
        <v>0</v>
      </c>
      <c r="E18" s="106">
        <v>0</v>
      </c>
      <c r="F18" s="106">
        <v>0</v>
      </c>
      <c r="G18" s="106">
        <v>0</v>
      </c>
      <c r="H18" s="107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8.75" customHeight="1" x14ac:dyDescent="0.2">
      <c r="A19" s="108" t="s">
        <v>11</v>
      </c>
      <c r="B19" s="109"/>
      <c r="C19" s="110"/>
      <c r="D19" s="111">
        <f>SUBTOTAL(9,D12:D18)</f>
        <v>17.09</v>
      </c>
      <c r="E19" s="111">
        <f t="shared" ref="E19:G19" si="4">SUBTOTAL(9,E12:E18)</f>
        <v>20.76</v>
      </c>
      <c r="F19" s="111">
        <f t="shared" si="4"/>
        <v>42.66</v>
      </c>
      <c r="G19" s="111">
        <f t="shared" si="4"/>
        <v>426.84</v>
      </c>
      <c r="H19" s="112">
        <v>16.675799999999999</v>
      </c>
      <c r="I19" s="151">
        <v>31</v>
      </c>
      <c r="J19" s="11"/>
      <c r="K19" s="38">
        <f>х!E12</f>
        <v>1</v>
      </c>
      <c r="M19" s="28">
        <f>SUM(M12:M18)</f>
        <v>17.09</v>
      </c>
      <c r="N19" s="28">
        <f t="shared" ref="N19:P19" si="5">SUM(N12:N18)</f>
        <v>20.76</v>
      </c>
      <c r="O19" s="28">
        <f t="shared" si="5"/>
        <v>42.66</v>
      </c>
      <c r="P19" s="28">
        <f t="shared" si="5"/>
        <v>426.84</v>
      </c>
      <c r="IA19" s="12"/>
      <c r="IB19" s="6">
        <f>[1]основа!AM15</f>
        <v>42551</v>
      </c>
    </row>
    <row r="20" spans="1:236" ht="15" customHeight="1" x14ac:dyDescent="0.2">
      <c r="A20" s="108"/>
      <c r="B20" s="109"/>
      <c r="C20" s="110"/>
      <c r="D20" s="111"/>
      <c r="E20" s="111"/>
      <c r="F20" s="111"/>
      <c r="G20" s="111"/>
      <c r="H20" s="112"/>
      <c r="I20" s="151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08" t="s">
        <v>12</v>
      </c>
      <c r="B21" s="109"/>
      <c r="C21" s="110"/>
      <c r="D21" s="111"/>
      <c r="E21" s="111"/>
      <c r="F21" s="111"/>
      <c r="G21" s="111"/>
      <c r="H21" s="112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5">
      <c r="A22" s="103">
        <v>0</v>
      </c>
      <c r="B22" s="104">
        <v>0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07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6">E22</f>
        <v>0</v>
      </c>
      <c r="O22" s="24">
        <f t="shared" si="6"/>
        <v>0</v>
      </c>
      <c r="P22" s="24">
        <f t="shared" si="6"/>
        <v>0</v>
      </c>
      <c r="IA22" s="12"/>
      <c r="IB22" s="6">
        <f>[1]основа!AM18</f>
        <v>42551</v>
      </c>
    </row>
    <row r="23" spans="1:236" ht="15" hidden="1" customHeight="1" x14ac:dyDescent="0.25">
      <c r="A23" s="103">
        <v>0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25">
        <f t="shared" ref="I23:I24" si="7">H23</f>
        <v>0</v>
      </c>
      <c r="J23" s="11"/>
      <c r="K23" s="37">
        <f t="shared" si="2"/>
        <v>0</v>
      </c>
      <c r="M23" s="24">
        <f t="shared" ref="M23:M24" si="8">D23</f>
        <v>0</v>
      </c>
      <c r="N23" s="24">
        <f t="shared" si="6"/>
        <v>0</v>
      </c>
      <c r="O23" s="24">
        <f t="shared" si="6"/>
        <v>0</v>
      </c>
      <c r="P23" s="24">
        <f t="shared" si="6"/>
        <v>0</v>
      </c>
      <c r="IA23" s="12"/>
      <c r="IB23" s="6">
        <f>[1]основа!AM19</f>
        <v>42551</v>
      </c>
    </row>
    <row r="24" spans="1:236" ht="15" hidden="1" customHeight="1" x14ac:dyDescent="0.25">
      <c r="A24" s="103">
        <v>0</v>
      </c>
      <c r="B24" s="104">
        <v>0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  <c r="H24" s="107">
        <v>0</v>
      </c>
      <c r="I24" s="25">
        <f t="shared" si="7"/>
        <v>0</v>
      </c>
      <c r="J24" s="11"/>
      <c r="K24" s="37">
        <f t="shared" si="2"/>
        <v>0</v>
      </c>
      <c r="M24" s="24">
        <f t="shared" si="8"/>
        <v>0</v>
      </c>
      <c r="N24" s="24">
        <f t="shared" si="6"/>
        <v>0</v>
      </c>
      <c r="O24" s="24">
        <f t="shared" si="6"/>
        <v>0</v>
      </c>
      <c r="P24" s="24">
        <f t="shared" si="6"/>
        <v>0</v>
      </c>
      <c r="IA24" s="12"/>
      <c r="IB24" s="6">
        <f>[1]основа!AM20</f>
        <v>42551</v>
      </c>
    </row>
    <row r="25" spans="1:236" ht="15" hidden="1" customHeight="1" x14ac:dyDescent="0.2">
      <c r="A25" s="108" t="s">
        <v>13</v>
      </c>
      <c r="B25" s="109"/>
      <c r="C25" s="110"/>
      <c r="D25" s="111">
        <v>0</v>
      </c>
      <c r="E25" s="111">
        <v>0</v>
      </c>
      <c r="F25" s="111">
        <v>0</v>
      </c>
      <c r="G25" s="111">
        <v>0</v>
      </c>
      <c r="H25" s="112"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9">SUM(N22:N24)</f>
        <v>0</v>
      </c>
      <c r="O25" s="28">
        <f t="shared" si="9"/>
        <v>0</v>
      </c>
      <c r="P25" s="28">
        <f t="shared" si="9"/>
        <v>0</v>
      </c>
      <c r="IA25" s="12"/>
      <c r="IB25" s="6">
        <f>[1]основа!AM21</f>
        <v>42551</v>
      </c>
    </row>
    <row r="26" spans="1:236" ht="15" hidden="1" customHeight="1" x14ac:dyDescent="0.2">
      <c r="A26" s="108"/>
      <c r="B26" s="109"/>
      <c r="C26" s="110"/>
      <c r="D26" s="111"/>
      <c r="E26" s="111"/>
      <c r="F26" s="111"/>
      <c r="G26" s="111"/>
      <c r="H26" s="112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08" t="s">
        <v>14</v>
      </c>
      <c r="B27" s="109"/>
      <c r="C27" s="110"/>
      <c r="D27" s="113"/>
      <c r="E27" s="113"/>
      <c r="F27" s="113"/>
      <c r="G27" s="113"/>
      <c r="H27" s="114"/>
      <c r="I27" s="152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hidden="1" customHeight="1" x14ac:dyDescent="0.25">
      <c r="A28" s="103">
        <v>0</v>
      </c>
      <c r="B28" s="104">
        <v>0</v>
      </c>
      <c r="C28" s="105">
        <v>0</v>
      </c>
      <c r="D28" s="106">
        <v>0</v>
      </c>
      <c r="E28" s="106">
        <v>0</v>
      </c>
      <c r="F28" s="106">
        <v>0</v>
      </c>
      <c r="G28" s="106">
        <v>0</v>
      </c>
      <c r="H28" s="107">
        <v>0</v>
      </c>
      <c r="I28" s="25">
        <f>H28</f>
        <v>0</v>
      </c>
      <c r="J28" s="11"/>
      <c r="K28" s="37">
        <f t="shared" si="2"/>
        <v>0</v>
      </c>
      <c r="M28" s="24">
        <f t="shared" ref="M28:P32" si="10">D28</f>
        <v>0</v>
      </c>
      <c r="N28" s="24">
        <f t="shared" si="10"/>
        <v>0</v>
      </c>
      <c r="O28" s="24">
        <f t="shared" si="10"/>
        <v>0</v>
      </c>
      <c r="P28" s="24">
        <f t="shared" si="10"/>
        <v>0</v>
      </c>
      <c r="IA28" s="12"/>
      <c r="IB28" s="6">
        <f>[1]основа!AM24</f>
        <v>42551</v>
      </c>
    </row>
    <row r="29" spans="1:236" ht="15" hidden="1" customHeight="1" x14ac:dyDescent="0.25">
      <c r="A29" s="103">
        <v>0</v>
      </c>
      <c r="B29" s="104">
        <v>0</v>
      </c>
      <c r="C29" s="105">
        <v>0</v>
      </c>
      <c r="D29" s="106">
        <v>0</v>
      </c>
      <c r="E29" s="106">
        <v>0</v>
      </c>
      <c r="F29" s="106">
        <v>0</v>
      </c>
      <c r="G29" s="106">
        <v>0</v>
      </c>
      <c r="H29" s="107">
        <v>0</v>
      </c>
      <c r="I29" s="25">
        <f t="shared" ref="I29:I35" si="11">H29</f>
        <v>0</v>
      </c>
      <c r="J29" s="11"/>
      <c r="K29" s="37">
        <f t="shared" si="2"/>
        <v>0</v>
      </c>
      <c r="M29" s="24">
        <f t="shared" si="10"/>
        <v>0</v>
      </c>
      <c r="N29" s="24">
        <f t="shared" si="10"/>
        <v>0</v>
      </c>
      <c r="O29" s="24">
        <f t="shared" si="10"/>
        <v>0</v>
      </c>
      <c r="P29" s="24">
        <f t="shared" si="10"/>
        <v>0</v>
      </c>
      <c r="IA29" s="12"/>
      <c r="IB29" s="6">
        <f>[1]основа!AM25</f>
        <v>42551</v>
      </c>
    </row>
    <row r="30" spans="1:236" ht="15" customHeight="1" x14ac:dyDescent="0.25">
      <c r="A30" s="103" t="s">
        <v>372</v>
      </c>
      <c r="B30" s="104">
        <v>250</v>
      </c>
      <c r="C30" s="105" t="s">
        <v>373</v>
      </c>
      <c r="D30" s="106">
        <v>26.7</v>
      </c>
      <c r="E30" s="106">
        <v>147</v>
      </c>
      <c r="F30" s="106">
        <v>32.4</v>
      </c>
      <c r="G30" s="106">
        <v>375</v>
      </c>
      <c r="H30" s="107">
        <v>22.4389</v>
      </c>
      <c r="I30" s="150">
        <v>46</v>
      </c>
      <c r="J30" s="11"/>
      <c r="K30" s="37" t="str">
        <f t="shared" si="2"/>
        <v>Жаркое из птицы по-домашнему</v>
      </c>
      <c r="M30" s="24">
        <f t="shared" si="10"/>
        <v>26.7</v>
      </c>
      <c r="N30" s="24">
        <f t="shared" si="10"/>
        <v>147</v>
      </c>
      <c r="O30" s="24">
        <f t="shared" si="10"/>
        <v>32.4</v>
      </c>
      <c r="P30" s="24">
        <f t="shared" si="10"/>
        <v>375</v>
      </c>
      <c r="IA30" s="12"/>
      <c r="IB30" s="6">
        <f>[1]основа!AM26</f>
        <v>42551</v>
      </c>
    </row>
    <row r="31" spans="1:236" ht="15" hidden="1" customHeight="1" x14ac:dyDescent="0.25">
      <c r="A31" s="103">
        <v>0</v>
      </c>
      <c r="B31" s="104">
        <v>0</v>
      </c>
      <c r="C31" s="105">
        <v>0</v>
      </c>
      <c r="D31" s="106">
        <v>0</v>
      </c>
      <c r="E31" s="106">
        <v>0</v>
      </c>
      <c r="F31" s="106">
        <v>0</v>
      </c>
      <c r="G31" s="106">
        <v>0</v>
      </c>
      <c r="H31" s="107">
        <v>0</v>
      </c>
      <c r="I31" s="25">
        <f t="shared" si="11"/>
        <v>0</v>
      </c>
      <c r="J31" s="11"/>
      <c r="K31" s="37">
        <f t="shared" si="2"/>
        <v>0</v>
      </c>
      <c r="M31" s="24">
        <f t="shared" si="10"/>
        <v>0</v>
      </c>
      <c r="N31" s="24">
        <f t="shared" si="10"/>
        <v>0</v>
      </c>
      <c r="O31" s="24">
        <f t="shared" si="10"/>
        <v>0</v>
      </c>
      <c r="P31" s="24">
        <f t="shared" si="10"/>
        <v>0</v>
      </c>
      <c r="IA31" s="12"/>
      <c r="IB31" s="6">
        <f>[1]основа!AM27</f>
        <v>42551</v>
      </c>
    </row>
    <row r="32" spans="1:236" ht="15" customHeight="1" x14ac:dyDescent="0.25">
      <c r="A32" s="103" t="s">
        <v>345</v>
      </c>
      <c r="B32" s="104" t="s">
        <v>197</v>
      </c>
      <c r="C32" s="105" t="s">
        <v>337</v>
      </c>
      <c r="D32" s="106">
        <v>0.25</v>
      </c>
      <c r="E32" s="106">
        <v>0</v>
      </c>
      <c r="F32" s="106">
        <v>26.77</v>
      </c>
      <c r="G32" s="106">
        <v>110.75</v>
      </c>
      <c r="H32" s="107">
        <v>3</v>
      </c>
      <c r="I32" s="150">
        <v>11</v>
      </c>
      <c r="J32" s="11"/>
      <c r="K32" s="37" t="str">
        <f t="shared" si="2"/>
        <v>Напиток ягодный</v>
      </c>
      <c r="M32" s="24">
        <f t="shared" si="10"/>
        <v>0.25</v>
      </c>
      <c r="N32" s="24">
        <f t="shared" si="10"/>
        <v>0</v>
      </c>
      <c r="O32" s="24">
        <f t="shared" si="10"/>
        <v>26.77</v>
      </c>
      <c r="P32" s="24">
        <f t="shared" si="10"/>
        <v>110.75</v>
      </c>
      <c r="R32" s="3" t="s">
        <v>267</v>
      </c>
      <c r="IA32" s="12"/>
      <c r="IB32" s="6">
        <f>[1]основа!AM28</f>
        <v>42551</v>
      </c>
    </row>
    <row r="33" spans="1:236" ht="15" customHeight="1" x14ac:dyDescent="0.25">
      <c r="A33" s="103" t="s">
        <v>74</v>
      </c>
      <c r="B33" s="104">
        <v>50</v>
      </c>
      <c r="C33" s="105">
        <v>0</v>
      </c>
      <c r="D33" s="106">
        <v>3.5</v>
      </c>
      <c r="E33" s="106">
        <v>1.5</v>
      </c>
      <c r="F33" s="106">
        <v>24.9</v>
      </c>
      <c r="G33" s="106">
        <v>131</v>
      </c>
      <c r="H33" s="107">
        <v>1.54</v>
      </c>
      <c r="I33" s="150">
        <v>3</v>
      </c>
      <c r="J33" s="11"/>
      <c r="K33" s="37" t="str">
        <f t="shared" si="2"/>
        <v>Хлеб пшеничный</v>
      </c>
      <c r="M33" s="24">
        <f>'1 (2)'!D32</f>
        <v>3.5</v>
      </c>
      <c r="N33" s="24">
        <f>'1 (2)'!E32</f>
        <v>1.5</v>
      </c>
      <c r="O33" s="24">
        <f>'1 (2)'!F32</f>
        <v>24.9</v>
      </c>
      <c r="P33" s="24">
        <f>'1 (2)'!G32</f>
        <v>131</v>
      </c>
      <c r="IA33" s="12"/>
      <c r="IB33" s="6">
        <f>[1]основа!AM29</f>
        <v>42551</v>
      </c>
    </row>
    <row r="34" spans="1:236" ht="15" hidden="1" customHeight="1" x14ac:dyDescent="0.25">
      <c r="A34" s="103">
        <v>0</v>
      </c>
      <c r="B34" s="104">
        <v>0</v>
      </c>
      <c r="C34" s="105">
        <v>0</v>
      </c>
      <c r="D34" s="106">
        <v>0</v>
      </c>
      <c r="E34" s="106">
        <v>0</v>
      </c>
      <c r="F34" s="106">
        <v>0</v>
      </c>
      <c r="G34" s="106">
        <v>0</v>
      </c>
      <c r="H34" s="107">
        <v>0</v>
      </c>
      <c r="I34" s="25">
        <f t="shared" si="11"/>
        <v>0</v>
      </c>
      <c r="J34" s="11"/>
      <c r="K34" s="37">
        <f t="shared" si="2"/>
        <v>0</v>
      </c>
      <c r="M34" s="24">
        <f t="shared" ref="M34:P35" si="12">D34</f>
        <v>0</v>
      </c>
      <c r="N34" s="24">
        <f t="shared" si="12"/>
        <v>0</v>
      </c>
      <c r="O34" s="24">
        <f t="shared" si="12"/>
        <v>0</v>
      </c>
      <c r="P34" s="24">
        <f t="shared" si="12"/>
        <v>0</v>
      </c>
      <c r="IA34" s="12"/>
      <c r="IB34" s="6">
        <f>[1]основа!AM30</f>
        <v>42551</v>
      </c>
    </row>
    <row r="35" spans="1:236" ht="15" hidden="1" customHeight="1" x14ac:dyDescent="0.25">
      <c r="A35" s="103">
        <v>0</v>
      </c>
      <c r="B35" s="104">
        <v>0</v>
      </c>
      <c r="C35" s="105">
        <v>0</v>
      </c>
      <c r="D35" s="106">
        <v>0</v>
      </c>
      <c r="E35" s="106">
        <v>0</v>
      </c>
      <c r="F35" s="106">
        <v>0</v>
      </c>
      <c r="G35" s="106">
        <v>0</v>
      </c>
      <c r="H35" s="107">
        <v>0</v>
      </c>
      <c r="I35" s="25">
        <f t="shared" si="11"/>
        <v>0</v>
      </c>
      <c r="J35" s="11"/>
      <c r="K35" s="37">
        <f t="shared" si="2"/>
        <v>0</v>
      </c>
      <c r="M35" s="24">
        <f t="shared" si="12"/>
        <v>0</v>
      </c>
      <c r="N35" s="24">
        <f t="shared" si="12"/>
        <v>0</v>
      </c>
      <c r="O35" s="24">
        <f t="shared" si="12"/>
        <v>0</v>
      </c>
      <c r="P35" s="24">
        <f t="shared" si="12"/>
        <v>0</v>
      </c>
      <c r="IA35" s="12"/>
      <c r="IB35" s="6">
        <f>[1]основа!AM31</f>
        <v>42551</v>
      </c>
    </row>
    <row r="36" spans="1:236" ht="15" customHeight="1" x14ac:dyDescent="0.2">
      <c r="A36" s="108" t="s">
        <v>15</v>
      </c>
      <c r="B36" s="109"/>
      <c r="C36" s="110"/>
      <c r="D36" s="111">
        <f>SUBTOTAL(9,D28:D35)</f>
        <v>30.45</v>
      </c>
      <c r="E36" s="111">
        <f t="shared" ref="E36:G36" si="13">SUBTOTAL(9,E28:E35)</f>
        <v>148.5</v>
      </c>
      <c r="F36" s="111">
        <f t="shared" si="13"/>
        <v>84.07</v>
      </c>
      <c r="G36" s="111">
        <f t="shared" si="13"/>
        <v>616.75</v>
      </c>
      <c r="H36" s="112">
        <v>26.978899999999999</v>
      </c>
      <c r="I36" s="151">
        <f>I28+I29+I30+I31+I32+I33+I34+I35</f>
        <v>60</v>
      </c>
      <c r="J36" s="11"/>
      <c r="K36" s="38">
        <f>х!E29</f>
        <v>1</v>
      </c>
      <c r="M36" s="28">
        <f>SUM(M28:M35)</f>
        <v>30.45</v>
      </c>
      <c r="N36" s="28">
        <f t="shared" ref="N36:P36" si="14">SUM(N28:N35)</f>
        <v>148.5</v>
      </c>
      <c r="O36" s="28">
        <f t="shared" si="14"/>
        <v>84.07</v>
      </c>
      <c r="P36" s="28">
        <f t="shared" si="14"/>
        <v>616.75</v>
      </c>
      <c r="IA36" s="12"/>
      <c r="IB36" s="6">
        <f>[1]основа!AM32</f>
        <v>42551</v>
      </c>
    </row>
    <row r="37" spans="1:236" ht="15" customHeight="1" x14ac:dyDescent="0.2">
      <c r="A37" s="108"/>
      <c r="B37" s="109"/>
      <c r="C37" s="110"/>
      <c r="D37" s="111"/>
      <c r="E37" s="111"/>
      <c r="F37" s="111"/>
      <c r="G37" s="111"/>
      <c r="H37" s="112"/>
      <c r="I37" s="155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hidden="1" customHeight="1" x14ac:dyDescent="0.2">
      <c r="A38" s="108" t="s">
        <v>16</v>
      </c>
      <c r="B38" s="109"/>
      <c r="C38" s="110"/>
      <c r="D38" s="113"/>
      <c r="E38" s="113"/>
      <c r="F38" s="113"/>
      <c r="G38" s="113"/>
      <c r="H38" s="114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hidden="1" customHeight="1" x14ac:dyDescent="0.25">
      <c r="A39" s="103">
        <v>0</v>
      </c>
      <c r="B39" s="104">
        <v>0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7">
        <v>0</v>
      </c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5">E39</f>
        <v>0</v>
      </c>
      <c r="O39" s="24">
        <f t="shared" si="15"/>
        <v>0</v>
      </c>
      <c r="P39" s="24">
        <f t="shared" si="15"/>
        <v>0</v>
      </c>
      <c r="IA39" s="12"/>
      <c r="IB39" s="6">
        <f>[1]основа!AM35</f>
        <v>42551</v>
      </c>
    </row>
    <row r="40" spans="1:236" ht="15" hidden="1" customHeight="1" x14ac:dyDescent="0.25">
      <c r="A40" s="103">
        <v>0</v>
      </c>
      <c r="B40" s="104">
        <v>0</v>
      </c>
      <c r="C40" s="105">
        <v>0</v>
      </c>
      <c r="D40" s="106">
        <v>0</v>
      </c>
      <c r="E40" s="106">
        <v>0</v>
      </c>
      <c r="F40" s="106">
        <v>0</v>
      </c>
      <c r="G40" s="106">
        <v>0</v>
      </c>
      <c r="H40" s="107">
        <v>0</v>
      </c>
      <c r="I40" s="25">
        <f t="shared" ref="I40:I43" si="16">H40</f>
        <v>0</v>
      </c>
      <c r="J40" s="11"/>
      <c r="K40" s="37">
        <f t="shared" si="2"/>
        <v>0</v>
      </c>
      <c r="M40" s="24">
        <f t="shared" ref="M40:M43" si="17">D40</f>
        <v>0</v>
      </c>
      <c r="N40" s="24">
        <f t="shared" si="15"/>
        <v>0</v>
      </c>
      <c r="O40" s="24">
        <f t="shared" si="15"/>
        <v>0</v>
      </c>
      <c r="P40" s="24">
        <f t="shared" si="15"/>
        <v>0</v>
      </c>
      <c r="IA40" s="12"/>
      <c r="IB40" s="6">
        <f>[1]основа!AM36</f>
        <v>42551</v>
      </c>
    </row>
    <row r="41" spans="1:236" ht="15" hidden="1" customHeight="1" x14ac:dyDescent="0.25">
      <c r="A41" s="103">
        <v>0</v>
      </c>
      <c r="B41" s="104">
        <v>0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25">
        <f t="shared" si="16"/>
        <v>0</v>
      </c>
      <c r="J41" s="11"/>
      <c r="K41" s="37">
        <f t="shared" si="2"/>
        <v>0</v>
      </c>
      <c r="M41" s="24">
        <f t="shared" si="17"/>
        <v>0</v>
      </c>
      <c r="N41" s="24">
        <f t="shared" si="15"/>
        <v>0</v>
      </c>
      <c r="O41" s="24">
        <f t="shared" si="15"/>
        <v>0</v>
      </c>
      <c r="P41" s="24">
        <f t="shared" si="15"/>
        <v>0</v>
      </c>
      <c r="IA41" s="12"/>
      <c r="IB41" s="6">
        <f>[1]основа!AM37</f>
        <v>42551</v>
      </c>
    </row>
    <row r="42" spans="1:236" ht="15" hidden="1" customHeight="1" x14ac:dyDescent="0.25">
      <c r="A42" s="103">
        <v>0</v>
      </c>
      <c r="B42" s="104">
        <v>0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07">
        <v>0</v>
      </c>
      <c r="I42" s="25">
        <f t="shared" si="16"/>
        <v>0</v>
      </c>
      <c r="J42" s="11"/>
      <c r="K42" s="37">
        <f t="shared" si="2"/>
        <v>0</v>
      </c>
      <c r="M42" s="24">
        <f t="shared" si="17"/>
        <v>0</v>
      </c>
      <c r="N42" s="24">
        <f t="shared" si="15"/>
        <v>0</v>
      </c>
      <c r="O42" s="24">
        <f t="shared" si="15"/>
        <v>0</v>
      </c>
      <c r="P42" s="24">
        <f t="shared" si="15"/>
        <v>0</v>
      </c>
      <c r="IA42" s="12"/>
      <c r="IB42" s="6">
        <f>[1]основа!AM38</f>
        <v>42551</v>
      </c>
    </row>
    <row r="43" spans="1:236" ht="15" hidden="1" customHeight="1" x14ac:dyDescent="0.25">
      <c r="A43" s="103">
        <v>0</v>
      </c>
      <c r="B43" s="104">
        <v>0</v>
      </c>
      <c r="C43" s="105">
        <v>0</v>
      </c>
      <c r="D43" s="106">
        <v>0</v>
      </c>
      <c r="E43" s="106">
        <v>0</v>
      </c>
      <c r="F43" s="106">
        <v>0</v>
      </c>
      <c r="G43" s="106">
        <v>0</v>
      </c>
      <c r="H43" s="107">
        <v>0</v>
      </c>
      <c r="I43" s="25">
        <f t="shared" si="16"/>
        <v>0</v>
      </c>
      <c r="J43" s="11"/>
      <c r="K43" s="37">
        <f t="shared" si="2"/>
        <v>0</v>
      </c>
      <c r="M43" s="24">
        <f t="shared" si="17"/>
        <v>0</v>
      </c>
      <c r="N43" s="24">
        <f t="shared" si="15"/>
        <v>0</v>
      </c>
      <c r="O43" s="24">
        <f t="shared" si="15"/>
        <v>0</v>
      </c>
      <c r="P43" s="24">
        <f t="shared" si="15"/>
        <v>0</v>
      </c>
      <c r="IA43" s="12"/>
      <c r="IB43" s="6">
        <f>[1]основа!AM39</f>
        <v>42551</v>
      </c>
    </row>
    <row r="44" spans="1:236" ht="15" hidden="1" customHeight="1" x14ac:dyDescent="0.2">
      <c r="A44" s="108" t="s">
        <v>17</v>
      </c>
      <c r="B44" s="109"/>
      <c r="C44" s="110"/>
      <c r="D44" s="111">
        <v>0</v>
      </c>
      <c r="E44" s="111">
        <v>0</v>
      </c>
      <c r="F44" s="111">
        <v>0</v>
      </c>
      <c r="G44" s="111">
        <v>0</v>
      </c>
      <c r="H44" s="112"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8">SUM(N39:N43)</f>
        <v>0</v>
      </c>
      <c r="O44" s="28">
        <f t="shared" si="18"/>
        <v>0</v>
      </c>
      <c r="P44" s="28">
        <f t="shared" si="18"/>
        <v>0</v>
      </c>
      <c r="IA44" s="12"/>
      <c r="IB44" s="6">
        <f>[1]основа!AM40</f>
        <v>42551</v>
      </c>
    </row>
    <row r="45" spans="1:236" ht="15" hidden="1" customHeight="1" x14ac:dyDescent="0.2">
      <c r="A45" s="108"/>
      <c r="B45" s="109"/>
      <c r="C45" s="110"/>
      <c r="D45" s="111"/>
      <c r="E45" s="111"/>
      <c r="F45" s="111"/>
      <c r="G45" s="111"/>
      <c r="H45" s="112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hidden="1" customHeight="1" x14ac:dyDescent="0.2">
      <c r="A46" s="108" t="s">
        <v>18</v>
      </c>
      <c r="B46" s="109"/>
      <c r="C46" s="110"/>
      <c r="D46" s="113"/>
      <c r="E46" s="113"/>
      <c r="F46" s="113"/>
      <c r="G46" s="113"/>
      <c r="H46" s="114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hidden="1" customHeight="1" x14ac:dyDescent="0.25">
      <c r="A47" s="103">
        <v>0</v>
      </c>
      <c r="B47" s="104">
        <v>0</v>
      </c>
      <c r="C47" s="105">
        <v>0</v>
      </c>
      <c r="D47" s="106">
        <v>0</v>
      </c>
      <c r="E47" s="106">
        <v>0</v>
      </c>
      <c r="F47" s="106">
        <v>0</v>
      </c>
      <c r="G47" s="106">
        <v>0</v>
      </c>
      <c r="H47" s="107">
        <v>0</v>
      </c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9">E47</f>
        <v>0</v>
      </c>
      <c r="O47" s="24">
        <f t="shared" si="19"/>
        <v>0</v>
      </c>
      <c r="P47" s="24">
        <f t="shared" si="19"/>
        <v>0</v>
      </c>
      <c r="IA47" s="12"/>
      <c r="IB47" s="6">
        <f>[1]основа!AM43</f>
        <v>42551</v>
      </c>
    </row>
    <row r="48" spans="1:236" ht="15" hidden="1" customHeight="1" x14ac:dyDescent="0.25">
      <c r="A48" s="103">
        <v>0</v>
      </c>
      <c r="B48" s="104">
        <v>0</v>
      </c>
      <c r="C48" s="105">
        <v>0</v>
      </c>
      <c r="D48" s="106">
        <v>0</v>
      </c>
      <c r="E48" s="106">
        <v>0</v>
      </c>
      <c r="F48" s="106">
        <v>0</v>
      </c>
      <c r="G48" s="106">
        <v>0</v>
      </c>
      <c r="H48" s="107">
        <v>0</v>
      </c>
      <c r="I48" s="25">
        <f t="shared" ref="I48:I53" si="20">H48</f>
        <v>0</v>
      </c>
      <c r="J48" s="11"/>
      <c r="K48" s="37">
        <f t="shared" si="2"/>
        <v>0</v>
      </c>
      <c r="M48" s="24">
        <f t="shared" ref="M48:M53" si="21">D48</f>
        <v>0</v>
      </c>
      <c r="N48" s="24">
        <f t="shared" si="19"/>
        <v>0</v>
      </c>
      <c r="O48" s="24">
        <f t="shared" si="19"/>
        <v>0</v>
      </c>
      <c r="P48" s="24">
        <f t="shared" si="19"/>
        <v>0</v>
      </c>
      <c r="IA48" s="12"/>
      <c r="IB48" s="6">
        <f>[1]основа!AM44</f>
        <v>42551</v>
      </c>
    </row>
    <row r="49" spans="1:236" ht="15" hidden="1" customHeight="1" x14ac:dyDescent="0.25">
      <c r="A49" s="103">
        <v>0</v>
      </c>
      <c r="B49" s="104">
        <v>0</v>
      </c>
      <c r="C49" s="105">
        <v>0</v>
      </c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25">
        <f t="shared" si="20"/>
        <v>0</v>
      </c>
      <c r="J49" s="11"/>
      <c r="K49" s="37">
        <f t="shared" si="2"/>
        <v>0</v>
      </c>
      <c r="M49" s="24">
        <f t="shared" si="21"/>
        <v>0</v>
      </c>
      <c r="N49" s="24">
        <f t="shared" si="19"/>
        <v>0</v>
      </c>
      <c r="O49" s="24">
        <f t="shared" si="19"/>
        <v>0</v>
      </c>
      <c r="P49" s="24">
        <f t="shared" si="19"/>
        <v>0</v>
      </c>
      <c r="IA49" s="12"/>
      <c r="IB49" s="6">
        <f>[1]основа!AM45</f>
        <v>42551</v>
      </c>
    </row>
    <row r="50" spans="1:236" ht="15" hidden="1" customHeight="1" x14ac:dyDescent="0.25">
      <c r="A50" s="103">
        <v>0</v>
      </c>
      <c r="B50" s="104">
        <v>0</v>
      </c>
      <c r="C50" s="105">
        <v>0</v>
      </c>
      <c r="D50" s="106">
        <v>0</v>
      </c>
      <c r="E50" s="106">
        <v>0</v>
      </c>
      <c r="F50" s="106">
        <v>0</v>
      </c>
      <c r="G50" s="106">
        <v>0</v>
      </c>
      <c r="H50" s="107">
        <v>0</v>
      </c>
      <c r="I50" s="25">
        <f t="shared" si="20"/>
        <v>0</v>
      </c>
      <c r="J50" s="11"/>
      <c r="K50" s="37">
        <f t="shared" si="2"/>
        <v>0</v>
      </c>
      <c r="M50" s="24">
        <f t="shared" si="21"/>
        <v>0</v>
      </c>
      <c r="N50" s="24">
        <f t="shared" si="19"/>
        <v>0</v>
      </c>
      <c r="O50" s="24">
        <f t="shared" si="19"/>
        <v>0</v>
      </c>
      <c r="P50" s="24">
        <f t="shared" si="19"/>
        <v>0</v>
      </c>
      <c r="IA50" s="12"/>
      <c r="IB50" s="6">
        <f>[1]основа!AM46</f>
        <v>42551</v>
      </c>
    </row>
    <row r="51" spans="1:236" ht="15" hidden="1" customHeight="1" x14ac:dyDescent="0.25">
      <c r="A51" s="103">
        <v>0</v>
      </c>
      <c r="B51" s="104">
        <v>0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7">
        <v>0</v>
      </c>
      <c r="I51" s="25">
        <f t="shared" si="20"/>
        <v>0</v>
      </c>
      <c r="J51" s="11"/>
      <c r="K51" s="37">
        <f t="shared" si="2"/>
        <v>0</v>
      </c>
      <c r="M51" s="24">
        <f t="shared" si="21"/>
        <v>0</v>
      </c>
      <c r="N51" s="24">
        <f t="shared" si="19"/>
        <v>0</v>
      </c>
      <c r="O51" s="24">
        <f t="shared" si="19"/>
        <v>0</v>
      </c>
      <c r="P51" s="24">
        <f t="shared" si="19"/>
        <v>0</v>
      </c>
      <c r="IA51" s="12"/>
      <c r="IB51" s="6">
        <f>[1]основа!AM47</f>
        <v>42551</v>
      </c>
    </row>
    <row r="52" spans="1:236" ht="15" hidden="1" customHeight="1" x14ac:dyDescent="0.25">
      <c r="A52" s="103">
        <v>0</v>
      </c>
      <c r="B52" s="104">
        <v>0</v>
      </c>
      <c r="C52" s="105">
        <v>0</v>
      </c>
      <c r="D52" s="106">
        <v>0</v>
      </c>
      <c r="E52" s="106">
        <v>0</v>
      </c>
      <c r="F52" s="106">
        <v>0</v>
      </c>
      <c r="G52" s="106">
        <v>0</v>
      </c>
      <c r="H52" s="107">
        <v>0</v>
      </c>
      <c r="I52" s="25">
        <f t="shared" si="20"/>
        <v>0</v>
      </c>
      <c r="J52" s="11"/>
      <c r="K52" s="37">
        <f t="shared" si="2"/>
        <v>0</v>
      </c>
      <c r="M52" s="24">
        <f t="shared" si="21"/>
        <v>0</v>
      </c>
      <c r="N52" s="24">
        <f t="shared" si="19"/>
        <v>0</v>
      </c>
      <c r="O52" s="24">
        <f t="shared" si="19"/>
        <v>0</v>
      </c>
      <c r="P52" s="24">
        <f t="shared" si="19"/>
        <v>0</v>
      </c>
      <c r="IA52" s="12"/>
      <c r="IB52" s="6">
        <f>[1]основа!AM48</f>
        <v>42551</v>
      </c>
    </row>
    <row r="53" spans="1:236" ht="15" hidden="1" customHeight="1" x14ac:dyDescent="0.25">
      <c r="A53" s="103">
        <v>0</v>
      </c>
      <c r="B53" s="104">
        <v>0</v>
      </c>
      <c r="C53" s="105">
        <v>0</v>
      </c>
      <c r="D53" s="106">
        <v>0</v>
      </c>
      <c r="E53" s="106">
        <v>0</v>
      </c>
      <c r="F53" s="106">
        <v>0</v>
      </c>
      <c r="G53" s="106">
        <v>0</v>
      </c>
      <c r="H53" s="107">
        <v>0</v>
      </c>
      <c r="I53" s="25">
        <f t="shared" si="20"/>
        <v>0</v>
      </c>
      <c r="J53" s="11"/>
      <c r="K53" s="37">
        <f t="shared" si="2"/>
        <v>0</v>
      </c>
      <c r="M53" s="24">
        <f t="shared" si="21"/>
        <v>0</v>
      </c>
      <c r="N53" s="24">
        <f t="shared" si="19"/>
        <v>0</v>
      </c>
      <c r="O53" s="24">
        <f t="shared" si="19"/>
        <v>0</v>
      </c>
      <c r="P53" s="24">
        <f t="shared" si="19"/>
        <v>0</v>
      </c>
      <c r="IA53" s="12"/>
      <c r="IB53" s="6">
        <f>[1]основа!AM49</f>
        <v>42551</v>
      </c>
    </row>
    <row r="54" spans="1:236" ht="15" hidden="1" customHeight="1" x14ac:dyDescent="0.2">
      <c r="A54" s="108" t="s">
        <v>19</v>
      </c>
      <c r="B54" s="109"/>
      <c r="C54" s="110"/>
      <c r="D54" s="111">
        <v>0</v>
      </c>
      <c r="E54" s="111">
        <v>0</v>
      </c>
      <c r="F54" s="111">
        <v>0</v>
      </c>
      <c r="G54" s="111">
        <v>0</v>
      </c>
      <c r="H54" s="112">
        <v>0</v>
      </c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2">SUM(N47:N53)</f>
        <v>0</v>
      </c>
      <c r="O54" s="28">
        <f t="shared" si="22"/>
        <v>0</v>
      </c>
      <c r="P54" s="28">
        <f t="shared" si="22"/>
        <v>0</v>
      </c>
      <c r="IA54" s="12"/>
      <c r="IB54" s="6">
        <f>[1]основа!AM50</f>
        <v>42551</v>
      </c>
    </row>
    <row r="55" spans="1:236" ht="15" hidden="1" customHeight="1" x14ac:dyDescent="0.2">
      <c r="A55" s="108"/>
      <c r="B55" s="109"/>
      <c r="C55" s="110"/>
      <c r="D55" s="113"/>
      <c r="E55" s="111"/>
      <c r="F55" s="113"/>
      <c r="G55" s="113"/>
      <c r="H55" s="114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hidden="1" customHeight="1" x14ac:dyDescent="0.2">
      <c r="A56" s="108" t="s">
        <v>20</v>
      </c>
      <c r="B56" s="109"/>
      <c r="C56" s="110"/>
      <c r="D56" s="113"/>
      <c r="E56" s="113"/>
      <c r="F56" s="113"/>
      <c r="G56" s="113"/>
      <c r="H56" s="114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hidden="1" customHeight="1" x14ac:dyDescent="0.25">
      <c r="A57" s="103">
        <v>0</v>
      </c>
      <c r="B57" s="104">
        <v>0</v>
      </c>
      <c r="C57" s="105">
        <v>0</v>
      </c>
      <c r="D57" s="106">
        <v>0</v>
      </c>
      <c r="E57" s="106">
        <v>0</v>
      </c>
      <c r="F57" s="106">
        <v>0</v>
      </c>
      <c r="G57" s="106">
        <v>0</v>
      </c>
      <c r="H57" s="107">
        <v>0</v>
      </c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3">E57</f>
        <v>0</v>
      </c>
      <c r="O57" s="24">
        <f t="shared" si="23"/>
        <v>0</v>
      </c>
      <c r="P57" s="24">
        <f t="shared" si="23"/>
        <v>0</v>
      </c>
      <c r="IA57" s="12"/>
      <c r="IB57" s="6">
        <f>[1]основа!AM53</f>
        <v>42551</v>
      </c>
    </row>
    <row r="58" spans="1:236" ht="15" hidden="1" customHeight="1" x14ac:dyDescent="0.25">
      <c r="A58" s="103">
        <v>0</v>
      </c>
      <c r="B58" s="104">
        <v>0</v>
      </c>
      <c r="C58" s="105">
        <v>0</v>
      </c>
      <c r="D58" s="106">
        <v>0</v>
      </c>
      <c r="E58" s="106">
        <v>0</v>
      </c>
      <c r="F58" s="106">
        <v>0</v>
      </c>
      <c r="G58" s="106">
        <v>0</v>
      </c>
      <c r="H58" s="107">
        <v>0</v>
      </c>
      <c r="I58" s="25">
        <f t="shared" ref="I58:I59" si="24">H58</f>
        <v>0</v>
      </c>
      <c r="J58" s="11"/>
      <c r="K58" s="37">
        <f t="shared" si="2"/>
        <v>0</v>
      </c>
      <c r="M58" s="24">
        <f t="shared" ref="M58:M59" si="25">D58</f>
        <v>0</v>
      </c>
      <c r="N58" s="24">
        <f t="shared" si="23"/>
        <v>0</v>
      </c>
      <c r="O58" s="24">
        <f t="shared" si="23"/>
        <v>0</v>
      </c>
      <c r="P58" s="24">
        <f t="shared" si="23"/>
        <v>0</v>
      </c>
      <c r="IA58" s="12"/>
      <c r="IB58" s="6">
        <f>[1]основа!AM54</f>
        <v>42551</v>
      </c>
    </row>
    <row r="59" spans="1:236" ht="15" hidden="1" customHeight="1" x14ac:dyDescent="0.25">
      <c r="A59" s="103">
        <v>0</v>
      </c>
      <c r="B59" s="104">
        <v>0</v>
      </c>
      <c r="C59" s="105">
        <v>0</v>
      </c>
      <c r="D59" s="106">
        <v>0</v>
      </c>
      <c r="E59" s="106">
        <v>0</v>
      </c>
      <c r="F59" s="106">
        <v>0</v>
      </c>
      <c r="G59" s="106">
        <v>0</v>
      </c>
      <c r="H59" s="107"/>
      <c r="I59" s="25">
        <f t="shared" si="24"/>
        <v>0</v>
      </c>
      <c r="J59" s="11"/>
      <c r="K59" s="37">
        <f t="shared" si="2"/>
        <v>0</v>
      </c>
      <c r="M59" s="24">
        <f t="shared" si="25"/>
        <v>0</v>
      </c>
      <c r="N59" s="24">
        <f t="shared" si="23"/>
        <v>0</v>
      </c>
      <c r="O59" s="24">
        <f t="shared" si="23"/>
        <v>0</v>
      </c>
      <c r="P59" s="24">
        <f t="shared" si="23"/>
        <v>0</v>
      </c>
      <c r="IA59" s="12"/>
      <c r="IB59" s="6">
        <f>[1]основа!AM55</f>
        <v>42551</v>
      </c>
    </row>
    <row r="60" spans="1:236" ht="15" hidden="1" customHeight="1" x14ac:dyDescent="0.2">
      <c r="A60" s="108" t="s">
        <v>21</v>
      </c>
      <c r="B60" s="109"/>
      <c r="C60" s="110"/>
      <c r="D60" s="111">
        <v>0</v>
      </c>
      <c r="E60" s="111">
        <v>0</v>
      </c>
      <c r="F60" s="111">
        <v>0</v>
      </c>
      <c r="G60" s="111">
        <v>0</v>
      </c>
      <c r="H60" s="115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6">SUM(N57:N59)</f>
        <v>0</v>
      </c>
      <c r="O60" s="28">
        <f t="shared" si="26"/>
        <v>0</v>
      </c>
      <c r="P60" s="28">
        <f t="shared" si="26"/>
        <v>0</v>
      </c>
      <c r="IA60" s="12"/>
      <c r="IB60" s="6">
        <f>[1]основа!AM56</f>
        <v>42551</v>
      </c>
    </row>
    <row r="61" spans="1:236" ht="15" hidden="1" customHeight="1" x14ac:dyDescent="0.2">
      <c r="A61" s="108"/>
      <c r="B61" s="109"/>
      <c r="C61" s="110"/>
      <c r="D61" s="116"/>
      <c r="E61" s="116"/>
      <c r="F61" s="116"/>
      <c r="G61" s="116"/>
      <c r="H61" s="117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8.75" customHeight="1" x14ac:dyDescent="0.2">
      <c r="A62" s="108" t="s">
        <v>22</v>
      </c>
      <c r="B62" s="109"/>
      <c r="C62" s="110"/>
      <c r="D62" s="111">
        <f>D19+D36</f>
        <v>47.54</v>
      </c>
      <c r="E62" s="111">
        <f t="shared" ref="E62:G62" si="27">E19+E36</f>
        <v>169.26</v>
      </c>
      <c r="F62" s="111">
        <f t="shared" si="27"/>
        <v>126.72999999999999</v>
      </c>
      <c r="G62" s="111">
        <f t="shared" si="27"/>
        <v>1043.5899999999999</v>
      </c>
      <c r="H62" s="115">
        <v>43.654699999999998</v>
      </c>
      <c r="I62" s="121">
        <f>I54+I44+I36+I25+I19+I60</f>
        <v>91</v>
      </c>
      <c r="J62" s="11"/>
      <c r="K62" s="38">
        <f>х!E55</f>
        <v>1</v>
      </c>
      <c r="M62" s="28">
        <f>M60+M54+M44+M36+M25+M19</f>
        <v>47.54</v>
      </c>
      <c r="N62" s="28">
        <f t="shared" ref="N62:P62" si="28">N60+N54+N44+N36+N25+N19</f>
        <v>169.26</v>
      </c>
      <c r="O62" s="28">
        <f t="shared" si="28"/>
        <v>126.72999999999999</v>
      </c>
      <c r="P62" s="28">
        <f t="shared" si="28"/>
        <v>1043.5899999999999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hidden="1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hidden="1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hidden="1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hidden="1" x14ac:dyDescent="0.2">
      <c r="K68" s="38">
        <f>х!E61</f>
        <v>0</v>
      </c>
      <c r="IA68" s="12"/>
      <c r="IB68" s="6">
        <f>[1]основа!AM73</f>
        <v>42551</v>
      </c>
    </row>
    <row r="69" spans="1:236" hidden="1" x14ac:dyDescent="0.2">
      <c r="K69" s="38">
        <f>х!E62</f>
        <v>0</v>
      </c>
      <c r="IA69" s="12"/>
      <c r="IB69" s="6">
        <f>[1]основа!AM74</f>
        <v>42551</v>
      </c>
    </row>
    <row r="70" spans="1:236" ht="18.75" hidden="1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Напиток из плодов шиповника"/>
        <filter val="Омлет натуральный с маслом сливочным"/>
        <filter val="Рагу из филе грудки"/>
        <filter val="Хлеб пшеничный"/>
        <filter val="Чай с сахаром и молоком"/>
      </filters>
    </filterColumn>
  </autoFilter>
  <mergeCells count="5">
    <mergeCell ref="A6:B6"/>
    <mergeCell ref="A7:G7"/>
    <mergeCell ref="A2:G2"/>
    <mergeCell ref="A3:G3"/>
    <mergeCell ref="A4:G4"/>
  </mergeCells>
  <conditionalFormatting sqref="B7:B70 B2:B5 C2:C70 A2:A70 A2:G4 A12:G29 A12:H12 A30:H30 A14:H16 A32:H32 A12:C70 H2:P70 D2:G32 A25:H27 A44:H46 A54:H56 A36:H40 A19:H21 D34:G70">
    <cfRule type="cellIs" dxfId="23607" priority="593" operator="equal">
      <formula>0</formula>
    </cfRule>
  </conditionalFormatting>
  <conditionalFormatting sqref="A12:C62 H12:H62 D12:G32 D34:G62">
    <cfRule type="expression" dxfId="23606" priority="581" stopIfTrue="1">
      <formula>$IT13&lt;$IS$2</formula>
    </cfRule>
  </conditionalFormatting>
  <conditionalFormatting sqref="A12:C62 H12:H62 D12:G32 E19:I19 D34:G62">
    <cfRule type="expression" dxfId="23605" priority="572" stopIfTrue="1">
      <formula>$IT13&lt;$IS$2</formula>
    </cfRule>
  </conditionalFormatting>
  <conditionalFormatting sqref="A3:A4">
    <cfRule type="expression" dxfId="23604" priority="568" stopIfTrue="1">
      <formula>$IT4&lt;$IS$4</formula>
    </cfRule>
  </conditionalFormatting>
  <conditionalFormatting sqref="A3:A4">
    <cfRule type="expression" dxfId="23603" priority="567" stopIfTrue="1">
      <formula>$IT4&lt;$IS$4</formula>
    </cfRule>
  </conditionalFormatting>
  <conditionalFormatting sqref="A3:G3">
    <cfRule type="expression" dxfId="23602" priority="566" stopIfTrue="1">
      <formula>$IT6&lt;$IS$4</formula>
    </cfRule>
  </conditionalFormatting>
  <conditionalFormatting sqref="A4">
    <cfRule type="expression" dxfId="23601" priority="561" stopIfTrue="1">
      <formula>$IT5&lt;$IS$4</formula>
    </cfRule>
  </conditionalFormatting>
  <conditionalFormatting sqref="A4">
    <cfRule type="expression" dxfId="23600" priority="560" stopIfTrue="1">
      <formula>$IT5&lt;$IS$4</formula>
    </cfRule>
  </conditionalFormatting>
  <conditionalFormatting sqref="A12:C62 D12:G32 E19:I19 D34:G62">
    <cfRule type="expression" dxfId="23599" priority="550" stopIfTrue="1">
      <formula>$IT13&lt;$IS$2</formula>
    </cfRule>
  </conditionalFormatting>
  <conditionalFormatting sqref="A28:G28">
    <cfRule type="expression" dxfId="23598" priority="548" stopIfTrue="1">
      <formula>$IT29&lt;$IS$2</formula>
    </cfRule>
  </conditionalFormatting>
  <conditionalFormatting sqref="A36:G36">
    <cfRule type="expression" dxfId="23597" priority="545" stopIfTrue="1">
      <formula>$IT37&lt;$IS$2</formula>
    </cfRule>
  </conditionalFormatting>
  <conditionalFormatting sqref="A62:G62">
    <cfRule type="expression" dxfId="23596" priority="544" stopIfTrue="1">
      <formula>$IT63&lt;$IS$2</formula>
    </cfRule>
  </conditionalFormatting>
  <conditionalFormatting sqref="H12:H62">
    <cfRule type="expression" dxfId="23595" priority="534" stopIfTrue="1">
      <formula>$IT13&lt;$IS$2</formula>
    </cfRule>
  </conditionalFormatting>
  <conditionalFormatting sqref="A39:G40">
    <cfRule type="expression" dxfId="23594" priority="532" stopIfTrue="1">
      <formula>$IT40&lt;$IS$2</formula>
    </cfRule>
  </conditionalFormatting>
  <conditionalFormatting sqref="A44:G44">
    <cfRule type="expression" dxfId="23593" priority="528" stopIfTrue="1">
      <formula>$IT45&lt;$IS$2</formula>
    </cfRule>
  </conditionalFormatting>
  <conditionalFormatting sqref="A62:G62">
    <cfRule type="expression" dxfId="23592" priority="527" stopIfTrue="1">
      <formula>$IT63&lt;$IS$2</formula>
    </cfRule>
  </conditionalFormatting>
  <conditionalFormatting sqref="A12:C62 D12:G32 E19:I19 D34:G62">
    <cfRule type="expression" dxfId="23591" priority="517" stopIfTrue="1">
      <formula>$IT13&lt;$IS$2</formula>
    </cfRule>
  </conditionalFormatting>
  <conditionalFormatting sqref="A12:C62 H12:H62 D12:G32 E19:I19 D34:G62">
    <cfRule type="expression" dxfId="23590" priority="506" stopIfTrue="1">
      <formula>$IT13&lt;$IS$2</formula>
    </cfRule>
  </conditionalFormatting>
  <conditionalFormatting sqref="A12:C62 H12:H62 D12:G32 E19:I19 D34:G62">
    <cfRule type="expression" dxfId="23589" priority="498" stopIfTrue="1">
      <formula>$IT13&lt;$IS$2</formula>
    </cfRule>
  </conditionalFormatting>
  <conditionalFormatting sqref="A12:G31 E19:I19">
    <cfRule type="expression" dxfId="23588" priority="496" stopIfTrue="1">
      <formula>$IT13&lt;$IS$2</formula>
    </cfRule>
  </conditionalFormatting>
  <conditionalFormatting sqref="A12:C62 D12:G32 E19:I19 D34:G62">
    <cfRule type="expression" dxfId="23587" priority="481" stopIfTrue="1">
      <formula>$IT13&lt;$IS$2</formula>
    </cfRule>
  </conditionalFormatting>
  <conditionalFormatting sqref="A28:G28">
    <cfRule type="expression" dxfId="23586" priority="479" stopIfTrue="1">
      <formula>$IT29&lt;$IS$2</formula>
    </cfRule>
  </conditionalFormatting>
  <conditionalFormatting sqref="A36:G36">
    <cfRule type="expression" dxfId="23585" priority="476" stopIfTrue="1">
      <formula>$IT37&lt;$IS$2</formula>
    </cfRule>
  </conditionalFormatting>
  <conditionalFormatting sqref="A62:G62">
    <cfRule type="expression" dxfId="23584" priority="475" stopIfTrue="1">
      <formula>$IT63&lt;$IS$2</formula>
    </cfRule>
  </conditionalFormatting>
  <conditionalFormatting sqref="H12:H36">
    <cfRule type="expression" dxfId="23583" priority="468" stopIfTrue="1">
      <formula>$IT13&lt;$IS$2</formula>
    </cfRule>
  </conditionalFormatting>
  <conditionalFormatting sqref="A39:H40">
    <cfRule type="expression" dxfId="23582" priority="466" stopIfTrue="1">
      <formula>$IT40&lt;$IS$2</formula>
    </cfRule>
  </conditionalFormatting>
  <conditionalFormatting sqref="H12:H62">
    <cfRule type="expression" dxfId="23581" priority="456" stopIfTrue="1">
      <formula>$IT13&lt;$IS$2</formula>
    </cfRule>
  </conditionalFormatting>
  <conditionalFormatting sqref="A44:G44">
    <cfRule type="expression" dxfId="23580" priority="452" stopIfTrue="1">
      <formula>$IT45&lt;$IS$2</formula>
    </cfRule>
  </conditionalFormatting>
  <conditionalFormatting sqref="A62:G62">
    <cfRule type="expression" dxfId="23579" priority="451" stopIfTrue="1">
      <formula>$IT63&lt;$IS$2</formula>
    </cfRule>
  </conditionalFormatting>
  <conditionalFormatting sqref="A12:C40 D12:G32 E19:I19 D34:G40">
    <cfRule type="expression" dxfId="23578" priority="444" stopIfTrue="1">
      <formula>$IT13&lt;$IS$2</formula>
    </cfRule>
  </conditionalFormatting>
  <conditionalFormatting sqref="A62:G62">
    <cfRule type="expression" dxfId="23577" priority="443" stopIfTrue="1">
      <formula>$IT63&lt;$IS$2</formula>
    </cfRule>
  </conditionalFormatting>
  <conditionalFormatting sqref="A12:C62 H12:H62 D12:G32 E19:I19 D34:G62">
    <cfRule type="expression" dxfId="23576" priority="433" stopIfTrue="1">
      <formula>$IT13&lt;$IS$2</formula>
    </cfRule>
  </conditionalFormatting>
  <conditionalFormatting sqref="A49">
    <cfRule type="expression" dxfId="23575" priority="430" stopIfTrue="1">
      <formula>$IT50&lt;$IS$2</formula>
    </cfRule>
  </conditionalFormatting>
  <conditionalFormatting sqref="A49">
    <cfRule type="expression" dxfId="23574" priority="428" stopIfTrue="1">
      <formula>$IT50&lt;$IS$2</formula>
    </cfRule>
  </conditionalFormatting>
  <conditionalFormatting sqref="A49">
    <cfRule type="expression" dxfId="23573" priority="426" stopIfTrue="1">
      <formula>$IT50&lt;$IS$2</formula>
    </cfRule>
  </conditionalFormatting>
  <conditionalFormatting sqref="A49">
    <cfRule type="expression" dxfId="23572" priority="424" stopIfTrue="1">
      <formula>$IT50&lt;$IS$2</formula>
    </cfRule>
  </conditionalFormatting>
  <conditionalFormatting sqref="A49">
    <cfRule type="expression" dxfId="23571" priority="420" stopIfTrue="1">
      <formula>$IT50&lt;$IS$2</formula>
    </cfRule>
  </conditionalFormatting>
  <conditionalFormatting sqref="A49">
    <cfRule type="expression" dxfId="23570" priority="418" stopIfTrue="1">
      <formula>$IT50&lt;$IS$2</formula>
    </cfRule>
  </conditionalFormatting>
  <conditionalFormatting sqref="A49">
    <cfRule type="expression" dxfId="23569" priority="416" stopIfTrue="1">
      <formula>$IT50&lt;$IS$2</formula>
    </cfRule>
  </conditionalFormatting>
  <conditionalFormatting sqref="A49">
    <cfRule type="expression" dxfId="23568" priority="413" stopIfTrue="1">
      <formula>$IT50&lt;$IS$2</formula>
    </cfRule>
  </conditionalFormatting>
  <conditionalFormatting sqref="A12:C62 H12:H62 D12:G32 E19:I19 D34:G62">
    <cfRule type="expression" dxfId="23567" priority="405" stopIfTrue="1">
      <formula>$IT13&lt;$IS$2</formula>
    </cfRule>
  </conditionalFormatting>
  <conditionalFormatting sqref="A44">
    <cfRule type="expression" dxfId="23566" priority="401" stopIfTrue="1">
      <formula>$IT45&lt;$IS$2</formula>
    </cfRule>
  </conditionalFormatting>
  <conditionalFormatting sqref="A44">
    <cfRule type="expression" dxfId="23565" priority="398" stopIfTrue="1">
      <formula>$IT45&lt;$IS$2</formula>
    </cfRule>
  </conditionalFormatting>
  <conditionalFormatting sqref="A44">
    <cfRule type="expression" dxfId="23564" priority="395" stopIfTrue="1">
      <formula>$IT45&lt;$IS$2</formula>
    </cfRule>
  </conditionalFormatting>
  <conditionalFormatting sqref="A44">
    <cfRule type="expression" dxfId="23563" priority="392" stopIfTrue="1">
      <formula>$IT45&lt;$IS$2</formula>
    </cfRule>
  </conditionalFormatting>
  <conditionalFormatting sqref="A44">
    <cfRule type="expression" dxfId="23562" priority="389" stopIfTrue="1">
      <formula>$IT45&lt;$IS$2</formula>
    </cfRule>
  </conditionalFormatting>
  <conditionalFormatting sqref="A44">
    <cfRule type="expression" dxfId="23561" priority="385" stopIfTrue="1">
      <formula>$IT45&lt;$IS$2</formula>
    </cfRule>
  </conditionalFormatting>
  <conditionalFormatting sqref="A44">
    <cfRule type="expression" dxfId="23560" priority="382" stopIfTrue="1">
      <formula>$IT45&lt;$IS$2</formula>
    </cfRule>
  </conditionalFormatting>
  <conditionalFormatting sqref="A12:C62 H12:H62 D12:G32 E19:I19 D34:G62">
    <cfRule type="expression" dxfId="23559" priority="374" stopIfTrue="1">
      <formula>$IT13&lt;$IS$2</formula>
    </cfRule>
  </conditionalFormatting>
  <conditionalFormatting sqref="A12:C62 H12:H62 D12:G32 E19:I19 D34:G62">
    <cfRule type="expression" dxfId="23558" priority="366" stopIfTrue="1">
      <formula>$IT13&lt;$IS$2</formula>
    </cfRule>
  </conditionalFormatting>
  <conditionalFormatting sqref="A12:C62 H12:H62 D12:G32 E19:I19 D34:G62">
    <cfRule type="expression" dxfId="23557" priority="358" stopIfTrue="1">
      <formula>$IT13&lt;$IS$2</formula>
    </cfRule>
  </conditionalFormatting>
  <conditionalFormatting sqref="D16">
    <cfRule type="expression" dxfId="23556" priority="355" stopIfTrue="1">
      <formula>$IT17&lt;$IS$2</formula>
    </cfRule>
  </conditionalFormatting>
  <conditionalFormatting sqref="D16">
    <cfRule type="expression" dxfId="23555" priority="353" stopIfTrue="1">
      <formula>$IT17&lt;$IS$2</formula>
    </cfRule>
  </conditionalFormatting>
  <conditionalFormatting sqref="D16">
    <cfRule type="expression" dxfId="23554" priority="351" stopIfTrue="1">
      <formula>$IT17&lt;$IS$2</formula>
    </cfRule>
  </conditionalFormatting>
  <conditionalFormatting sqref="D16">
    <cfRule type="expression" dxfId="23553" priority="349" stopIfTrue="1">
      <formula>$IT17&lt;$IS$2</formula>
    </cfRule>
  </conditionalFormatting>
  <conditionalFormatting sqref="D16">
    <cfRule type="expression" dxfId="23552" priority="347" stopIfTrue="1">
      <formula>$IT17&lt;$IS$2</formula>
    </cfRule>
  </conditionalFormatting>
  <conditionalFormatting sqref="D16">
    <cfRule type="expression" dxfId="23551" priority="344" stopIfTrue="1">
      <formula>$IT17&lt;$IS$2</formula>
    </cfRule>
  </conditionalFormatting>
  <conditionalFormatting sqref="D16">
    <cfRule type="expression" dxfId="23550" priority="342" stopIfTrue="1">
      <formula>$IT17&lt;$IS$2</formula>
    </cfRule>
  </conditionalFormatting>
  <conditionalFormatting sqref="D16">
    <cfRule type="expression" dxfId="23549" priority="340" stopIfTrue="1">
      <formula>$IT17&lt;$IS$2</formula>
    </cfRule>
  </conditionalFormatting>
  <conditionalFormatting sqref="D16">
    <cfRule type="expression" dxfId="23548" priority="338" stopIfTrue="1">
      <formula>$IT17&lt;$IS$2</formula>
    </cfRule>
  </conditionalFormatting>
  <conditionalFormatting sqref="D16">
    <cfRule type="expression" dxfId="23547" priority="336" stopIfTrue="1">
      <formula>$IT17&lt;$IS$2</formula>
    </cfRule>
  </conditionalFormatting>
  <conditionalFormatting sqref="D16">
    <cfRule type="expression" dxfId="23546" priority="334" stopIfTrue="1">
      <formula>$IT17&lt;$IS$2</formula>
    </cfRule>
  </conditionalFormatting>
  <conditionalFormatting sqref="D16">
    <cfRule type="expression" dxfId="23545" priority="332" stopIfTrue="1">
      <formula>$IT17&lt;$IS$2</formula>
    </cfRule>
  </conditionalFormatting>
  <conditionalFormatting sqref="A34">
    <cfRule type="expression" dxfId="23544" priority="312" stopIfTrue="1">
      <formula>$IT35&lt;$IS$2</formula>
    </cfRule>
  </conditionalFormatting>
  <conditionalFormatting sqref="A34">
    <cfRule type="expression" dxfId="23543" priority="310" stopIfTrue="1">
      <formula>$IT35&lt;$IS$2</formula>
    </cfRule>
  </conditionalFormatting>
  <conditionalFormatting sqref="A34">
    <cfRule type="expression" dxfId="23542" priority="308" stopIfTrue="1">
      <formula>$IT35&lt;$IS$2</formula>
    </cfRule>
  </conditionalFormatting>
  <conditionalFormatting sqref="A34">
    <cfRule type="expression" dxfId="23541" priority="306" stopIfTrue="1">
      <formula>$IT35&lt;$IS$2</formula>
    </cfRule>
  </conditionalFormatting>
  <conditionalFormatting sqref="A34">
    <cfRule type="expression" dxfId="23540" priority="303" stopIfTrue="1">
      <formula>$IT35&lt;$IS$2</formula>
    </cfRule>
  </conditionalFormatting>
  <conditionalFormatting sqref="A34">
    <cfRule type="expression" dxfId="23539" priority="301" stopIfTrue="1">
      <formula>$IT35&lt;$IS$2</formula>
    </cfRule>
  </conditionalFormatting>
  <conditionalFormatting sqref="A34">
    <cfRule type="expression" dxfId="23538" priority="299" stopIfTrue="1">
      <formula>$IT35&lt;$IS$2</formula>
    </cfRule>
  </conditionalFormatting>
  <conditionalFormatting sqref="A34">
    <cfRule type="expression" dxfId="23537" priority="297" stopIfTrue="1">
      <formula>$IT35&lt;$IS$2</formula>
    </cfRule>
  </conditionalFormatting>
  <conditionalFormatting sqref="A34">
    <cfRule type="expression" dxfId="23536" priority="295" stopIfTrue="1">
      <formula>$IT35&lt;$IS$2</formula>
    </cfRule>
  </conditionalFormatting>
  <conditionalFormatting sqref="A34">
    <cfRule type="expression" dxfId="23535" priority="293" stopIfTrue="1">
      <formula>$IT35&lt;$IS$2</formula>
    </cfRule>
  </conditionalFormatting>
  <conditionalFormatting sqref="A34">
    <cfRule type="expression" dxfId="23534" priority="291" stopIfTrue="1">
      <formula>$IT35&lt;$IS$2</formula>
    </cfRule>
  </conditionalFormatting>
  <conditionalFormatting sqref="A17">
    <cfRule type="expression" dxfId="23533" priority="288" stopIfTrue="1">
      <formula>$IT18&lt;$IS$2</formula>
    </cfRule>
  </conditionalFormatting>
  <conditionalFormatting sqref="A17">
    <cfRule type="expression" dxfId="23532" priority="286" stopIfTrue="1">
      <formula>$IT18&lt;$IS$2</formula>
    </cfRule>
  </conditionalFormatting>
  <conditionalFormatting sqref="A17">
    <cfRule type="expression" dxfId="23531" priority="284" stopIfTrue="1">
      <formula>$IT18&lt;$IS$2</formula>
    </cfRule>
  </conditionalFormatting>
  <conditionalFormatting sqref="A17">
    <cfRule type="expression" dxfId="23530" priority="282" stopIfTrue="1">
      <formula>$IT18&lt;$IS$2</formula>
    </cfRule>
  </conditionalFormatting>
  <conditionalFormatting sqref="A17">
    <cfRule type="expression" dxfId="23529" priority="278" stopIfTrue="1">
      <formula>$IT18&lt;$IS$2</formula>
    </cfRule>
  </conditionalFormatting>
  <conditionalFormatting sqref="A17">
    <cfRule type="expression" dxfId="23528" priority="276" stopIfTrue="1">
      <formula>$IT18&lt;$IS$2</formula>
    </cfRule>
  </conditionalFormatting>
  <conditionalFormatting sqref="A17">
    <cfRule type="expression" dxfId="23527" priority="274" stopIfTrue="1">
      <formula>$IT18&lt;$IS$2</formula>
    </cfRule>
  </conditionalFormatting>
  <conditionalFormatting sqref="A17">
    <cfRule type="expression" dxfId="23526" priority="270" stopIfTrue="1">
      <formula>$IT18&lt;$IS$2</formula>
    </cfRule>
  </conditionalFormatting>
  <conditionalFormatting sqref="A17">
    <cfRule type="expression" dxfId="23525" priority="268" stopIfTrue="1">
      <formula>$IT18&lt;$IS$2</formula>
    </cfRule>
  </conditionalFormatting>
  <conditionalFormatting sqref="A17">
    <cfRule type="expression" dxfId="23524" priority="265" stopIfTrue="1">
      <formula>$IT18&lt;$IS$2</formula>
    </cfRule>
  </conditionalFormatting>
  <conditionalFormatting sqref="A17">
    <cfRule type="expression" dxfId="23523" priority="263" stopIfTrue="1">
      <formula>$IT18&lt;$IS$2</formula>
    </cfRule>
  </conditionalFormatting>
  <conditionalFormatting sqref="A17">
    <cfRule type="expression" dxfId="23522" priority="261" stopIfTrue="1">
      <formula>$IT18&lt;$IS$2</formula>
    </cfRule>
  </conditionalFormatting>
  <conditionalFormatting sqref="A17">
    <cfRule type="expression" dxfId="23521" priority="259" stopIfTrue="1">
      <formula>$IT18&lt;$IS$2</formula>
    </cfRule>
  </conditionalFormatting>
  <conditionalFormatting sqref="A17">
    <cfRule type="expression" dxfId="23520" priority="257" stopIfTrue="1">
      <formula>$IT18&lt;$IS$2</formula>
    </cfRule>
  </conditionalFormatting>
  <conditionalFormatting sqref="A17">
    <cfRule type="expression" dxfId="23519" priority="255" stopIfTrue="1">
      <formula>$IT18&lt;$IS$2</formula>
    </cfRule>
  </conditionalFormatting>
  <conditionalFormatting sqref="A17">
    <cfRule type="expression" dxfId="23518" priority="253" stopIfTrue="1">
      <formula>$IT18&lt;$IS$2</formula>
    </cfRule>
  </conditionalFormatting>
  <conditionalFormatting sqref="D34:G34">
    <cfRule type="expression" dxfId="23517" priority="251" stopIfTrue="1">
      <formula>$IT35&lt;$IS$2</formula>
    </cfRule>
  </conditionalFormatting>
  <conditionalFormatting sqref="A12:C62 H12:H62 D12:G32 E19:I19 D34:G62">
    <cfRule type="expression" dxfId="23516" priority="243" stopIfTrue="1">
      <formula>$IT13&lt;$IS$2</formula>
    </cfRule>
  </conditionalFormatting>
  <conditionalFormatting sqref="A12:C62 H12:H62 D12:G32 E19:I19 D34:G62">
    <cfRule type="expression" dxfId="23515" priority="235" stopIfTrue="1">
      <formula>$IT13&lt;$IS$2</formula>
    </cfRule>
  </conditionalFormatting>
  <conditionalFormatting sqref="A12:C62 H12:H62 D12:G32 E19:I19 D34:G62">
    <cfRule type="expression" dxfId="23514" priority="227" stopIfTrue="1">
      <formula>$IT13&lt;$IS$2</formula>
    </cfRule>
  </conditionalFormatting>
  <conditionalFormatting sqref="A12:H12">
    <cfRule type="expression" dxfId="23513" priority="225" stopIfTrue="1">
      <formula>$IW13&lt;$IV$2</formula>
    </cfRule>
  </conditionalFormatting>
  <conditionalFormatting sqref="A14:H14">
    <cfRule type="expression" dxfId="23512" priority="223" stopIfTrue="1">
      <formula>$IW15&lt;$IV$2</formula>
    </cfRule>
  </conditionalFormatting>
  <conditionalFormatting sqref="A16:H16">
    <cfRule type="expression" dxfId="23511" priority="221" stopIfTrue="1">
      <formula>$IW17&lt;$IV$2</formula>
    </cfRule>
  </conditionalFormatting>
  <conditionalFormatting sqref="A33:C33 H33">
    <cfRule type="expression" dxfId="23510" priority="219" stopIfTrue="1">
      <formula>$IW34&lt;$IV$2</formula>
    </cfRule>
  </conditionalFormatting>
  <conditionalFormatting sqref="H19">
    <cfRule type="expression" dxfId="23509" priority="213" stopIfTrue="1">
      <formula>$IT20&lt;$IS$2</formula>
    </cfRule>
  </conditionalFormatting>
  <conditionalFormatting sqref="H19">
    <cfRule type="expression" dxfId="23508" priority="210" stopIfTrue="1">
      <formula>$IT20&lt;$IS$2</formula>
    </cfRule>
  </conditionalFormatting>
  <conditionalFormatting sqref="H19">
    <cfRule type="expression" dxfId="23507" priority="206" stopIfTrue="1">
      <formula>$IT20&lt;$IS$2</formula>
    </cfRule>
  </conditionalFormatting>
  <conditionalFormatting sqref="H19">
    <cfRule type="expression" dxfId="23506" priority="202" stopIfTrue="1">
      <formula>$IT20&lt;$IS$2</formula>
    </cfRule>
  </conditionalFormatting>
  <conditionalFormatting sqref="H36">
    <cfRule type="expression" dxfId="23505" priority="195" stopIfTrue="1">
      <formula>$IT37&lt;$IS$2</formula>
    </cfRule>
  </conditionalFormatting>
  <conditionalFormatting sqref="H36">
    <cfRule type="expression" dxfId="23504" priority="192" stopIfTrue="1">
      <formula>$IT37&lt;$IS$2</formula>
    </cfRule>
  </conditionalFormatting>
  <conditionalFormatting sqref="H36">
    <cfRule type="expression" dxfId="23503" priority="189" stopIfTrue="1">
      <formula>$IT37&lt;$IS$2</formula>
    </cfRule>
  </conditionalFormatting>
  <conditionalFormatting sqref="H36">
    <cfRule type="expression" dxfId="23502" priority="186" stopIfTrue="1">
      <formula>$IT37&lt;$IS$2</formula>
    </cfRule>
  </conditionalFormatting>
  <conditionalFormatting sqref="H62">
    <cfRule type="expression" dxfId="23501" priority="181" stopIfTrue="1">
      <formula>$IT63&lt;$IS$2</formula>
    </cfRule>
  </conditionalFormatting>
  <conditionalFormatting sqref="H62">
    <cfRule type="expression" dxfId="23500" priority="180" stopIfTrue="1">
      <formula>$IT63&lt;$IS$2</formula>
    </cfRule>
  </conditionalFormatting>
  <conditionalFormatting sqref="H62">
    <cfRule type="expression" dxfId="23499" priority="179" stopIfTrue="1">
      <formula>$IT63&lt;$IS$2</formula>
    </cfRule>
  </conditionalFormatting>
  <conditionalFormatting sqref="A15:H15">
    <cfRule type="expression" dxfId="23498" priority="176" stopIfTrue="1">
      <formula>$IW16&lt;$IV$2</formula>
    </cfRule>
  </conditionalFormatting>
  <conditionalFormatting sqref="A30:H30">
    <cfRule type="expression" dxfId="23497" priority="174" stopIfTrue="1">
      <formula>$IW31&lt;$IV$2</formula>
    </cfRule>
  </conditionalFormatting>
  <conditionalFormatting sqref="A32:H32">
    <cfRule type="expression" dxfId="23496" priority="172" stopIfTrue="1">
      <formula>$IW33&lt;$IV$2</formula>
    </cfRule>
  </conditionalFormatting>
  <conditionalFormatting sqref="A15:H15">
    <cfRule type="expression" dxfId="23495" priority="170" stopIfTrue="1">
      <formula>$IW16&lt;$IV$2</formula>
    </cfRule>
  </conditionalFormatting>
  <conditionalFormatting sqref="A32:H32">
    <cfRule type="expression" dxfId="23494" priority="168" stopIfTrue="1">
      <formula>$IW33&lt;$IV$2</formula>
    </cfRule>
  </conditionalFormatting>
  <conditionalFormatting sqref="A12:C62 H12:H62 D12:G32 E19:I19 D34:G62">
    <cfRule type="expression" dxfId="23493" priority="160" stopIfTrue="1">
      <formula>$IT13&lt;$IS$2</formula>
    </cfRule>
  </conditionalFormatting>
  <conditionalFormatting sqref="A12:C62 H12:H62 D12:G32 E19:I19 D34:G62">
    <cfRule type="expression" dxfId="23492" priority="152" stopIfTrue="1">
      <formula>$IT13&lt;$IS$2</formula>
    </cfRule>
  </conditionalFormatting>
  <conditionalFormatting sqref="A12:C62 H12:H62 D12:G32 E19:I19 D34:G62">
    <cfRule type="expression" dxfId="23491" priority="141" stopIfTrue="1">
      <formula>$IT13&lt;$IS$2</formula>
    </cfRule>
  </conditionalFormatting>
  <conditionalFormatting sqref="D33:G33">
    <cfRule type="cellIs" dxfId="23490" priority="140" operator="equal">
      <formula>0</formula>
    </cfRule>
  </conditionalFormatting>
  <conditionalFormatting sqref="D33:G33">
    <cfRule type="expression" dxfId="23489" priority="139" stopIfTrue="1">
      <formula>$IT34&lt;$IS$2</formula>
    </cfRule>
  </conditionalFormatting>
  <conditionalFormatting sqref="D33:G33">
    <cfRule type="expression" dxfId="23488" priority="138" stopIfTrue="1">
      <formula>$IW34&lt;$IV$2</formula>
    </cfRule>
  </conditionalFormatting>
  <conditionalFormatting sqref="D33:G33">
    <cfRule type="cellIs" dxfId="23487" priority="137" operator="equal">
      <formula>0</formula>
    </cfRule>
  </conditionalFormatting>
  <conditionalFormatting sqref="D33:G33">
    <cfRule type="cellIs" dxfId="23486" priority="136" stopIfTrue="1" operator="equal">
      <formula>0</formula>
    </cfRule>
  </conditionalFormatting>
  <conditionalFormatting sqref="D33:G33">
    <cfRule type="expression" dxfId="23485" priority="135" stopIfTrue="1">
      <formula>$IT34&lt;$IS$2</formula>
    </cfRule>
  </conditionalFormatting>
  <conditionalFormatting sqref="D33:G33">
    <cfRule type="cellIs" dxfId="23484" priority="134" stopIfTrue="1" operator="equal">
      <formula>0</formula>
    </cfRule>
  </conditionalFormatting>
  <conditionalFormatting sqref="D33:G33">
    <cfRule type="expression" dxfId="23483" priority="133" stopIfTrue="1">
      <formula>$IT34&lt;$IS$2</formula>
    </cfRule>
  </conditionalFormatting>
  <conditionalFormatting sqref="D33:G33">
    <cfRule type="cellIs" dxfId="23482" priority="132" stopIfTrue="1" operator="equal">
      <formula>0</formula>
    </cfRule>
  </conditionalFormatting>
  <conditionalFormatting sqref="D33:G33">
    <cfRule type="expression" dxfId="23481" priority="131" stopIfTrue="1">
      <formula>$IT34&lt;$IS$2</formula>
    </cfRule>
  </conditionalFormatting>
  <conditionalFormatting sqref="D33:G33">
    <cfRule type="cellIs" dxfId="23480" priority="130" stopIfTrue="1" operator="equal">
      <formula>0</formula>
    </cfRule>
  </conditionalFormatting>
  <conditionalFormatting sqref="D33:G33">
    <cfRule type="expression" dxfId="23479" priority="129" stopIfTrue="1">
      <formula>$IT34&lt;$IS$2</formula>
    </cfRule>
  </conditionalFormatting>
  <conditionalFormatting sqref="D33:G33">
    <cfRule type="cellIs" dxfId="23478" priority="128" operator="equal">
      <formula>0</formula>
    </cfRule>
  </conditionalFormatting>
  <conditionalFormatting sqref="D33:G33">
    <cfRule type="cellIs" dxfId="23477" priority="127" operator="equal">
      <formula>0</formula>
    </cfRule>
  </conditionalFormatting>
  <conditionalFormatting sqref="D33:G33">
    <cfRule type="cellIs" dxfId="23476" priority="126" stopIfTrue="1" operator="equal">
      <formula>0</formula>
    </cfRule>
  </conditionalFormatting>
  <conditionalFormatting sqref="D33:G33">
    <cfRule type="expression" dxfId="23475" priority="125" stopIfTrue="1">
      <formula>$IT34&lt;$IS$2</formula>
    </cfRule>
  </conditionalFormatting>
  <conditionalFormatting sqref="D33:G33">
    <cfRule type="cellIs" dxfId="23474" priority="124" stopIfTrue="1" operator="equal">
      <formula>0</formula>
    </cfRule>
  </conditionalFormatting>
  <conditionalFormatting sqref="D33:G33">
    <cfRule type="expression" dxfId="23473" priority="123" stopIfTrue="1">
      <formula>$IT34&lt;$IS$2</formula>
    </cfRule>
  </conditionalFormatting>
  <conditionalFormatting sqref="D33:G33">
    <cfRule type="cellIs" dxfId="23472" priority="122" stopIfTrue="1" operator="equal">
      <formula>0</formula>
    </cfRule>
  </conditionalFormatting>
  <conditionalFormatting sqref="D33:G33">
    <cfRule type="expression" dxfId="23471" priority="121" stopIfTrue="1">
      <formula>$IT34&lt;$IS$2</formula>
    </cfRule>
  </conditionalFormatting>
  <conditionalFormatting sqref="D33:G33">
    <cfRule type="cellIs" dxfId="23470" priority="120" stopIfTrue="1" operator="equal">
      <formula>0</formula>
    </cfRule>
  </conditionalFormatting>
  <conditionalFormatting sqref="D33:G33">
    <cfRule type="expression" dxfId="23469" priority="119" stopIfTrue="1">
      <formula>$IT34&lt;$IS$2</formula>
    </cfRule>
  </conditionalFormatting>
  <conditionalFormatting sqref="D33:G33">
    <cfRule type="cellIs" dxfId="23468" priority="118" operator="equal">
      <formula>0</formula>
    </cfRule>
  </conditionalFormatting>
  <conditionalFormatting sqref="D33:G33">
    <cfRule type="cellIs" dxfId="23467" priority="117" stopIfTrue="1" operator="equal">
      <formula>0</formula>
    </cfRule>
  </conditionalFormatting>
  <conditionalFormatting sqref="D33:G33">
    <cfRule type="expression" dxfId="23466" priority="116" stopIfTrue="1">
      <formula>$IT34&lt;$IS$2</formula>
    </cfRule>
  </conditionalFormatting>
  <conditionalFormatting sqref="D33:G33">
    <cfRule type="cellIs" dxfId="23465" priority="115" stopIfTrue="1" operator="equal">
      <formula>0</formula>
    </cfRule>
  </conditionalFormatting>
  <conditionalFormatting sqref="D33:G33">
    <cfRule type="expression" dxfId="23464" priority="114" stopIfTrue="1">
      <formula>$IT34&lt;$IS$2</formula>
    </cfRule>
  </conditionalFormatting>
  <conditionalFormatting sqref="D33:G33">
    <cfRule type="cellIs" dxfId="23463" priority="113" stopIfTrue="1" operator="equal">
      <formula>0</formula>
    </cfRule>
  </conditionalFormatting>
  <conditionalFormatting sqref="D33:G33">
    <cfRule type="expression" dxfId="23462" priority="112" stopIfTrue="1">
      <formula>$IT34&lt;$IS$2</formula>
    </cfRule>
  </conditionalFormatting>
  <conditionalFormatting sqref="D33:G33">
    <cfRule type="cellIs" dxfId="23461" priority="111" stopIfTrue="1" operator="equal">
      <formula>0</formula>
    </cfRule>
  </conditionalFormatting>
  <conditionalFormatting sqref="D33:G33">
    <cfRule type="expression" dxfId="23460" priority="110" stopIfTrue="1">
      <formula>$IT34&lt;$IS$2</formula>
    </cfRule>
  </conditionalFormatting>
  <conditionalFormatting sqref="D33:G33">
    <cfRule type="cellIs" dxfId="23459" priority="109" stopIfTrue="1" operator="equal">
      <formula>0</formula>
    </cfRule>
  </conditionalFormatting>
  <conditionalFormatting sqref="D33:G33">
    <cfRule type="expression" dxfId="23458" priority="108" stopIfTrue="1">
      <formula>$IT34&lt;$IS$2</formula>
    </cfRule>
  </conditionalFormatting>
  <conditionalFormatting sqref="D33">
    <cfRule type="cellIs" dxfId="23457" priority="107" operator="equal">
      <formula>0</formula>
    </cfRule>
  </conditionalFormatting>
  <conditionalFormatting sqref="D33">
    <cfRule type="cellIs" dxfId="23456" priority="106" operator="equal">
      <formula>0</formula>
    </cfRule>
  </conditionalFormatting>
  <conditionalFormatting sqref="D33">
    <cfRule type="cellIs" dxfId="23455" priority="105" stopIfTrue="1" operator="equal">
      <formula>0</formula>
    </cfRule>
  </conditionalFormatting>
  <conditionalFormatting sqref="D33">
    <cfRule type="expression" dxfId="23454" priority="104" stopIfTrue="1">
      <formula>$IT34&lt;$IS$2</formula>
    </cfRule>
  </conditionalFormatting>
  <conditionalFormatting sqref="D33">
    <cfRule type="cellIs" dxfId="23453" priority="103" stopIfTrue="1" operator="equal">
      <formula>0</formula>
    </cfRule>
  </conditionalFormatting>
  <conditionalFormatting sqref="D33">
    <cfRule type="expression" dxfId="23452" priority="102" stopIfTrue="1">
      <formula>$IT34&lt;$IS$2</formula>
    </cfRule>
  </conditionalFormatting>
  <conditionalFormatting sqref="D33">
    <cfRule type="cellIs" dxfId="23451" priority="101" stopIfTrue="1" operator="equal">
      <formula>0</formula>
    </cfRule>
  </conditionalFormatting>
  <conditionalFormatting sqref="D33">
    <cfRule type="expression" dxfId="23450" priority="100" stopIfTrue="1">
      <formula>$IT34&lt;$IS$2</formula>
    </cfRule>
  </conditionalFormatting>
  <conditionalFormatting sqref="D33">
    <cfRule type="cellIs" dxfId="23449" priority="99" stopIfTrue="1" operator="equal">
      <formula>0</formula>
    </cfRule>
  </conditionalFormatting>
  <conditionalFormatting sqref="D33">
    <cfRule type="expression" dxfId="23448" priority="98" stopIfTrue="1">
      <formula>$IT34&lt;$IS$2</formula>
    </cfRule>
  </conditionalFormatting>
  <conditionalFormatting sqref="D33">
    <cfRule type="cellIs" dxfId="23447" priority="97" operator="equal">
      <formula>0</formula>
    </cfRule>
  </conditionalFormatting>
  <conditionalFormatting sqref="D33">
    <cfRule type="cellIs" dxfId="23446" priority="96" stopIfTrue="1" operator="equal">
      <formula>0</formula>
    </cfRule>
  </conditionalFormatting>
  <conditionalFormatting sqref="D33">
    <cfRule type="expression" dxfId="23445" priority="95" stopIfTrue="1">
      <formula>$IT34&lt;$IS$2</formula>
    </cfRule>
  </conditionalFormatting>
  <conditionalFormatting sqref="D33">
    <cfRule type="cellIs" dxfId="23444" priority="94" stopIfTrue="1" operator="equal">
      <formula>0</formula>
    </cfRule>
  </conditionalFormatting>
  <conditionalFormatting sqref="D33">
    <cfRule type="expression" dxfId="23443" priority="93" stopIfTrue="1">
      <formula>$IT34&lt;$IS$2</formula>
    </cfRule>
  </conditionalFormatting>
  <conditionalFormatting sqref="D33">
    <cfRule type="cellIs" dxfId="23442" priority="92" stopIfTrue="1" operator="equal">
      <formula>0</formula>
    </cfRule>
  </conditionalFormatting>
  <conditionalFormatting sqref="D33">
    <cfRule type="expression" dxfId="23441" priority="91" stopIfTrue="1">
      <formula>$IT34&lt;$IS$2</formula>
    </cfRule>
  </conditionalFormatting>
  <conditionalFormatting sqref="D33:G33">
    <cfRule type="cellIs" dxfId="23440" priority="90" stopIfTrue="1" operator="equal">
      <formula>0</formula>
    </cfRule>
  </conditionalFormatting>
  <conditionalFormatting sqref="D33:G33">
    <cfRule type="expression" dxfId="23439" priority="89" stopIfTrue="1">
      <formula>$IT34&lt;$IS$2</formula>
    </cfRule>
  </conditionalFormatting>
  <conditionalFormatting sqref="D33:G33">
    <cfRule type="cellIs" dxfId="23438" priority="88" stopIfTrue="1" operator="equal">
      <formula>0</formula>
    </cfRule>
  </conditionalFormatting>
  <conditionalFormatting sqref="D33:G33">
    <cfRule type="expression" dxfId="23437" priority="87" stopIfTrue="1">
      <formula>$IT34&lt;$IS$2</formula>
    </cfRule>
  </conditionalFormatting>
  <conditionalFormatting sqref="D33:G33">
    <cfRule type="cellIs" dxfId="23436" priority="86" stopIfTrue="1" operator="equal">
      <formula>0</formula>
    </cfRule>
  </conditionalFormatting>
  <conditionalFormatting sqref="D33:G33">
    <cfRule type="expression" dxfId="23435" priority="85" stopIfTrue="1">
      <formula>$IT34&lt;$IS$2</formula>
    </cfRule>
  </conditionalFormatting>
  <conditionalFormatting sqref="D33:G33">
    <cfRule type="cellIs" dxfId="23434" priority="84" stopIfTrue="1" operator="equal">
      <formula>0</formula>
    </cfRule>
  </conditionalFormatting>
  <conditionalFormatting sqref="D33:G33">
    <cfRule type="expression" dxfId="23433" priority="83" stopIfTrue="1">
      <formula>$IW34&lt;$IV$2</formula>
    </cfRule>
  </conditionalFormatting>
  <conditionalFormatting sqref="D33:G33">
    <cfRule type="cellIs" dxfId="23432" priority="82" stopIfTrue="1" operator="equal">
      <formula>0</formula>
    </cfRule>
  </conditionalFormatting>
  <conditionalFormatting sqref="D33:G33">
    <cfRule type="expression" dxfId="23431" priority="81" stopIfTrue="1">
      <formula>$IT34&lt;$IS$2</formula>
    </cfRule>
  </conditionalFormatting>
  <conditionalFormatting sqref="D33:G33">
    <cfRule type="cellIs" dxfId="23430" priority="80" stopIfTrue="1" operator="equal">
      <formula>0</formula>
    </cfRule>
  </conditionalFormatting>
  <conditionalFormatting sqref="D33:G33">
    <cfRule type="expression" dxfId="23429" priority="79" stopIfTrue="1">
      <formula>$IT34&lt;$IS$2</formula>
    </cfRule>
  </conditionalFormatting>
  <conditionalFormatting sqref="D33:G33">
    <cfRule type="cellIs" dxfId="23428" priority="78" stopIfTrue="1" operator="equal">
      <formula>0</formula>
    </cfRule>
  </conditionalFormatting>
  <conditionalFormatting sqref="D33:G33">
    <cfRule type="expression" dxfId="23427" priority="77" stopIfTrue="1">
      <formula>$IT34&lt;$IS$2</formula>
    </cfRule>
  </conditionalFormatting>
  <conditionalFormatting sqref="D33:G33">
    <cfRule type="cellIs" dxfId="23426" priority="76" operator="equal">
      <formula>0</formula>
    </cfRule>
  </conditionalFormatting>
  <conditionalFormatting sqref="D33:G33">
    <cfRule type="cellIs" dxfId="23425" priority="75" stopIfTrue="1" operator="equal">
      <formula>0</formula>
    </cfRule>
  </conditionalFormatting>
  <conditionalFormatting sqref="D33:G33">
    <cfRule type="expression" dxfId="23424" priority="74" stopIfTrue="1">
      <formula>$IT34&lt;$IS$2</formula>
    </cfRule>
  </conditionalFormatting>
  <conditionalFormatting sqref="D33:G33">
    <cfRule type="cellIs" dxfId="23423" priority="73" stopIfTrue="1" operator="equal">
      <formula>0</formula>
    </cfRule>
  </conditionalFormatting>
  <conditionalFormatting sqref="D33:G33">
    <cfRule type="expression" dxfId="23422" priority="72" stopIfTrue="1">
      <formula>$IT34&lt;$IS$2</formula>
    </cfRule>
  </conditionalFormatting>
  <conditionalFormatting sqref="D33:G33">
    <cfRule type="cellIs" dxfId="23421" priority="71" stopIfTrue="1" operator="equal">
      <formula>0</formula>
    </cfRule>
  </conditionalFormatting>
  <conditionalFormatting sqref="D33:G33">
    <cfRule type="expression" dxfId="23420" priority="70" stopIfTrue="1">
      <formula>$IT34&lt;$IS$2</formula>
    </cfRule>
  </conditionalFormatting>
  <conditionalFormatting sqref="D33:G33">
    <cfRule type="cellIs" dxfId="23419" priority="69" stopIfTrue="1" operator="equal">
      <formula>0</formula>
    </cfRule>
  </conditionalFormatting>
  <conditionalFormatting sqref="D33:G33">
    <cfRule type="expression" dxfId="23418" priority="68" stopIfTrue="1">
      <formula>$IT34&lt;$IS$2</formula>
    </cfRule>
  </conditionalFormatting>
  <conditionalFormatting sqref="D33:G33">
    <cfRule type="cellIs" dxfId="23417" priority="67" operator="equal">
      <formula>0</formula>
    </cfRule>
  </conditionalFormatting>
  <conditionalFormatting sqref="D33:G33">
    <cfRule type="cellIs" dxfId="23416" priority="66" operator="equal">
      <formula>0</formula>
    </cfRule>
  </conditionalFormatting>
  <conditionalFormatting sqref="D33:G33">
    <cfRule type="cellIs" dxfId="23415" priority="65" stopIfTrue="1" operator="equal">
      <formula>0</formula>
    </cfRule>
  </conditionalFormatting>
  <conditionalFormatting sqref="D33:G33">
    <cfRule type="expression" dxfId="23414" priority="64" stopIfTrue="1">
      <formula>$IT34&lt;$IS$2</formula>
    </cfRule>
  </conditionalFormatting>
  <conditionalFormatting sqref="D33:G33">
    <cfRule type="cellIs" dxfId="23413" priority="63" stopIfTrue="1" operator="equal">
      <formula>0</formula>
    </cfRule>
  </conditionalFormatting>
  <conditionalFormatting sqref="D33:G33">
    <cfRule type="expression" dxfId="23412" priority="62" stopIfTrue="1">
      <formula>$IT34&lt;$IS$2</formula>
    </cfRule>
  </conditionalFormatting>
  <conditionalFormatting sqref="D33:G33">
    <cfRule type="cellIs" dxfId="23411" priority="61" stopIfTrue="1" operator="equal">
      <formula>0</formula>
    </cfRule>
  </conditionalFormatting>
  <conditionalFormatting sqref="D33:G33">
    <cfRule type="expression" dxfId="23410" priority="60" stopIfTrue="1">
      <formula>$IT34&lt;$IS$2</formula>
    </cfRule>
  </conditionalFormatting>
  <conditionalFormatting sqref="D33:G33">
    <cfRule type="cellIs" dxfId="23409" priority="59" stopIfTrue="1" operator="equal">
      <formula>0</formula>
    </cfRule>
  </conditionalFormatting>
  <conditionalFormatting sqref="D33:G33">
    <cfRule type="expression" dxfId="23408" priority="58" stopIfTrue="1">
      <formula>$IT34&lt;$IS$2</formula>
    </cfRule>
  </conditionalFormatting>
  <conditionalFormatting sqref="D33:G33">
    <cfRule type="cellIs" dxfId="23407" priority="57" stopIfTrue="1" operator="equal">
      <formula>0</formula>
    </cfRule>
  </conditionalFormatting>
  <conditionalFormatting sqref="D33:G33">
    <cfRule type="expression" dxfId="23406" priority="56" stopIfTrue="1">
      <formula>$IT34&lt;$IS$2</formula>
    </cfRule>
  </conditionalFormatting>
  <conditionalFormatting sqref="D33:G33">
    <cfRule type="cellIs" dxfId="23405" priority="55" operator="equal">
      <formula>0</formula>
    </cfRule>
  </conditionalFormatting>
  <conditionalFormatting sqref="D33:G33">
    <cfRule type="cellIs" dxfId="23404" priority="54" stopIfTrue="1" operator="equal">
      <formula>0</formula>
    </cfRule>
  </conditionalFormatting>
  <conditionalFormatting sqref="D33:G33">
    <cfRule type="expression" dxfId="23403" priority="53" stopIfTrue="1">
      <formula>$IT34&lt;$IS$2</formula>
    </cfRule>
  </conditionalFormatting>
  <conditionalFormatting sqref="D33:G33">
    <cfRule type="cellIs" dxfId="23402" priority="52" stopIfTrue="1" operator="equal">
      <formula>0</formula>
    </cfRule>
  </conditionalFormatting>
  <conditionalFormatting sqref="D33:G33">
    <cfRule type="expression" dxfId="23401" priority="51" stopIfTrue="1">
      <formula>$IT34&lt;$IS$2</formula>
    </cfRule>
  </conditionalFormatting>
  <conditionalFormatting sqref="D33:G33">
    <cfRule type="cellIs" dxfId="23400" priority="50" stopIfTrue="1" operator="equal">
      <formula>0</formula>
    </cfRule>
  </conditionalFormatting>
  <conditionalFormatting sqref="D33:G33">
    <cfRule type="expression" dxfId="23399" priority="49" stopIfTrue="1">
      <formula>$IT34&lt;$IS$2</formula>
    </cfRule>
  </conditionalFormatting>
  <conditionalFormatting sqref="D33:G33">
    <cfRule type="cellIs" dxfId="23398" priority="48" stopIfTrue="1" operator="equal">
      <formula>0</formula>
    </cfRule>
  </conditionalFormatting>
  <conditionalFormatting sqref="D33:G33">
    <cfRule type="expression" dxfId="23397" priority="47" stopIfTrue="1">
      <formula>$IT34&lt;$IS$2</formula>
    </cfRule>
  </conditionalFormatting>
  <conditionalFormatting sqref="D33:G33">
    <cfRule type="cellIs" dxfId="23396" priority="46" stopIfTrue="1" operator="equal">
      <formula>0</formula>
    </cfRule>
  </conditionalFormatting>
  <conditionalFormatting sqref="D33:G33">
    <cfRule type="expression" dxfId="23395" priority="45" stopIfTrue="1">
      <formula>$IT34&lt;$IS$2</formula>
    </cfRule>
  </conditionalFormatting>
  <conditionalFormatting sqref="D33:G33">
    <cfRule type="cellIs" dxfId="23394" priority="44" stopIfTrue="1" operator="equal">
      <formula>0</formula>
    </cfRule>
  </conditionalFormatting>
  <conditionalFormatting sqref="D33:G33">
    <cfRule type="expression" dxfId="23393" priority="43" stopIfTrue="1">
      <formula>$IT34&lt;$IS$2</formula>
    </cfRule>
  </conditionalFormatting>
  <conditionalFormatting sqref="D33:G33">
    <cfRule type="cellIs" dxfId="23392" priority="42" stopIfTrue="1" operator="equal">
      <formula>0</formula>
    </cfRule>
  </conditionalFormatting>
  <conditionalFormatting sqref="D33:G33">
    <cfRule type="expression" dxfId="23391" priority="41" stopIfTrue="1">
      <formula>$IT34&lt;$IS$2</formula>
    </cfRule>
  </conditionalFormatting>
  <conditionalFormatting sqref="D33">
    <cfRule type="cellIs" dxfId="23390" priority="40" operator="equal">
      <formula>0</formula>
    </cfRule>
  </conditionalFormatting>
  <conditionalFormatting sqref="D33">
    <cfRule type="cellIs" dxfId="23389" priority="39" stopIfTrue="1" operator="equal">
      <formula>0</formula>
    </cfRule>
  </conditionalFormatting>
  <conditionalFormatting sqref="D33">
    <cfRule type="expression" dxfId="23388" priority="38" stopIfTrue="1">
      <formula>$IT34&lt;$IS$2</formula>
    </cfRule>
  </conditionalFormatting>
  <conditionalFormatting sqref="D33">
    <cfRule type="cellIs" dxfId="23387" priority="37" stopIfTrue="1" operator="equal">
      <formula>0</formula>
    </cfRule>
  </conditionalFormatting>
  <conditionalFormatting sqref="D33">
    <cfRule type="expression" dxfId="23386" priority="36" stopIfTrue="1">
      <formula>$IT34&lt;$IS$2</formula>
    </cfRule>
  </conditionalFormatting>
  <conditionalFormatting sqref="D33">
    <cfRule type="cellIs" dxfId="23385" priority="35" stopIfTrue="1" operator="equal">
      <formula>0</formula>
    </cfRule>
  </conditionalFormatting>
  <conditionalFormatting sqref="D33">
    <cfRule type="expression" dxfId="23384" priority="34" stopIfTrue="1">
      <formula>$IT34&lt;$IS$2</formula>
    </cfRule>
  </conditionalFormatting>
  <conditionalFormatting sqref="D33">
    <cfRule type="cellIs" dxfId="23383" priority="33" stopIfTrue="1" operator="equal">
      <formula>0</formula>
    </cfRule>
  </conditionalFormatting>
  <conditionalFormatting sqref="D33">
    <cfRule type="expression" dxfId="23382" priority="32" stopIfTrue="1">
      <formula>$IT34&lt;$IS$2</formula>
    </cfRule>
  </conditionalFormatting>
  <conditionalFormatting sqref="D33">
    <cfRule type="cellIs" dxfId="23381" priority="31" stopIfTrue="1" operator="equal">
      <formula>0</formula>
    </cfRule>
  </conditionalFormatting>
  <conditionalFormatting sqref="D33">
    <cfRule type="expression" dxfId="23380" priority="30" stopIfTrue="1">
      <formula>$IT34&lt;$IS$2</formula>
    </cfRule>
  </conditionalFormatting>
  <conditionalFormatting sqref="D33">
    <cfRule type="cellIs" dxfId="23379" priority="29" operator="equal">
      <formula>0</formula>
    </cfRule>
  </conditionalFormatting>
  <conditionalFormatting sqref="D33">
    <cfRule type="cellIs" dxfId="23378" priority="28" stopIfTrue="1" operator="equal">
      <formula>0</formula>
    </cfRule>
  </conditionalFormatting>
  <conditionalFormatting sqref="D33">
    <cfRule type="expression" dxfId="23377" priority="27" stopIfTrue="1">
      <formula>$IT34&lt;$IS$2</formula>
    </cfRule>
  </conditionalFormatting>
  <conditionalFormatting sqref="D33">
    <cfRule type="cellIs" dxfId="23376" priority="26" stopIfTrue="1" operator="equal">
      <formula>0</formula>
    </cfRule>
  </conditionalFormatting>
  <conditionalFormatting sqref="D33">
    <cfRule type="expression" dxfId="23375" priority="25" stopIfTrue="1">
      <formula>$IT34&lt;$IS$2</formula>
    </cfRule>
  </conditionalFormatting>
  <conditionalFormatting sqref="D33">
    <cfRule type="cellIs" dxfId="23374" priority="24" stopIfTrue="1" operator="equal">
      <formula>0</formula>
    </cfRule>
  </conditionalFormatting>
  <conditionalFormatting sqref="D33">
    <cfRule type="expression" dxfId="23373" priority="23" stopIfTrue="1">
      <formula>$IT34&lt;$IS$2</formula>
    </cfRule>
  </conditionalFormatting>
  <conditionalFormatting sqref="D33">
    <cfRule type="cellIs" dxfId="23372" priority="22" stopIfTrue="1" operator="equal">
      <formula>0</formula>
    </cfRule>
  </conditionalFormatting>
  <conditionalFormatting sqref="D33">
    <cfRule type="expression" dxfId="23371" priority="21" stopIfTrue="1">
      <formula>$IT34&lt;$IS$2</formula>
    </cfRule>
  </conditionalFormatting>
  <conditionalFormatting sqref="D33">
    <cfRule type="cellIs" dxfId="23370" priority="20" stopIfTrue="1" operator="equal">
      <formula>0</formula>
    </cfRule>
  </conditionalFormatting>
  <conditionalFormatting sqref="D33">
    <cfRule type="expression" dxfId="23369" priority="19" stopIfTrue="1">
      <formula>$IT34&lt;$IS$2</formula>
    </cfRule>
  </conditionalFormatting>
  <conditionalFormatting sqref="D33">
    <cfRule type="cellIs" dxfId="23368" priority="18" stopIfTrue="1" operator="equal">
      <formula>0</formula>
    </cfRule>
  </conditionalFormatting>
  <conditionalFormatting sqref="D33">
    <cfRule type="expression" dxfId="23367" priority="17" stopIfTrue="1">
      <formula>$IT34&lt;$IS$2</formula>
    </cfRule>
  </conditionalFormatting>
  <conditionalFormatting sqref="D33">
    <cfRule type="cellIs" dxfId="23366" priority="16" stopIfTrue="1" operator="equal">
      <formula>0</formula>
    </cfRule>
  </conditionalFormatting>
  <conditionalFormatting sqref="D33">
    <cfRule type="expression" dxfId="23365" priority="15" stopIfTrue="1">
      <formula>$IT34&lt;$IS$2</formula>
    </cfRule>
  </conditionalFormatting>
  <conditionalFormatting sqref="D33:G33">
    <cfRule type="cellIs" dxfId="23364" priority="14" stopIfTrue="1" operator="equal">
      <formula>0</formula>
    </cfRule>
  </conditionalFormatting>
  <conditionalFormatting sqref="D33:G33">
    <cfRule type="expression" dxfId="23363" priority="13" stopIfTrue="1">
      <formula>$IT34&lt;$IS$2</formula>
    </cfRule>
  </conditionalFormatting>
  <conditionalFormatting sqref="D33:G33">
    <cfRule type="cellIs" dxfId="23362" priority="12" stopIfTrue="1" operator="equal">
      <formula>0</formula>
    </cfRule>
  </conditionalFormatting>
  <conditionalFormatting sqref="D33:G33">
    <cfRule type="expression" dxfId="23361" priority="11" stopIfTrue="1">
      <formula>$IT34&lt;$IS$2</formula>
    </cfRule>
  </conditionalFormatting>
  <conditionalFormatting sqref="D33:G33">
    <cfRule type="cellIs" dxfId="23360" priority="10" stopIfTrue="1" operator="equal">
      <formula>0</formula>
    </cfRule>
  </conditionalFormatting>
  <conditionalFormatting sqref="D33:G33">
    <cfRule type="expression" dxfId="23359" priority="9" stopIfTrue="1">
      <formula>$IT34&lt;$IS$2</formula>
    </cfRule>
  </conditionalFormatting>
  <conditionalFormatting sqref="D33:G33">
    <cfRule type="cellIs" dxfId="23358" priority="8" stopIfTrue="1" operator="equal">
      <formula>0</formula>
    </cfRule>
  </conditionalFormatting>
  <conditionalFormatting sqref="D33:G33">
    <cfRule type="expression" dxfId="23357" priority="7" stopIfTrue="1">
      <formula>$IT34&lt;$IS$2</formula>
    </cfRule>
  </conditionalFormatting>
  <conditionalFormatting sqref="D33:G33">
    <cfRule type="cellIs" dxfId="23356" priority="6" stopIfTrue="1" operator="equal">
      <formula>0</formula>
    </cfRule>
  </conditionalFormatting>
  <conditionalFormatting sqref="D33:G33">
    <cfRule type="expression" dxfId="23355" priority="5" stopIfTrue="1">
      <formula>$IT34&lt;$IS$2</formula>
    </cfRule>
  </conditionalFormatting>
  <conditionalFormatting sqref="D33:G33">
    <cfRule type="cellIs" dxfId="23354" priority="4" stopIfTrue="1" operator="equal">
      <formula>0</formula>
    </cfRule>
  </conditionalFormatting>
  <conditionalFormatting sqref="D33:G33">
    <cfRule type="expression" dxfId="23353" priority="3" stopIfTrue="1">
      <formula>$IT34&lt;$IS$2</formula>
    </cfRule>
  </conditionalFormatting>
  <conditionalFormatting sqref="D33:G33">
    <cfRule type="cellIs" dxfId="23352" priority="2" stopIfTrue="1" operator="equal">
      <formula>0</formula>
    </cfRule>
  </conditionalFormatting>
  <conditionalFormatting sqref="D33:G33">
    <cfRule type="expression" dxfId="23351" priority="1" stopIfTrue="1">
      <formula>$IT34&lt;$IS$2</formula>
    </cfRule>
  </conditionalFormatting>
  <pageMargins left="1.3779527559055118" right="0" top="1.1811023622047245" bottom="0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A11" sqref="A11:XFD20"/>
    </sheetView>
  </sheetViews>
  <sheetFormatPr defaultColWidth="0" defaultRowHeight="12.75" x14ac:dyDescent="0.2"/>
  <cols>
    <col min="1" max="1" width="51.7109375" style="3" customWidth="1"/>
    <col min="2" max="2" width="12.7109375" style="3" customWidth="1"/>
    <col min="3" max="3" width="9.28515625" style="3" customWidth="1"/>
    <col min="4" max="5" width="7.7109375" style="3" customWidth="1"/>
    <col min="6" max="7" width="8.7109375" style="3" customWidth="1"/>
    <col min="8" max="9" width="15.140625" style="3" hidden="1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62" t="s">
        <v>143</v>
      </c>
      <c r="B2" s="163"/>
      <c r="C2" s="163"/>
      <c r="D2" s="163"/>
      <c r="E2" s="163"/>
      <c r="F2" s="163"/>
      <c r="G2" s="163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62" t="s">
        <v>144</v>
      </c>
      <c r="B3" s="159"/>
      <c r="C3" s="159"/>
      <c r="D3" s="159"/>
      <c r="E3" s="159"/>
      <c r="F3" s="159"/>
      <c r="G3" s="159"/>
      <c r="H3" s="2"/>
      <c r="I3" s="2"/>
    </row>
    <row r="4" spans="1:236" ht="26.25" x14ac:dyDescent="0.4">
      <c r="A4" s="162" t="s">
        <v>151</v>
      </c>
      <c r="B4" s="164"/>
      <c r="C4" s="164"/>
      <c r="D4" s="164"/>
      <c r="E4" s="164"/>
      <c r="F4" s="164"/>
      <c r="G4" s="164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61" t="s">
        <v>75</v>
      </c>
      <c r="B6" s="159"/>
      <c r="C6" s="40"/>
      <c r="D6" s="43" t="str">
        <f>х!A6</f>
        <v>06.01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60"/>
      <c r="B7" s="160"/>
      <c r="C7" s="160"/>
      <c r="D7" s="160"/>
      <c r="E7" s="160"/>
      <c r="F7" s="160"/>
      <c r="G7" s="160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f>х!E1</f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64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f>х!E2</f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f>х!E3</f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hidden="1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f>х!E4</f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hidden="1" customHeight="1" x14ac:dyDescent="0.2">
      <c r="A12" s="92">
        <v>0</v>
      </c>
      <c r="B12" s="22">
        <v>0</v>
      </c>
      <c r="C12" s="93">
        <v>0</v>
      </c>
      <c r="D12" s="94">
        <v>0</v>
      </c>
      <c r="E12" s="94">
        <v>0</v>
      </c>
      <c r="F12" s="94">
        <v>0</v>
      </c>
      <c r="G12" s="94">
        <v>0</v>
      </c>
      <c r="H12" s="95">
        <v>0</v>
      </c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hidden="1" customHeight="1" x14ac:dyDescent="0.2">
      <c r="A13" s="92">
        <v>0</v>
      </c>
      <c r="B13" s="22">
        <v>0</v>
      </c>
      <c r="C13" s="93">
        <v>0</v>
      </c>
      <c r="D13" s="94">
        <v>0</v>
      </c>
      <c r="E13" s="94">
        <v>0</v>
      </c>
      <c r="F13" s="94">
        <v>0</v>
      </c>
      <c r="G13" s="94">
        <v>0</v>
      </c>
      <c r="H13" s="95">
        <v>0</v>
      </c>
      <c r="I13" s="25">
        <f t="shared" ref="I13:I18" si="1">H13</f>
        <v>0</v>
      </c>
      <c r="J13" s="11"/>
      <c r="K13" s="37">
        <f t="shared" ref="K13:K59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hidden="1" customHeight="1" x14ac:dyDescent="0.2">
      <c r="A14" s="92">
        <v>0</v>
      </c>
      <c r="B14" s="22">
        <v>0</v>
      </c>
      <c r="C14" s="93">
        <v>0</v>
      </c>
      <c r="D14" s="94">
        <v>0</v>
      </c>
      <c r="E14" s="94">
        <v>0</v>
      </c>
      <c r="F14" s="94">
        <v>0</v>
      </c>
      <c r="G14" s="94">
        <v>0</v>
      </c>
      <c r="H14" s="95">
        <v>0</v>
      </c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hidden="1" customHeight="1" x14ac:dyDescent="0.2">
      <c r="A15" s="92">
        <v>0</v>
      </c>
      <c r="B15" s="22">
        <v>0</v>
      </c>
      <c r="C15" s="93">
        <v>0</v>
      </c>
      <c r="D15" s="94">
        <v>0</v>
      </c>
      <c r="E15" s="94">
        <v>0</v>
      </c>
      <c r="F15" s="94">
        <v>0</v>
      </c>
      <c r="G15" s="94">
        <v>0</v>
      </c>
      <c r="H15" s="95">
        <v>0</v>
      </c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hidden="1" customHeight="1" x14ac:dyDescent="0.2">
      <c r="A16" s="92">
        <v>0</v>
      </c>
      <c r="B16" s="22">
        <v>0</v>
      </c>
      <c r="C16" s="93">
        <v>0</v>
      </c>
      <c r="D16" s="94">
        <v>0</v>
      </c>
      <c r="E16" s="94">
        <v>0</v>
      </c>
      <c r="F16" s="94">
        <v>0</v>
      </c>
      <c r="G16" s="94">
        <v>0</v>
      </c>
      <c r="H16" s="95">
        <v>0</v>
      </c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hidden="1" customHeight="1" x14ac:dyDescent="0.2">
      <c r="A17" s="92">
        <v>0</v>
      </c>
      <c r="B17" s="22">
        <v>0</v>
      </c>
      <c r="C17" s="93">
        <v>0</v>
      </c>
      <c r="D17" s="94">
        <v>0</v>
      </c>
      <c r="E17" s="94">
        <v>0</v>
      </c>
      <c r="F17" s="94">
        <v>0</v>
      </c>
      <c r="G17" s="94">
        <v>0</v>
      </c>
      <c r="H17" s="95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">
      <c r="A18" s="92">
        <v>0</v>
      </c>
      <c r="B18" s="22">
        <v>0</v>
      </c>
      <c r="C18" s="93">
        <v>0</v>
      </c>
      <c r="D18" s="94">
        <v>0</v>
      </c>
      <c r="E18" s="94">
        <v>0</v>
      </c>
      <c r="F18" s="94">
        <v>0</v>
      </c>
      <c r="G18" s="94">
        <v>0</v>
      </c>
      <c r="H18" s="95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hidden="1" customHeight="1" x14ac:dyDescent="0.2">
      <c r="A19" s="18" t="s">
        <v>11</v>
      </c>
      <c r="B19" s="26"/>
      <c r="C19" s="27"/>
      <c r="D19" s="28">
        <v>0</v>
      </c>
      <c r="E19" s="28">
        <v>0</v>
      </c>
      <c r="F19" s="28">
        <v>0</v>
      </c>
      <c r="G19" s="28">
        <v>0</v>
      </c>
      <c r="H19" s="29">
        <v>0</v>
      </c>
      <c r="I19" s="29">
        <f>I18+I17+I16+I15+I14+I13+I12</f>
        <v>0</v>
      </c>
      <c r="J19" s="11"/>
      <c r="K19" s="38">
        <f>х!E12</f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hidden="1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f>х!E13</f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f>х!E14</f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">
      <c r="A22" s="92">
        <v>0</v>
      </c>
      <c r="B22" s="22">
        <v>0</v>
      </c>
      <c r="C22" s="93">
        <v>0</v>
      </c>
      <c r="D22" s="94">
        <v>0</v>
      </c>
      <c r="E22" s="94">
        <v>0</v>
      </c>
      <c r="F22" s="94">
        <v>0</v>
      </c>
      <c r="G22" s="94">
        <v>0</v>
      </c>
      <c r="H22" s="95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">
      <c r="A23" s="92">
        <v>0</v>
      </c>
      <c r="B23" s="22">
        <v>0</v>
      </c>
      <c r="C23" s="93">
        <v>0</v>
      </c>
      <c r="D23" s="94">
        <v>0</v>
      </c>
      <c r="E23" s="94">
        <v>0</v>
      </c>
      <c r="F23" s="94">
        <v>0</v>
      </c>
      <c r="G23" s="94">
        <v>0</v>
      </c>
      <c r="H23" s="95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">
      <c r="A24" s="92">
        <v>0</v>
      </c>
      <c r="B24" s="22">
        <v>0</v>
      </c>
      <c r="C24" s="93">
        <v>0</v>
      </c>
      <c r="D24" s="94">
        <v>0</v>
      </c>
      <c r="E24" s="94">
        <v>0</v>
      </c>
      <c r="F24" s="94">
        <v>0</v>
      </c>
      <c r="G24" s="94">
        <v>0</v>
      </c>
      <c r="H24" s="95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8" t="s">
        <v>13</v>
      </c>
      <c r="B25" s="26"/>
      <c r="C25" s="27"/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9">
        <f>I24+I23+I22</f>
        <v>0</v>
      </c>
      <c r="J25" s="11"/>
      <c r="K25" s="38">
        <f>х!E18</f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hidden="1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f>х!E19</f>
        <v>0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f>х!E20</f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92" t="s">
        <v>219</v>
      </c>
      <c r="B28" s="22" t="s">
        <v>200</v>
      </c>
      <c r="C28" s="93" t="s">
        <v>220</v>
      </c>
      <c r="D28" s="94">
        <v>3.6</v>
      </c>
      <c r="E28" s="94">
        <v>0.1</v>
      </c>
      <c r="F28" s="94">
        <v>9.8000000000000007</v>
      </c>
      <c r="G28" s="94">
        <v>55</v>
      </c>
      <c r="H28" s="95">
        <v>13.773999999999999</v>
      </c>
      <c r="I28" s="25">
        <f>H28</f>
        <v>13.773999999999999</v>
      </c>
      <c r="J28" s="11"/>
      <c r="K28" s="37" t="str">
        <f t="shared" si="2"/>
        <v>Салат из зелёного горошка</v>
      </c>
      <c r="M28" s="24">
        <f>D28</f>
        <v>3.6</v>
      </c>
      <c r="N28" s="24">
        <f t="shared" ref="N28:P35" si="9">E28</f>
        <v>0.1</v>
      </c>
      <c r="O28" s="24">
        <f t="shared" si="9"/>
        <v>9.8000000000000007</v>
      </c>
      <c r="P28" s="24">
        <f t="shared" si="9"/>
        <v>55</v>
      </c>
      <c r="IA28" s="12"/>
      <c r="IB28" s="6">
        <f>[1]основа!AM24</f>
        <v>42551</v>
      </c>
    </row>
    <row r="29" spans="1:236" ht="15" customHeight="1" x14ac:dyDescent="0.2">
      <c r="A29" s="92" t="s">
        <v>221</v>
      </c>
      <c r="B29" s="22" t="s">
        <v>222</v>
      </c>
      <c r="C29" s="93" t="s">
        <v>223</v>
      </c>
      <c r="D29" s="94">
        <v>26.700000000000003</v>
      </c>
      <c r="E29" s="94">
        <v>14.399999999999999</v>
      </c>
      <c r="F29" s="94">
        <v>29.099999999999998</v>
      </c>
      <c r="G29" s="94">
        <v>363</v>
      </c>
      <c r="H29" s="95">
        <v>37.597719999999995</v>
      </c>
      <c r="I29" s="25">
        <f t="shared" ref="I29:I35" si="10">H29</f>
        <v>37.597719999999995</v>
      </c>
      <c r="J29" s="11"/>
      <c r="K29" s="37" t="str">
        <f t="shared" si="2"/>
        <v>Азу</v>
      </c>
      <c r="M29" s="24">
        <f t="shared" ref="M29:M35" si="11">D29</f>
        <v>26.700000000000003</v>
      </c>
      <c r="N29" s="24">
        <f t="shared" si="9"/>
        <v>14.399999999999999</v>
      </c>
      <c r="O29" s="24">
        <f t="shared" si="9"/>
        <v>29.099999999999998</v>
      </c>
      <c r="P29" s="24">
        <f t="shared" si="9"/>
        <v>363</v>
      </c>
      <c r="IA29" s="12"/>
      <c r="IB29" s="6">
        <f>[1]основа!AM25</f>
        <v>42551</v>
      </c>
    </row>
    <row r="30" spans="1:236" ht="15" hidden="1" customHeight="1" x14ac:dyDescent="0.2">
      <c r="A30" s="92">
        <v>0</v>
      </c>
      <c r="B30" s="22">
        <v>0</v>
      </c>
      <c r="C30" s="93">
        <v>0</v>
      </c>
      <c r="D30" s="94">
        <v>0</v>
      </c>
      <c r="E30" s="94">
        <v>0</v>
      </c>
      <c r="F30" s="94">
        <v>0</v>
      </c>
      <c r="G30" s="94">
        <v>0</v>
      </c>
      <c r="H30" s="95">
        <v>0</v>
      </c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92" t="s">
        <v>224</v>
      </c>
      <c r="B31" s="22" t="s">
        <v>197</v>
      </c>
      <c r="C31" s="93" t="s">
        <v>225</v>
      </c>
      <c r="D31" s="94">
        <v>0.2</v>
      </c>
      <c r="E31" s="94">
        <v>0</v>
      </c>
      <c r="F31" s="94">
        <v>27.52</v>
      </c>
      <c r="G31" s="94">
        <v>111.25</v>
      </c>
      <c r="H31" s="95">
        <v>4.125</v>
      </c>
      <c r="I31" s="25">
        <f t="shared" si="10"/>
        <v>4.125</v>
      </c>
      <c r="J31" s="11"/>
      <c r="K31" s="37" t="str">
        <f t="shared" si="2"/>
        <v>Напиток из вишни</v>
      </c>
      <c r="M31" s="24">
        <f t="shared" si="11"/>
        <v>0.2</v>
      </c>
      <c r="N31" s="24">
        <f t="shared" si="9"/>
        <v>0</v>
      </c>
      <c r="O31" s="24">
        <f t="shared" si="9"/>
        <v>27.52</v>
      </c>
      <c r="P31" s="24">
        <f t="shared" si="9"/>
        <v>111.25</v>
      </c>
      <c r="IA31" s="12"/>
      <c r="IB31" s="6">
        <f>[1]основа!AM27</f>
        <v>42551</v>
      </c>
    </row>
    <row r="32" spans="1:236" ht="15" customHeight="1" x14ac:dyDescent="0.2">
      <c r="A32" s="92" t="s">
        <v>243</v>
      </c>
      <c r="B32" s="22" t="s">
        <v>244</v>
      </c>
      <c r="C32" s="93">
        <v>0</v>
      </c>
      <c r="D32" s="94">
        <v>9.08</v>
      </c>
      <c r="E32" s="94">
        <v>2.16</v>
      </c>
      <c r="F32" s="94">
        <v>52.72</v>
      </c>
      <c r="G32" s="94">
        <v>263.84000000000003</v>
      </c>
      <c r="H32" s="95">
        <v>4.8159999999999998</v>
      </c>
      <c r="I32" s="25">
        <f t="shared" si="10"/>
        <v>4.8159999999999998</v>
      </c>
      <c r="J32" s="11"/>
      <c r="K32" s="37" t="str">
        <f t="shared" si="2"/>
        <v>Хлеб ржаной и пшеничный</v>
      </c>
      <c r="M32" s="24">
        <f t="shared" si="11"/>
        <v>9.08</v>
      </c>
      <c r="N32" s="24">
        <f t="shared" si="9"/>
        <v>2.16</v>
      </c>
      <c r="O32" s="24">
        <f t="shared" si="9"/>
        <v>52.72</v>
      </c>
      <c r="P32" s="24">
        <f t="shared" si="9"/>
        <v>263.84000000000003</v>
      </c>
      <c r="IA32" s="12"/>
      <c r="IB32" s="6">
        <f>[1]основа!AM28</f>
        <v>42551</v>
      </c>
    </row>
    <row r="33" spans="1:236" ht="15" customHeight="1" x14ac:dyDescent="0.2">
      <c r="A33" s="92" t="s">
        <v>250</v>
      </c>
      <c r="B33" s="22" t="s">
        <v>226</v>
      </c>
      <c r="C33" s="93">
        <v>0</v>
      </c>
      <c r="D33" s="94">
        <v>1.8</v>
      </c>
      <c r="E33" s="94">
        <v>7.83</v>
      </c>
      <c r="F33" s="94">
        <v>14.65</v>
      </c>
      <c r="G33" s="94">
        <v>133.5</v>
      </c>
      <c r="H33" s="95">
        <v>10</v>
      </c>
      <c r="I33" s="25">
        <f t="shared" si="10"/>
        <v>10</v>
      </c>
      <c r="J33" s="11"/>
      <c r="K33" s="37" t="str">
        <f t="shared" si="2"/>
        <v>Кондитерские изделия</v>
      </c>
      <c r="M33" s="24">
        <f t="shared" si="11"/>
        <v>1.8</v>
      </c>
      <c r="N33" s="24">
        <f t="shared" si="9"/>
        <v>7.83</v>
      </c>
      <c r="O33" s="24">
        <f t="shared" si="9"/>
        <v>14.65</v>
      </c>
      <c r="P33" s="24">
        <f t="shared" si="9"/>
        <v>133.5</v>
      </c>
      <c r="IA33" s="12"/>
      <c r="IB33" s="6">
        <f>[1]основа!AM29</f>
        <v>42551</v>
      </c>
    </row>
    <row r="34" spans="1:236" ht="15" customHeight="1" x14ac:dyDescent="0.2">
      <c r="A34" s="92" t="s">
        <v>251</v>
      </c>
      <c r="B34" s="22" t="s">
        <v>200</v>
      </c>
      <c r="C34" s="93">
        <v>0</v>
      </c>
      <c r="D34" s="94">
        <v>1</v>
      </c>
      <c r="E34" s="94">
        <v>1</v>
      </c>
      <c r="F34" s="94">
        <v>8</v>
      </c>
      <c r="G34" s="94">
        <v>40</v>
      </c>
      <c r="H34" s="95">
        <v>7.5</v>
      </c>
      <c r="I34" s="25">
        <f t="shared" si="10"/>
        <v>7.5</v>
      </c>
      <c r="J34" s="11"/>
      <c r="K34" s="37" t="str">
        <f t="shared" si="2"/>
        <v>Фрукт свежий</v>
      </c>
      <c r="M34" s="24">
        <f t="shared" si="11"/>
        <v>1</v>
      </c>
      <c r="N34" s="24">
        <f t="shared" si="9"/>
        <v>1</v>
      </c>
      <c r="O34" s="24">
        <f t="shared" si="9"/>
        <v>8</v>
      </c>
      <c r="P34" s="24">
        <f t="shared" si="9"/>
        <v>40</v>
      </c>
      <c r="IA34" s="12"/>
      <c r="IB34" s="6">
        <f>[1]основа!AM30</f>
        <v>42551</v>
      </c>
    </row>
    <row r="35" spans="1:236" ht="15" hidden="1" customHeight="1" x14ac:dyDescent="0.2">
      <c r="A35" s="92">
        <v>0</v>
      </c>
      <c r="B35" s="22">
        <v>0</v>
      </c>
      <c r="C35" s="93">
        <v>0</v>
      </c>
      <c r="D35" s="94">
        <v>0</v>
      </c>
      <c r="E35" s="94">
        <v>0</v>
      </c>
      <c r="F35" s="94">
        <v>0</v>
      </c>
      <c r="G35" s="94">
        <v>0</v>
      </c>
      <c r="H35" s="95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42.38</v>
      </c>
      <c r="E36" s="28">
        <v>25.490000000000002</v>
      </c>
      <c r="F36" s="28">
        <v>141.79</v>
      </c>
      <c r="G36" s="28">
        <v>966.59</v>
      </c>
      <c r="H36" s="29">
        <v>77.812719999999999</v>
      </c>
      <c r="I36" s="29">
        <f>I28+I29+I30+I31+I32+I33+I34+I35</f>
        <v>77.812719999999999</v>
      </c>
      <c r="J36" s="11"/>
      <c r="K36" s="38">
        <f>х!E29</f>
        <v>1</v>
      </c>
      <c r="M36" s="28">
        <f>SUM(M28:M35)</f>
        <v>42.38</v>
      </c>
      <c r="N36" s="28">
        <f t="shared" ref="N36:P36" si="12">SUM(N28:N35)</f>
        <v>25.489999999999995</v>
      </c>
      <c r="O36" s="28">
        <f t="shared" si="12"/>
        <v>141.79</v>
      </c>
      <c r="P36" s="28">
        <f t="shared" si="12"/>
        <v>966.59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f>х!E30</f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hidden="1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f>х!E31</f>
        <v>0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hidden="1" customHeight="1" x14ac:dyDescent="0.2">
      <c r="A39" s="92">
        <v>0</v>
      </c>
      <c r="B39" s="22">
        <v>0</v>
      </c>
      <c r="C39" s="93">
        <v>0</v>
      </c>
      <c r="D39" s="94">
        <v>0</v>
      </c>
      <c r="E39" s="94">
        <v>0</v>
      </c>
      <c r="F39" s="94">
        <v>0</v>
      </c>
      <c r="G39" s="94">
        <v>0</v>
      </c>
      <c r="H39" s="95">
        <v>0</v>
      </c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hidden="1" customHeight="1" x14ac:dyDescent="0.2">
      <c r="A40" s="92">
        <v>0</v>
      </c>
      <c r="B40" s="22">
        <v>0</v>
      </c>
      <c r="C40" s="93">
        <v>0</v>
      </c>
      <c r="D40" s="94">
        <v>0</v>
      </c>
      <c r="E40" s="94">
        <v>0</v>
      </c>
      <c r="F40" s="94">
        <v>0</v>
      </c>
      <c r="G40" s="94">
        <v>0</v>
      </c>
      <c r="H40" s="95">
        <v>0</v>
      </c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hidden="1" customHeight="1" x14ac:dyDescent="0.2">
      <c r="A41" s="92">
        <v>0</v>
      </c>
      <c r="B41" s="22">
        <v>0</v>
      </c>
      <c r="C41" s="93">
        <v>0</v>
      </c>
      <c r="D41" s="94">
        <v>0</v>
      </c>
      <c r="E41" s="94">
        <v>0</v>
      </c>
      <c r="F41" s="94">
        <v>0</v>
      </c>
      <c r="G41" s="94">
        <v>0</v>
      </c>
      <c r="H41" s="95">
        <v>0</v>
      </c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hidden="1" customHeight="1" x14ac:dyDescent="0.2">
      <c r="A42" s="92">
        <v>0</v>
      </c>
      <c r="B42" s="22">
        <v>0</v>
      </c>
      <c r="C42" s="93">
        <v>0</v>
      </c>
      <c r="D42" s="94">
        <v>0</v>
      </c>
      <c r="E42" s="94">
        <v>0</v>
      </c>
      <c r="F42" s="94">
        <v>0</v>
      </c>
      <c r="G42" s="94">
        <v>0</v>
      </c>
      <c r="H42" s="95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">
      <c r="A43" s="92">
        <v>0</v>
      </c>
      <c r="B43" s="22">
        <v>0</v>
      </c>
      <c r="C43" s="93">
        <v>0</v>
      </c>
      <c r="D43" s="94">
        <v>0</v>
      </c>
      <c r="E43" s="94">
        <v>0</v>
      </c>
      <c r="F43" s="94">
        <v>0</v>
      </c>
      <c r="G43" s="94">
        <v>0</v>
      </c>
      <c r="H43" s="95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hidden="1" customHeight="1" x14ac:dyDescent="0.2">
      <c r="A44" s="18" t="s">
        <v>17</v>
      </c>
      <c r="B44" s="26"/>
      <c r="C44" s="27"/>
      <c r="D44" s="28">
        <v>0</v>
      </c>
      <c r="E44" s="28">
        <v>0</v>
      </c>
      <c r="F44" s="28">
        <v>0</v>
      </c>
      <c r="G44" s="28">
        <v>0</v>
      </c>
      <c r="H44" s="29">
        <v>0</v>
      </c>
      <c r="I44" s="29">
        <f>I43+I42+I41+I40+I39</f>
        <v>0</v>
      </c>
      <c r="J44" s="11"/>
      <c r="K44" s="38">
        <f>х!E37</f>
        <v>0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hidden="1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f>х!E38</f>
        <v>0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hidden="1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f>х!E39</f>
        <v>0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hidden="1" customHeight="1" x14ac:dyDescent="0.2">
      <c r="A47" s="92">
        <v>0</v>
      </c>
      <c r="B47" s="22">
        <v>0</v>
      </c>
      <c r="C47" s="93">
        <v>0</v>
      </c>
      <c r="D47" s="94">
        <v>0</v>
      </c>
      <c r="E47" s="94">
        <v>0</v>
      </c>
      <c r="F47" s="94">
        <v>0</v>
      </c>
      <c r="G47" s="94">
        <v>0</v>
      </c>
      <c r="H47" s="95">
        <v>0</v>
      </c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hidden="1" customHeight="1" x14ac:dyDescent="0.2">
      <c r="A48" s="92">
        <v>0</v>
      </c>
      <c r="B48" s="22">
        <v>0</v>
      </c>
      <c r="C48" s="93">
        <v>0</v>
      </c>
      <c r="D48" s="94">
        <v>0</v>
      </c>
      <c r="E48" s="94">
        <v>0</v>
      </c>
      <c r="F48" s="94">
        <v>0</v>
      </c>
      <c r="G48" s="94">
        <v>0</v>
      </c>
      <c r="H48" s="95">
        <v>0</v>
      </c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hidden="1" customHeight="1" x14ac:dyDescent="0.2">
      <c r="A49" s="92">
        <v>0</v>
      </c>
      <c r="B49" s="22">
        <v>0</v>
      </c>
      <c r="C49" s="93">
        <v>0</v>
      </c>
      <c r="D49" s="94">
        <v>0</v>
      </c>
      <c r="E49" s="94">
        <v>0</v>
      </c>
      <c r="F49" s="94">
        <v>0</v>
      </c>
      <c r="G49" s="94">
        <v>0</v>
      </c>
      <c r="H49" s="95">
        <v>0</v>
      </c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hidden="1" customHeight="1" x14ac:dyDescent="0.2">
      <c r="A50" s="92">
        <v>0</v>
      </c>
      <c r="B50" s="22">
        <v>0</v>
      </c>
      <c r="C50" s="93">
        <v>0</v>
      </c>
      <c r="D50" s="94">
        <v>0</v>
      </c>
      <c r="E50" s="94">
        <v>0</v>
      </c>
      <c r="F50" s="94">
        <v>0</v>
      </c>
      <c r="G50" s="94">
        <v>0</v>
      </c>
      <c r="H50" s="95">
        <v>0</v>
      </c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hidden="1" customHeight="1" x14ac:dyDescent="0.2">
      <c r="A51" s="92">
        <v>0</v>
      </c>
      <c r="B51" s="22">
        <v>0</v>
      </c>
      <c r="C51" s="93">
        <v>0</v>
      </c>
      <c r="D51" s="94">
        <v>0</v>
      </c>
      <c r="E51" s="94">
        <v>0</v>
      </c>
      <c r="F51" s="94">
        <v>0</v>
      </c>
      <c r="G51" s="94">
        <v>0</v>
      </c>
      <c r="H51" s="95">
        <v>0</v>
      </c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hidden="1" customHeight="1" x14ac:dyDescent="0.2">
      <c r="A52" s="92">
        <v>0</v>
      </c>
      <c r="B52" s="22">
        <v>0</v>
      </c>
      <c r="C52" s="93">
        <v>0</v>
      </c>
      <c r="D52" s="94">
        <v>0</v>
      </c>
      <c r="E52" s="94">
        <v>0</v>
      </c>
      <c r="F52" s="94">
        <v>0</v>
      </c>
      <c r="G52" s="94">
        <v>0</v>
      </c>
      <c r="H52" s="95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">
      <c r="A53" s="92">
        <v>0</v>
      </c>
      <c r="B53" s="22">
        <v>0</v>
      </c>
      <c r="C53" s="93">
        <v>0</v>
      </c>
      <c r="D53" s="94">
        <v>0</v>
      </c>
      <c r="E53" s="94">
        <v>0</v>
      </c>
      <c r="F53" s="94">
        <v>0</v>
      </c>
      <c r="G53" s="94">
        <v>0</v>
      </c>
      <c r="H53" s="95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hidden="1" customHeight="1" x14ac:dyDescent="0.2">
      <c r="A54" s="18" t="s">
        <v>19</v>
      </c>
      <c r="B54" s="26"/>
      <c r="C54" s="27"/>
      <c r="D54" s="28">
        <v>0</v>
      </c>
      <c r="E54" s="28">
        <v>0</v>
      </c>
      <c r="F54" s="28">
        <v>0</v>
      </c>
      <c r="G54" s="28">
        <v>0</v>
      </c>
      <c r="H54" s="29">
        <v>0</v>
      </c>
      <c r="I54" s="29">
        <f>I53+I52+I51+I50+I49+I48+I47</f>
        <v>0</v>
      </c>
      <c r="J54" s="11"/>
      <c r="K54" s="38">
        <f>х!E47</f>
        <v>0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hidden="1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f>х!E48</f>
        <v>0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hidden="1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f>х!E49</f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hidden="1" customHeight="1" x14ac:dyDescent="0.2">
      <c r="A57" s="92">
        <v>0</v>
      </c>
      <c r="B57" s="22">
        <v>0</v>
      </c>
      <c r="C57" s="93">
        <v>0</v>
      </c>
      <c r="D57" s="94">
        <v>0</v>
      </c>
      <c r="E57" s="94">
        <v>0</v>
      </c>
      <c r="F57" s="94">
        <v>0</v>
      </c>
      <c r="G57" s="94">
        <v>0</v>
      </c>
      <c r="H57" s="95">
        <v>0</v>
      </c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hidden="1" customHeight="1" x14ac:dyDescent="0.2">
      <c r="A58" s="92">
        <v>0</v>
      </c>
      <c r="B58" s="22">
        <v>0</v>
      </c>
      <c r="C58" s="93">
        <v>0</v>
      </c>
      <c r="D58" s="94">
        <v>0</v>
      </c>
      <c r="E58" s="94">
        <v>0</v>
      </c>
      <c r="F58" s="94">
        <v>0</v>
      </c>
      <c r="G58" s="94">
        <v>0</v>
      </c>
      <c r="H58" s="95">
        <v>0</v>
      </c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hidden="1" customHeight="1" x14ac:dyDescent="0.2">
      <c r="A59" s="92">
        <v>0</v>
      </c>
      <c r="B59" s="22">
        <v>0</v>
      </c>
      <c r="C59" s="93">
        <v>0</v>
      </c>
      <c r="D59" s="94">
        <v>0</v>
      </c>
      <c r="E59" s="94">
        <v>0</v>
      </c>
      <c r="F59" s="94">
        <v>0</v>
      </c>
      <c r="G59" s="94">
        <v>0</v>
      </c>
      <c r="H59" s="9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hidden="1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f>х!E53</f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hidden="1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>х!E54</f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42.38</v>
      </c>
      <c r="E62" s="28">
        <v>25.490000000000002</v>
      </c>
      <c r="F62" s="28">
        <v>141.79</v>
      </c>
      <c r="G62" s="28">
        <v>966.59</v>
      </c>
      <c r="H62" s="32">
        <v>77.812719999999999</v>
      </c>
      <c r="I62" s="32">
        <f>I54+I44+I36+I25+I19+I60</f>
        <v>77.812719999999999</v>
      </c>
      <c r="J62" s="11"/>
      <c r="K62" s="38">
        <f>х!E55</f>
        <v>1</v>
      </c>
      <c r="M62" s="28">
        <f>M60+M54+M44+M36+M25+M19</f>
        <v>42.38</v>
      </c>
      <c r="N62" s="28">
        <f t="shared" ref="N62:P62" si="25">N60+N54+N44+N36+N25+N19</f>
        <v>25.489999999999995</v>
      </c>
      <c r="O62" s="28">
        <f t="shared" si="25"/>
        <v>141.79</v>
      </c>
      <c r="P62" s="28">
        <f t="shared" si="25"/>
        <v>966.59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f>х!E56</f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f>х!E57</f>
        <v>0</v>
      </c>
      <c r="IA64" s="12"/>
      <c r="IB64" s="6">
        <f>[1]основа!AM60</f>
        <v>42551</v>
      </c>
    </row>
    <row r="65" spans="1:236" ht="18.75" hidden="1" x14ac:dyDescent="0.3">
      <c r="A65" s="35" t="s">
        <v>57</v>
      </c>
      <c r="K65" s="38">
        <f>х!E58</f>
        <v>0</v>
      </c>
      <c r="IA65" s="12"/>
      <c r="IB65" s="6">
        <f>[1]основа!AM70</f>
        <v>42551</v>
      </c>
    </row>
    <row r="66" spans="1:236" ht="18.75" hidden="1" x14ac:dyDescent="0.3">
      <c r="A66" s="35" t="s">
        <v>58</v>
      </c>
      <c r="K66" s="38">
        <f>х!E59</f>
        <v>0</v>
      </c>
      <c r="IA66" s="12"/>
      <c r="IB66" s="6">
        <f>[1]основа!AM71</f>
        <v>42551</v>
      </c>
    </row>
    <row r="67" spans="1:236" ht="18.75" hidden="1" x14ac:dyDescent="0.3">
      <c r="A67" s="35" t="s">
        <v>59</v>
      </c>
      <c r="K67" s="38">
        <f>х!E60</f>
        <v>0</v>
      </c>
      <c r="IA67" s="12"/>
      <c r="IB67" s="6">
        <f>[1]основа!AM72</f>
        <v>42551</v>
      </c>
    </row>
    <row r="68" spans="1:236" hidden="1" x14ac:dyDescent="0.2">
      <c r="K68" s="38">
        <f>х!E61</f>
        <v>0</v>
      </c>
      <c r="IA68" s="12"/>
      <c r="IB68" s="6">
        <f>[1]основа!AM73</f>
        <v>42551</v>
      </c>
    </row>
    <row r="69" spans="1:236" hidden="1" x14ac:dyDescent="0.2">
      <c r="K69" s="38">
        <f>х!E62</f>
        <v>0</v>
      </c>
      <c r="IA69" s="12"/>
      <c r="IB69" s="6">
        <f>[1]основа!AM74</f>
        <v>42551</v>
      </c>
    </row>
    <row r="70" spans="1:236" ht="18.75" hidden="1" x14ac:dyDescent="0.3">
      <c r="A70" s="35" t="s">
        <v>167</v>
      </c>
      <c r="K70" s="38">
        <f>х!E63</f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Азу"/>
        <filter val="Мандарин"/>
        <filter val="Напиток из вишни"/>
        <filter val="Салат из зелёного горошка"/>
        <filter val="Хлеб ржаной и пшеничный"/>
        <filter val="Шоколад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23350" priority="215" operator="equal">
      <formula>0</formula>
    </cfRule>
  </conditionalFormatting>
  <conditionalFormatting sqref="D6">
    <cfRule type="cellIs" dxfId="23349" priority="214" operator="equal">
      <formula>0</formula>
    </cfRule>
  </conditionalFormatting>
  <conditionalFormatting sqref="D6">
    <cfRule type="cellIs" dxfId="23348" priority="213" operator="equal">
      <formula>0</formula>
    </cfRule>
  </conditionalFormatting>
  <conditionalFormatting sqref="A2:A4">
    <cfRule type="cellIs" dxfId="23347" priority="212" operator="equal">
      <formula>0</formula>
    </cfRule>
  </conditionalFormatting>
  <conditionalFormatting sqref="A65:A67">
    <cfRule type="cellIs" dxfId="23346" priority="211" operator="equal">
      <formula>0</formula>
    </cfRule>
  </conditionalFormatting>
  <conditionalFormatting sqref="A6">
    <cfRule type="cellIs" dxfId="23345" priority="210" operator="equal">
      <formula>0</formula>
    </cfRule>
  </conditionalFormatting>
  <conditionalFormatting sqref="A12:H59">
    <cfRule type="cellIs" dxfId="23344" priority="209" stopIfTrue="1" operator="equal">
      <formula>0</formula>
    </cfRule>
  </conditionalFormatting>
  <conditionalFormatting sqref="A19:H21">
    <cfRule type="cellIs" dxfId="23343" priority="208" stopIfTrue="1" operator="equal">
      <formula>0</formula>
    </cfRule>
  </conditionalFormatting>
  <conditionalFormatting sqref="A19:H21">
    <cfRule type="cellIs" dxfId="23342" priority="207" stopIfTrue="1" operator="equal">
      <formula>0</formula>
    </cfRule>
  </conditionalFormatting>
  <conditionalFormatting sqref="A25:H27">
    <cfRule type="cellIs" dxfId="23341" priority="206" stopIfTrue="1" operator="equal">
      <formula>0</formula>
    </cfRule>
  </conditionalFormatting>
  <conditionalFormatting sqref="A36:H38">
    <cfRule type="cellIs" dxfId="23340" priority="205" stopIfTrue="1" operator="equal">
      <formula>0</formula>
    </cfRule>
  </conditionalFormatting>
  <conditionalFormatting sqref="A44:H46">
    <cfRule type="cellIs" dxfId="23339" priority="204" stopIfTrue="1" operator="equal">
      <formula>0</formula>
    </cfRule>
  </conditionalFormatting>
  <conditionalFormatting sqref="A54:H56">
    <cfRule type="cellIs" dxfId="23338" priority="203" stopIfTrue="1" operator="equal">
      <formula>0</formula>
    </cfRule>
  </conditionalFormatting>
  <conditionalFormatting sqref="A12:H62">
    <cfRule type="expression" dxfId="23337" priority="202" stopIfTrue="1">
      <formula>$IT13&lt;$IS$2</formula>
    </cfRule>
  </conditionalFormatting>
  <conditionalFormatting sqref="K8:K70">
    <cfRule type="cellIs" dxfId="23336" priority="201" operator="equal">
      <formula>0</formula>
    </cfRule>
  </conditionalFormatting>
  <conditionalFormatting sqref="A2:G4">
    <cfRule type="cellIs" dxfId="23335" priority="200" operator="equal">
      <formula>0</formula>
    </cfRule>
  </conditionalFormatting>
  <conditionalFormatting sqref="A2:A4">
    <cfRule type="cellIs" dxfId="23334" priority="199" operator="equal">
      <formula>0</formula>
    </cfRule>
  </conditionalFormatting>
  <conditionalFormatting sqref="A3:A4">
    <cfRule type="expression" dxfId="23333" priority="198" stopIfTrue="1">
      <formula>$IT4&lt;$IS$4</formula>
    </cfRule>
  </conditionalFormatting>
  <conditionalFormatting sqref="A3:A4">
    <cfRule type="expression" dxfId="23332" priority="197" stopIfTrue="1">
      <formula>$IT4&lt;$IS$4</formula>
    </cfRule>
  </conditionalFormatting>
  <conditionalFormatting sqref="A3:G3">
    <cfRule type="expression" dxfId="23331" priority="196" stopIfTrue="1">
      <formula>$IT6&lt;$IS$4</formula>
    </cfRule>
  </conditionalFormatting>
  <conditionalFormatting sqref="A4:G4">
    <cfRule type="cellIs" dxfId="23330" priority="195" operator="equal">
      <formula>0</formula>
    </cfRule>
  </conditionalFormatting>
  <conditionalFormatting sqref="A4">
    <cfRule type="cellIs" dxfId="23329" priority="194" operator="equal">
      <formula>0</formula>
    </cfRule>
  </conditionalFormatting>
  <conditionalFormatting sqref="A4:G4">
    <cfRule type="cellIs" dxfId="23328" priority="193" operator="equal">
      <formula>0</formula>
    </cfRule>
  </conditionalFormatting>
  <conditionalFormatting sqref="A4">
    <cfRule type="cellIs" dxfId="23327" priority="192" operator="equal">
      <formula>0</formula>
    </cfRule>
  </conditionalFormatting>
  <conditionalFormatting sqref="A4">
    <cfRule type="expression" dxfId="23326" priority="191" stopIfTrue="1">
      <formula>$IT5&lt;$IS$4</formula>
    </cfRule>
  </conditionalFormatting>
  <conditionalFormatting sqref="A4">
    <cfRule type="expression" dxfId="23325" priority="190" stopIfTrue="1">
      <formula>$IT5&lt;$IS$4</formula>
    </cfRule>
  </conditionalFormatting>
  <conditionalFormatting sqref="A2:G2">
    <cfRule type="cellIs" dxfId="23324" priority="189" operator="equal">
      <formula>0</formula>
    </cfRule>
  </conditionalFormatting>
  <conditionalFormatting sqref="A2">
    <cfRule type="cellIs" dxfId="23323" priority="188" operator="equal">
      <formula>0</formula>
    </cfRule>
  </conditionalFormatting>
  <conditionalFormatting sqref="A2:G2">
    <cfRule type="cellIs" dxfId="23322" priority="187" operator="equal">
      <formula>0</formula>
    </cfRule>
  </conditionalFormatting>
  <conditionalFormatting sqref="A2">
    <cfRule type="cellIs" dxfId="23321" priority="186" operator="equal">
      <formula>0</formula>
    </cfRule>
  </conditionalFormatting>
  <conditionalFormatting sqref="A12:H62">
    <cfRule type="cellIs" dxfId="23320" priority="185" operator="equal">
      <formula>0</formula>
    </cfRule>
  </conditionalFormatting>
  <conditionalFormatting sqref="A12:H70">
    <cfRule type="cellIs" dxfId="23319" priority="184" operator="equal">
      <formula>0</formula>
    </cfRule>
  </conditionalFormatting>
  <conditionalFormatting sqref="A65:A67">
    <cfRule type="cellIs" dxfId="23318" priority="183" operator="equal">
      <formula>0</formula>
    </cfRule>
  </conditionalFormatting>
  <conditionalFormatting sqref="A12:H59">
    <cfRule type="cellIs" dxfId="23317" priority="182" stopIfTrue="1" operator="equal">
      <formula>0</formula>
    </cfRule>
  </conditionalFormatting>
  <conditionalFormatting sqref="A19:C21">
    <cfRule type="cellIs" dxfId="23316" priority="181" stopIfTrue="1" operator="equal">
      <formula>0</formula>
    </cfRule>
  </conditionalFormatting>
  <conditionalFormatting sqref="A19:H21">
    <cfRule type="cellIs" dxfId="23315" priority="180" stopIfTrue="1" operator="equal">
      <formula>0</formula>
    </cfRule>
  </conditionalFormatting>
  <conditionalFormatting sqref="A25:H27">
    <cfRule type="cellIs" dxfId="23314" priority="179" stopIfTrue="1" operator="equal">
      <formula>0</formula>
    </cfRule>
  </conditionalFormatting>
  <conditionalFormatting sqref="A36:H38">
    <cfRule type="cellIs" dxfId="23313" priority="178" stopIfTrue="1" operator="equal">
      <formula>0</formula>
    </cfRule>
  </conditionalFormatting>
  <conditionalFormatting sqref="A44:H46">
    <cfRule type="cellIs" dxfId="23312" priority="177" stopIfTrue="1" operator="equal">
      <formula>0</formula>
    </cfRule>
  </conditionalFormatting>
  <conditionalFormatting sqref="A54:H56">
    <cfRule type="cellIs" dxfId="23311" priority="176" stopIfTrue="1" operator="equal">
      <formula>0</formula>
    </cfRule>
  </conditionalFormatting>
  <conditionalFormatting sqref="A12:H62">
    <cfRule type="expression" dxfId="23310" priority="175" stopIfTrue="1">
      <formula>$IT13&lt;$IS$2</formula>
    </cfRule>
  </conditionalFormatting>
  <conditionalFormatting sqref="A12:H59">
    <cfRule type="cellIs" dxfId="23309" priority="174" stopIfTrue="1" operator="equal">
      <formula>0</formula>
    </cfRule>
  </conditionalFormatting>
  <conditionalFormatting sqref="A19:C21">
    <cfRule type="cellIs" dxfId="23308" priority="173" stopIfTrue="1" operator="equal">
      <formula>0</formula>
    </cfRule>
  </conditionalFormatting>
  <conditionalFormatting sqref="A19:H21">
    <cfRule type="cellIs" dxfId="23307" priority="172" stopIfTrue="1" operator="equal">
      <formula>0</formula>
    </cfRule>
  </conditionalFormatting>
  <conditionalFormatting sqref="A25:H27">
    <cfRule type="cellIs" dxfId="23306" priority="171" stopIfTrue="1" operator="equal">
      <formula>0</formula>
    </cfRule>
  </conditionalFormatting>
  <conditionalFormatting sqref="A36:H38">
    <cfRule type="cellIs" dxfId="23305" priority="170" stopIfTrue="1" operator="equal">
      <formula>0</formula>
    </cfRule>
  </conditionalFormatting>
  <conditionalFormatting sqref="A44:H46">
    <cfRule type="cellIs" dxfId="23304" priority="169" stopIfTrue="1" operator="equal">
      <formula>0</formula>
    </cfRule>
  </conditionalFormatting>
  <conditionalFormatting sqref="A54:H56">
    <cfRule type="cellIs" dxfId="23303" priority="168" stopIfTrue="1" operator="equal">
      <formula>0</formula>
    </cfRule>
  </conditionalFormatting>
  <conditionalFormatting sqref="A12:H62">
    <cfRule type="expression" dxfId="23302" priority="167" stopIfTrue="1">
      <formula>$IT13&lt;$IS$2</formula>
    </cfRule>
  </conditionalFormatting>
  <conditionalFormatting sqref="A12:G29">
    <cfRule type="cellIs" dxfId="23301" priority="166" stopIfTrue="1" operator="equal">
      <formula>0</formula>
    </cfRule>
  </conditionalFormatting>
  <conditionalFormatting sqref="A12:G31">
    <cfRule type="expression" dxfId="23300" priority="165" stopIfTrue="1">
      <formula>$IT13&lt;$IS$2</formula>
    </cfRule>
  </conditionalFormatting>
  <conditionalFormatting sqref="A17:G18">
    <cfRule type="cellIs" dxfId="23299" priority="164" stopIfTrue="1" operator="equal">
      <formula>0</formula>
    </cfRule>
  </conditionalFormatting>
  <conditionalFormatting sqref="A17:G18">
    <cfRule type="cellIs" dxfId="23298" priority="163" stopIfTrue="1" operator="equal">
      <formula>0</formula>
    </cfRule>
  </conditionalFormatting>
  <conditionalFormatting sqref="A19:G19">
    <cfRule type="cellIs" dxfId="23297" priority="162" stopIfTrue="1" operator="equal">
      <formula>0</formula>
    </cfRule>
  </conditionalFormatting>
  <conditionalFormatting sqref="A19:G19">
    <cfRule type="cellIs" dxfId="23296" priority="161" stopIfTrue="1" operator="equal">
      <formula>0</formula>
    </cfRule>
  </conditionalFormatting>
  <conditionalFormatting sqref="A27:G29">
    <cfRule type="cellIs" dxfId="23295" priority="160" stopIfTrue="1" operator="equal">
      <formula>0</formula>
    </cfRule>
  </conditionalFormatting>
  <conditionalFormatting sqref="A12:G59">
    <cfRule type="cellIs" dxfId="23294" priority="159" stopIfTrue="1" operator="equal">
      <formula>0</formula>
    </cfRule>
  </conditionalFormatting>
  <conditionalFormatting sqref="A19:G21">
    <cfRule type="cellIs" dxfId="23293" priority="158" stopIfTrue="1" operator="equal">
      <formula>0</formula>
    </cfRule>
  </conditionalFormatting>
  <conditionalFormatting sqref="A19:G21">
    <cfRule type="cellIs" dxfId="23292" priority="157" stopIfTrue="1" operator="equal">
      <formula>0</formula>
    </cfRule>
  </conditionalFormatting>
  <conditionalFormatting sqref="A25:G27">
    <cfRule type="cellIs" dxfId="23291" priority="156" stopIfTrue="1" operator="equal">
      <formula>0</formula>
    </cfRule>
  </conditionalFormatting>
  <conditionalFormatting sqref="A25:G27">
    <cfRule type="cellIs" dxfId="23290" priority="155" stopIfTrue="1" operator="equal">
      <formula>0</formula>
    </cfRule>
  </conditionalFormatting>
  <conditionalFormatting sqref="A36:G38">
    <cfRule type="cellIs" dxfId="23289" priority="154" stopIfTrue="1" operator="equal">
      <formula>0</formula>
    </cfRule>
  </conditionalFormatting>
  <conditionalFormatting sqref="A44:G46">
    <cfRule type="cellIs" dxfId="23288" priority="153" stopIfTrue="1" operator="equal">
      <formula>0</formula>
    </cfRule>
  </conditionalFormatting>
  <conditionalFormatting sqref="A44:G46">
    <cfRule type="cellIs" dxfId="23287" priority="152" stopIfTrue="1" operator="equal">
      <formula>0</formula>
    </cfRule>
  </conditionalFormatting>
  <conditionalFormatting sqref="A54:G56">
    <cfRule type="cellIs" dxfId="23286" priority="151" stopIfTrue="1" operator="equal">
      <formula>0</formula>
    </cfRule>
  </conditionalFormatting>
  <conditionalFormatting sqref="A12:G62">
    <cfRule type="expression" dxfId="23285" priority="150" stopIfTrue="1">
      <formula>$IT13&lt;$IS$2</formula>
    </cfRule>
  </conditionalFormatting>
  <conditionalFormatting sqref="A28:G28">
    <cfRule type="cellIs" dxfId="23284" priority="149" stopIfTrue="1" operator="equal">
      <formula>0</formula>
    </cfRule>
  </conditionalFormatting>
  <conditionalFormatting sqref="A28:G28">
    <cfRule type="expression" dxfId="23283" priority="148" stopIfTrue="1">
      <formula>$IT29&lt;$IS$2</formula>
    </cfRule>
  </conditionalFormatting>
  <conditionalFormatting sqref="A36:G36">
    <cfRule type="cellIs" dxfId="23282" priority="147" stopIfTrue="1" operator="equal">
      <formula>0</formula>
    </cfRule>
  </conditionalFormatting>
  <conditionalFormatting sqref="A36:G36">
    <cfRule type="cellIs" dxfId="23281" priority="146" stopIfTrue="1" operator="equal">
      <formula>0</formula>
    </cfRule>
  </conditionalFormatting>
  <conditionalFormatting sqref="A36:G36">
    <cfRule type="expression" dxfId="23280" priority="145" stopIfTrue="1">
      <formula>$IT37&lt;$IS$2</formula>
    </cfRule>
  </conditionalFormatting>
  <conditionalFormatting sqref="A62:G62">
    <cfRule type="expression" dxfId="23279" priority="144" stopIfTrue="1">
      <formula>$IT63&lt;$IS$2</formula>
    </cfRule>
  </conditionalFormatting>
  <conditionalFormatting sqref="H12:H36">
    <cfRule type="cellIs" dxfId="23278" priority="143" stopIfTrue="1" operator="equal">
      <formula>0</formula>
    </cfRule>
  </conditionalFormatting>
  <conditionalFormatting sqref="H19:H21">
    <cfRule type="cellIs" dxfId="23277" priority="142" stopIfTrue="1" operator="equal">
      <formula>0</formula>
    </cfRule>
  </conditionalFormatting>
  <conditionalFormatting sqref="H19:H21">
    <cfRule type="cellIs" dxfId="23276" priority="141" stopIfTrue="1" operator="equal">
      <formula>0</formula>
    </cfRule>
  </conditionalFormatting>
  <conditionalFormatting sqref="H25:H27">
    <cfRule type="cellIs" dxfId="23275" priority="140" stopIfTrue="1" operator="equal">
      <formula>0</formula>
    </cfRule>
  </conditionalFormatting>
  <conditionalFormatting sqref="H25:H27">
    <cfRule type="cellIs" dxfId="23274" priority="139" stopIfTrue="1" operator="equal">
      <formula>0</formula>
    </cfRule>
  </conditionalFormatting>
  <conditionalFormatting sqref="H36">
    <cfRule type="cellIs" dxfId="23273" priority="138" stopIfTrue="1" operator="equal">
      <formula>0</formula>
    </cfRule>
  </conditionalFormatting>
  <conditionalFormatting sqref="H12:H36">
    <cfRule type="expression" dxfId="23272" priority="137" stopIfTrue="1">
      <formula>$IT13&lt;$IS$2</formula>
    </cfRule>
  </conditionalFormatting>
  <conditionalFormatting sqref="A39:H40">
    <cfRule type="cellIs" dxfId="23271" priority="136" stopIfTrue="1" operator="equal">
      <formula>0</formula>
    </cfRule>
  </conditionalFormatting>
  <conditionalFormatting sqref="A39:H40">
    <cfRule type="expression" dxfId="23270" priority="135" stopIfTrue="1">
      <formula>$IT40&lt;$IS$2</formula>
    </cfRule>
  </conditionalFormatting>
  <conditionalFormatting sqref="H12:H59">
    <cfRule type="cellIs" dxfId="23269" priority="134" stopIfTrue="1" operator="equal">
      <formula>0</formula>
    </cfRule>
  </conditionalFormatting>
  <conditionalFormatting sqref="H19:H21">
    <cfRule type="cellIs" dxfId="23268" priority="133" stopIfTrue="1" operator="equal">
      <formula>0</formula>
    </cfRule>
  </conditionalFormatting>
  <conditionalFormatting sqref="H19:H21">
    <cfRule type="cellIs" dxfId="23267" priority="132" stopIfTrue="1" operator="equal">
      <formula>0</formula>
    </cfRule>
  </conditionalFormatting>
  <conditionalFormatting sqref="H25:H27">
    <cfRule type="cellIs" dxfId="23266" priority="131" stopIfTrue="1" operator="equal">
      <formula>0</formula>
    </cfRule>
  </conditionalFormatting>
  <conditionalFormatting sqref="H25:H27">
    <cfRule type="cellIs" dxfId="23265" priority="130" stopIfTrue="1" operator="equal">
      <formula>0</formula>
    </cfRule>
  </conditionalFormatting>
  <conditionalFormatting sqref="H36:H38">
    <cfRule type="cellIs" dxfId="23264" priority="129" stopIfTrue="1" operator="equal">
      <formula>0</formula>
    </cfRule>
  </conditionalFormatting>
  <conditionalFormatting sqref="H44:H46">
    <cfRule type="cellIs" dxfId="23263" priority="128" stopIfTrue="1" operator="equal">
      <formula>0</formula>
    </cfRule>
  </conditionalFormatting>
  <conditionalFormatting sqref="H44:H46">
    <cfRule type="cellIs" dxfId="23262" priority="127" stopIfTrue="1" operator="equal">
      <formula>0</formula>
    </cfRule>
  </conditionalFormatting>
  <conditionalFormatting sqref="H54:H56">
    <cfRule type="cellIs" dxfId="23261" priority="126" stopIfTrue="1" operator="equal">
      <formula>0</formula>
    </cfRule>
  </conditionalFormatting>
  <conditionalFormatting sqref="H12:H62">
    <cfRule type="expression" dxfId="23260" priority="125" stopIfTrue="1">
      <formula>$IT13&lt;$IS$2</formula>
    </cfRule>
  </conditionalFormatting>
  <conditionalFormatting sqref="A44:G44">
    <cfRule type="cellIs" dxfId="23259" priority="124" stopIfTrue="1" operator="equal">
      <formula>0</formula>
    </cfRule>
  </conditionalFormatting>
  <conditionalFormatting sqref="A44:G44">
    <cfRule type="cellIs" dxfId="23258" priority="123" stopIfTrue="1" operator="equal">
      <formula>0</formula>
    </cfRule>
  </conditionalFormatting>
  <conditionalFormatting sqref="A44:G44">
    <cfRule type="cellIs" dxfId="23257" priority="122" stopIfTrue="1" operator="equal">
      <formula>0</formula>
    </cfRule>
  </conditionalFormatting>
  <conditionalFormatting sqref="A44:G44">
    <cfRule type="expression" dxfId="23256" priority="121" stopIfTrue="1">
      <formula>$IT45&lt;$IS$2</formula>
    </cfRule>
  </conditionalFormatting>
  <conditionalFormatting sqref="A62:G62">
    <cfRule type="expression" dxfId="23255" priority="120" stopIfTrue="1">
      <formula>$IT63&lt;$IS$2</formula>
    </cfRule>
  </conditionalFormatting>
  <conditionalFormatting sqref="A12:G40">
    <cfRule type="cellIs" dxfId="23254" priority="119" stopIfTrue="1" operator="equal">
      <formula>0</formula>
    </cfRule>
  </conditionalFormatting>
  <conditionalFormatting sqref="A19:G21">
    <cfRule type="cellIs" dxfId="23253" priority="118" stopIfTrue="1" operator="equal">
      <formula>0</formula>
    </cfRule>
  </conditionalFormatting>
  <conditionalFormatting sqref="A19:G21">
    <cfRule type="cellIs" dxfId="23252" priority="117" stopIfTrue="1" operator="equal">
      <formula>0</formula>
    </cfRule>
  </conditionalFormatting>
  <conditionalFormatting sqref="A25:G27">
    <cfRule type="cellIs" dxfId="23251" priority="116" stopIfTrue="1" operator="equal">
      <formula>0</formula>
    </cfRule>
  </conditionalFormatting>
  <conditionalFormatting sqref="A25:G27">
    <cfRule type="cellIs" dxfId="23250" priority="115" stopIfTrue="1" operator="equal">
      <formula>0</formula>
    </cfRule>
  </conditionalFormatting>
  <conditionalFormatting sqref="A36:G38">
    <cfRule type="cellIs" dxfId="23249" priority="114" stopIfTrue="1" operator="equal">
      <formula>0</formula>
    </cfRule>
  </conditionalFormatting>
  <conditionalFormatting sqref="A12:G40">
    <cfRule type="expression" dxfId="23248" priority="113" stopIfTrue="1">
      <formula>$IT13&lt;$IS$2</formula>
    </cfRule>
  </conditionalFormatting>
  <conditionalFormatting sqref="A62:G62">
    <cfRule type="expression" dxfId="23247" priority="112" stopIfTrue="1">
      <formula>$IT63&lt;$IS$2</formula>
    </cfRule>
  </conditionalFormatting>
  <conditionalFormatting sqref="A12:H62">
    <cfRule type="cellIs" dxfId="23246" priority="111" operator="equal">
      <formula>0</formula>
    </cfRule>
  </conditionalFormatting>
  <conditionalFormatting sqref="K8:K70">
    <cfRule type="cellIs" dxfId="23245" priority="110" operator="equal">
      <formula>0</formula>
    </cfRule>
  </conditionalFormatting>
  <conditionalFormatting sqref="A12:H59">
    <cfRule type="cellIs" dxfId="23244" priority="109" stopIfTrue="1" operator="equal">
      <formula>0</formula>
    </cfRule>
  </conditionalFormatting>
  <conditionalFormatting sqref="A19:H21">
    <cfRule type="cellIs" dxfId="23243" priority="108" stopIfTrue="1" operator="equal">
      <formula>0</formula>
    </cfRule>
  </conditionalFormatting>
  <conditionalFormatting sqref="A19:H21">
    <cfRule type="cellIs" dxfId="23242" priority="107" stopIfTrue="1" operator="equal">
      <formula>0</formula>
    </cfRule>
  </conditionalFormatting>
  <conditionalFormatting sqref="A25:H27">
    <cfRule type="cellIs" dxfId="23241" priority="106" stopIfTrue="1" operator="equal">
      <formula>0</formula>
    </cfRule>
  </conditionalFormatting>
  <conditionalFormatting sqref="A36:H38">
    <cfRule type="cellIs" dxfId="23240" priority="105" stopIfTrue="1" operator="equal">
      <formula>0</formula>
    </cfRule>
  </conditionalFormatting>
  <conditionalFormatting sqref="A44:H46">
    <cfRule type="cellIs" dxfId="23239" priority="104" stopIfTrue="1" operator="equal">
      <formula>0</formula>
    </cfRule>
  </conditionalFormatting>
  <conditionalFormatting sqref="A54:H56">
    <cfRule type="cellIs" dxfId="23238" priority="103" stopIfTrue="1" operator="equal">
      <formula>0</formula>
    </cfRule>
  </conditionalFormatting>
  <conditionalFormatting sqref="A12:H62">
    <cfRule type="expression" dxfId="23237" priority="102" stopIfTrue="1">
      <formula>$IT13&lt;$IS$2</formula>
    </cfRule>
  </conditionalFormatting>
  <conditionalFormatting sqref="A12:H59">
    <cfRule type="cellIs" dxfId="23236" priority="101" stopIfTrue="1" operator="equal">
      <formula>0</formula>
    </cfRule>
  </conditionalFormatting>
  <conditionalFormatting sqref="A19:H21">
    <cfRule type="cellIs" dxfId="23235" priority="100" stopIfTrue="1" operator="equal">
      <formula>0</formula>
    </cfRule>
  </conditionalFormatting>
  <conditionalFormatting sqref="A19:H21">
    <cfRule type="cellIs" dxfId="23234" priority="99" stopIfTrue="1" operator="equal">
      <formula>0</formula>
    </cfRule>
  </conditionalFormatting>
  <conditionalFormatting sqref="A25:H27">
    <cfRule type="cellIs" dxfId="23233" priority="98" stopIfTrue="1" operator="equal">
      <formula>0</formula>
    </cfRule>
  </conditionalFormatting>
  <conditionalFormatting sqref="A36:H38">
    <cfRule type="cellIs" dxfId="23232" priority="97" stopIfTrue="1" operator="equal">
      <formula>0</formula>
    </cfRule>
  </conditionalFormatting>
  <conditionalFormatting sqref="A44:H46">
    <cfRule type="cellIs" dxfId="23231" priority="96" stopIfTrue="1" operator="equal">
      <formula>0</formula>
    </cfRule>
  </conditionalFormatting>
  <conditionalFormatting sqref="A54:H56">
    <cfRule type="cellIs" dxfId="23230" priority="95" stopIfTrue="1" operator="equal">
      <formula>0</formula>
    </cfRule>
  </conditionalFormatting>
  <conditionalFormatting sqref="A12:H62">
    <cfRule type="expression" dxfId="23229" priority="94" stopIfTrue="1">
      <formula>$IT13&lt;$IS$2</formula>
    </cfRule>
  </conditionalFormatting>
  <conditionalFormatting sqref="A12:H59">
    <cfRule type="cellIs" dxfId="23228" priority="93" stopIfTrue="1" operator="equal">
      <formula>0</formula>
    </cfRule>
  </conditionalFormatting>
  <conditionalFormatting sqref="A19:H21">
    <cfRule type="cellIs" dxfId="23227" priority="92" stopIfTrue="1" operator="equal">
      <formula>0</formula>
    </cfRule>
  </conditionalFormatting>
  <conditionalFormatting sqref="A19:H21">
    <cfRule type="cellIs" dxfId="23226" priority="91" stopIfTrue="1" operator="equal">
      <formula>0</formula>
    </cfRule>
  </conditionalFormatting>
  <conditionalFormatting sqref="A25:H27">
    <cfRule type="cellIs" dxfId="23225" priority="90" stopIfTrue="1" operator="equal">
      <formula>0</formula>
    </cfRule>
  </conditionalFormatting>
  <conditionalFormatting sqref="A36:H38">
    <cfRule type="cellIs" dxfId="23224" priority="89" stopIfTrue="1" operator="equal">
      <formula>0</formula>
    </cfRule>
  </conditionalFormatting>
  <conditionalFormatting sqref="A44:H46">
    <cfRule type="cellIs" dxfId="23223" priority="88" stopIfTrue="1" operator="equal">
      <formula>0</formula>
    </cfRule>
  </conditionalFormatting>
  <conditionalFormatting sqref="A54:H56">
    <cfRule type="cellIs" dxfId="23222" priority="87" stopIfTrue="1" operator="equal">
      <formula>0</formula>
    </cfRule>
  </conditionalFormatting>
  <conditionalFormatting sqref="A12:H62">
    <cfRule type="expression" dxfId="23221" priority="86" stopIfTrue="1">
      <formula>$IT13&lt;$IS$2</formula>
    </cfRule>
  </conditionalFormatting>
  <conditionalFormatting sqref="A12:H59">
    <cfRule type="cellIs" dxfId="23220" priority="85" stopIfTrue="1" operator="equal">
      <formula>0</formula>
    </cfRule>
  </conditionalFormatting>
  <conditionalFormatting sqref="A19:H21">
    <cfRule type="cellIs" dxfId="23219" priority="84" stopIfTrue="1" operator="equal">
      <formula>0</formula>
    </cfRule>
  </conditionalFormatting>
  <conditionalFormatting sqref="A19:H21">
    <cfRule type="cellIs" dxfId="23218" priority="83" stopIfTrue="1" operator="equal">
      <formula>0</formula>
    </cfRule>
  </conditionalFormatting>
  <conditionalFormatting sqref="A25:H27">
    <cfRule type="cellIs" dxfId="23217" priority="82" stopIfTrue="1" operator="equal">
      <formula>0</formula>
    </cfRule>
  </conditionalFormatting>
  <conditionalFormatting sqref="A36:H38">
    <cfRule type="cellIs" dxfId="23216" priority="81" stopIfTrue="1" operator="equal">
      <formula>0</formula>
    </cfRule>
  </conditionalFormatting>
  <conditionalFormatting sqref="A44:H46">
    <cfRule type="cellIs" dxfId="23215" priority="80" stopIfTrue="1" operator="equal">
      <formula>0</formula>
    </cfRule>
  </conditionalFormatting>
  <conditionalFormatting sqref="A54:H56">
    <cfRule type="cellIs" dxfId="23214" priority="79" stopIfTrue="1" operator="equal">
      <formula>0</formula>
    </cfRule>
  </conditionalFormatting>
  <conditionalFormatting sqref="A12:H62">
    <cfRule type="expression" dxfId="23213" priority="78" stopIfTrue="1">
      <formula>$IT13&lt;$IS$2</formula>
    </cfRule>
  </conditionalFormatting>
  <conditionalFormatting sqref="A12:H59">
    <cfRule type="cellIs" dxfId="23212" priority="77" stopIfTrue="1" operator="equal">
      <formula>0</formula>
    </cfRule>
  </conditionalFormatting>
  <conditionalFormatting sqref="A19:H21">
    <cfRule type="cellIs" dxfId="23211" priority="76" stopIfTrue="1" operator="equal">
      <formula>0</formula>
    </cfRule>
  </conditionalFormatting>
  <conditionalFormatting sqref="A19:H21">
    <cfRule type="cellIs" dxfId="23210" priority="75" stopIfTrue="1" operator="equal">
      <formula>0</formula>
    </cfRule>
  </conditionalFormatting>
  <conditionalFormatting sqref="A25:H27">
    <cfRule type="cellIs" dxfId="23209" priority="74" stopIfTrue="1" operator="equal">
      <formula>0</formula>
    </cfRule>
  </conditionalFormatting>
  <conditionalFormatting sqref="A36:H38">
    <cfRule type="cellIs" dxfId="23208" priority="73" stopIfTrue="1" operator="equal">
      <formula>0</formula>
    </cfRule>
  </conditionalFormatting>
  <conditionalFormatting sqref="A44:H46">
    <cfRule type="cellIs" dxfId="23207" priority="72" stopIfTrue="1" operator="equal">
      <formula>0</formula>
    </cfRule>
  </conditionalFormatting>
  <conditionalFormatting sqref="A54:H56">
    <cfRule type="cellIs" dxfId="23206" priority="71" stopIfTrue="1" operator="equal">
      <formula>0</formula>
    </cfRule>
  </conditionalFormatting>
  <conditionalFormatting sqref="A12:H62">
    <cfRule type="expression" dxfId="23205" priority="70" stopIfTrue="1">
      <formula>$IT13&lt;$IS$2</formula>
    </cfRule>
  </conditionalFormatting>
  <conditionalFormatting sqref="D32">
    <cfRule type="cellIs" dxfId="23204" priority="69" operator="equal">
      <formula>0</formula>
    </cfRule>
  </conditionalFormatting>
  <conditionalFormatting sqref="D32">
    <cfRule type="cellIs" dxfId="23203" priority="68" operator="equal">
      <formula>0</formula>
    </cfRule>
  </conditionalFormatting>
  <conditionalFormatting sqref="D32">
    <cfRule type="cellIs" dxfId="23202" priority="67" stopIfTrue="1" operator="equal">
      <formula>0</formula>
    </cfRule>
  </conditionalFormatting>
  <conditionalFormatting sqref="D32">
    <cfRule type="expression" dxfId="23201" priority="66" stopIfTrue="1">
      <formula>$IT33&lt;$IS$2</formula>
    </cfRule>
  </conditionalFormatting>
  <conditionalFormatting sqref="D32">
    <cfRule type="cellIs" dxfId="23200" priority="65" stopIfTrue="1" operator="equal">
      <formula>0</formula>
    </cfRule>
  </conditionalFormatting>
  <conditionalFormatting sqref="D32">
    <cfRule type="expression" dxfId="23199" priority="64" stopIfTrue="1">
      <formula>$IT33&lt;$IS$2</formula>
    </cfRule>
  </conditionalFormatting>
  <conditionalFormatting sqref="D32">
    <cfRule type="cellIs" dxfId="23198" priority="63" stopIfTrue="1" operator="equal">
      <formula>0</formula>
    </cfRule>
  </conditionalFormatting>
  <conditionalFormatting sqref="D32">
    <cfRule type="expression" dxfId="23197" priority="62" stopIfTrue="1">
      <formula>$IT33&lt;$IS$2</formula>
    </cfRule>
  </conditionalFormatting>
  <conditionalFormatting sqref="D32">
    <cfRule type="cellIs" dxfId="23196" priority="61" stopIfTrue="1" operator="equal">
      <formula>0</formula>
    </cfRule>
  </conditionalFormatting>
  <conditionalFormatting sqref="D32">
    <cfRule type="expression" dxfId="23195" priority="60" stopIfTrue="1">
      <formula>$IT33&lt;$IS$2</formula>
    </cfRule>
  </conditionalFormatting>
  <conditionalFormatting sqref="D32">
    <cfRule type="cellIs" dxfId="23194" priority="59" operator="equal">
      <formula>0</formula>
    </cfRule>
  </conditionalFormatting>
  <conditionalFormatting sqref="D32">
    <cfRule type="cellIs" dxfId="23193" priority="58" stopIfTrue="1" operator="equal">
      <formula>0</formula>
    </cfRule>
  </conditionalFormatting>
  <conditionalFormatting sqref="D32">
    <cfRule type="expression" dxfId="23192" priority="57" stopIfTrue="1">
      <formula>$IT33&lt;$IS$2</formula>
    </cfRule>
  </conditionalFormatting>
  <conditionalFormatting sqref="D32">
    <cfRule type="cellIs" dxfId="23191" priority="56" stopIfTrue="1" operator="equal">
      <formula>0</formula>
    </cfRule>
  </conditionalFormatting>
  <conditionalFormatting sqref="D32">
    <cfRule type="expression" dxfId="23190" priority="55" stopIfTrue="1">
      <formula>$IT33&lt;$IS$2</formula>
    </cfRule>
  </conditionalFormatting>
  <conditionalFormatting sqref="D32">
    <cfRule type="cellIs" dxfId="23189" priority="54" stopIfTrue="1" operator="equal">
      <formula>0</formula>
    </cfRule>
  </conditionalFormatting>
  <conditionalFormatting sqref="D32">
    <cfRule type="expression" dxfId="23188" priority="53" stopIfTrue="1">
      <formula>$IT33&lt;$IS$2</formula>
    </cfRule>
  </conditionalFormatting>
  <conditionalFormatting sqref="A33">
    <cfRule type="cellIs" dxfId="23187" priority="52" operator="equal">
      <formula>0</formula>
    </cfRule>
  </conditionalFormatting>
  <conditionalFormatting sqref="A33">
    <cfRule type="cellIs" dxfId="23186" priority="51" stopIfTrue="1" operator="equal">
      <formula>0</formula>
    </cfRule>
  </conditionalFormatting>
  <conditionalFormatting sqref="A33">
    <cfRule type="expression" dxfId="23185" priority="50" stopIfTrue="1">
      <formula>$IT34&lt;$IS$2</formula>
    </cfRule>
  </conditionalFormatting>
  <conditionalFormatting sqref="A33">
    <cfRule type="cellIs" dxfId="23184" priority="49" stopIfTrue="1" operator="equal">
      <formula>0</formula>
    </cfRule>
  </conditionalFormatting>
  <conditionalFormatting sqref="A33">
    <cfRule type="expression" dxfId="23183" priority="48" stopIfTrue="1">
      <formula>$IT34&lt;$IS$2</formula>
    </cfRule>
  </conditionalFormatting>
  <conditionalFormatting sqref="A33">
    <cfRule type="cellIs" dxfId="23182" priority="47" stopIfTrue="1" operator="equal">
      <formula>0</formula>
    </cfRule>
  </conditionalFormatting>
  <conditionalFormatting sqref="A33">
    <cfRule type="expression" dxfId="23181" priority="46" stopIfTrue="1">
      <formula>$IT34&lt;$IS$2</formula>
    </cfRule>
  </conditionalFormatting>
  <conditionalFormatting sqref="A33">
    <cfRule type="cellIs" dxfId="23180" priority="45" stopIfTrue="1" operator="equal">
      <formula>0</formula>
    </cfRule>
  </conditionalFormatting>
  <conditionalFormatting sqref="A33">
    <cfRule type="cellIs" dxfId="23179" priority="44" stopIfTrue="1" operator="equal">
      <formula>0</formula>
    </cfRule>
  </conditionalFormatting>
  <conditionalFormatting sqref="A33">
    <cfRule type="cellIs" dxfId="23178" priority="43" stopIfTrue="1" operator="equal">
      <formula>0</formula>
    </cfRule>
  </conditionalFormatting>
  <conditionalFormatting sqref="A33">
    <cfRule type="expression" dxfId="23177" priority="42" stopIfTrue="1">
      <formula>$IT34&lt;$IS$2</formula>
    </cfRule>
  </conditionalFormatting>
  <conditionalFormatting sqref="A33">
    <cfRule type="cellIs" dxfId="23176" priority="41" stopIfTrue="1" operator="equal">
      <formula>0</formula>
    </cfRule>
  </conditionalFormatting>
  <conditionalFormatting sqref="A33">
    <cfRule type="expression" dxfId="23175" priority="40" stopIfTrue="1">
      <formula>$IT34&lt;$IS$2</formula>
    </cfRule>
  </conditionalFormatting>
  <conditionalFormatting sqref="A33">
    <cfRule type="cellIs" dxfId="23174" priority="39" operator="equal">
      <formula>0</formula>
    </cfRule>
  </conditionalFormatting>
  <conditionalFormatting sqref="A33">
    <cfRule type="cellIs" dxfId="23173" priority="38" stopIfTrue="1" operator="equal">
      <formula>0</formula>
    </cfRule>
  </conditionalFormatting>
  <conditionalFormatting sqref="A33">
    <cfRule type="expression" dxfId="23172" priority="37" stopIfTrue="1">
      <formula>$IT34&lt;$IS$2</formula>
    </cfRule>
  </conditionalFormatting>
  <conditionalFormatting sqref="A33">
    <cfRule type="cellIs" dxfId="23171" priority="36" stopIfTrue="1" operator="equal">
      <formula>0</formula>
    </cfRule>
  </conditionalFormatting>
  <conditionalFormatting sqref="A33">
    <cfRule type="expression" dxfId="23170" priority="35" stopIfTrue="1">
      <formula>$IT34&lt;$IS$2</formula>
    </cfRule>
  </conditionalFormatting>
  <conditionalFormatting sqref="A33">
    <cfRule type="cellIs" dxfId="23169" priority="34" stopIfTrue="1" operator="equal">
      <formula>0</formula>
    </cfRule>
  </conditionalFormatting>
  <conditionalFormatting sqref="A33">
    <cfRule type="expression" dxfId="23168" priority="33" stopIfTrue="1">
      <formula>$IT34&lt;$IS$2</formula>
    </cfRule>
  </conditionalFormatting>
  <conditionalFormatting sqref="A33">
    <cfRule type="cellIs" dxfId="23167" priority="32" stopIfTrue="1" operator="equal">
      <formula>0</formula>
    </cfRule>
  </conditionalFormatting>
  <conditionalFormatting sqref="A33">
    <cfRule type="expression" dxfId="23166" priority="31" stopIfTrue="1">
      <formula>$IT34&lt;$IS$2</formula>
    </cfRule>
  </conditionalFormatting>
  <conditionalFormatting sqref="A33">
    <cfRule type="cellIs" dxfId="23165" priority="30" stopIfTrue="1" operator="equal">
      <formula>0</formula>
    </cfRule>
  </conditionalFormatting>
  <conditionalFormatting sqref="A33">
    <cfRule type="expression" dxfId="23164" priority="29" stopIfTrue="1">
      <formula>$IT34&lt;$IS$2</formula>
    </cfRule>
  </conditionalFormatting>
  <conditionalFormatting sqref="A33">
    <cfRule type="cellIs" dxfId="23163" priority="28" stopIfTrue="1" operator="equal">
      <formula>0</formula>
    </cfRule>
  </conditionalFormatting>
  <conditionalFormatting sqref="A33">
    <cfRule type="expression" dxfId="23162" priority="27" stopIfTrue="1">
      <formula>$IT34&lt;$IS$2</formula>
    </cfRule>
  </conditionalFormatting>
  <conditionalFormatting sqref="A33">
    <cfRule type="cellIs" dxfId="23161" priority="26" stopIfTrue="1" operator="equal">
      <formula>0</formula>
    </cfRule>
  </conditionalFormatting>
  <conditionalFormatting sqref="A33">
    <cfRule type="expression" dxfId="23160" priority="25" stopIfTrue="1">
      <formula>$IT34&lt;$IS$2</formula>
    </cfRule>
  </conditionalFormatting>
  <conditionalFormatting sqref="A34">
    <cfRule type="cellIs" dxfId="23159" priority="24" operator="equal">
      <formula>0</formula>
    </cfRule>
  </conditionalFormatting>
  <conditionalFormatting sqref="A34">
    <cfRule type="cellIs" dxfId="23158" priority="23" stopIfTrue="1" operator="equal">
      <formula>0</formula>
    </cfRule>
  </conditionalFormatting>
  <conditionalFormatting sqref="A34">
    <cfRule type="expression" dxfId="23157" priority="22" stopIfTrue="1">
      <formula>$IT35&lt;$IS$2</formula>
    </cfRule>
  </conditionalFormatting>
  <conditionalFormatting sqref="A34">
    <cfRule type="cellIs" dxfId="23156" priority="21" stopIfTrue="1" operator="equal">
      <formula>0</formula>
    </cfRule>
  </conditionalFormatting>
  <conditionalFormatting sqref="A34">
    <cfRule type="expression" dxfId="23155" priority="20" stopIfTrue="1">
      <formula>$IT35&lt;$IS$2</formula>
    </cfRule>
  </conditionalFormatting>
  <conditionalFormatting sqref="A34">
    <cfRule type="cellIs" dxfId="23154" priority="19" stopIfTrue="1" operator="equal">
      <formula>0</formula>
    </cfRule>
  </conditionalFormatting>
  <conditionalFormatting sqref="A34">
    <cfRule type="expression" dxfId="23153" priority="18" stopIfTrue="1">
      <formula>$IT35&lt;$IS$2</formula>
    </cfRule>
  </conditionalFormatting>
  <conditionalFormatting sqref="A34">
    <cfRule type="cellIs" dxfId="23152" priority="17" stopIfTrue="1" operator="equal">
      <formula>0</formula>
    </cfRule>
  </conditionalFormatting>
  <conditionalFormatting sqref="A34">
    <cfRule type="expression" dxfId="23151" priority="16" stopIfTrue="1">
      <formula>$IT35&lt;$IS$2</formula>
    </cfRule>
  </conditionalFormatting>
  <conditionalFormatting sqref="A34">
    <cfRule type="cellIs" dxfId="23150" priority="15" operator="equal">
      <formula>0</formula>
    </cfRule>
  </conditionalFormatting>
  <conditionalFormatting sqref="A34">
    <cfRule type="cellIs" dxfId="23149" priority="14" stopIfTrue="1" operator="equal">
      <formula>0</formula>
    </cfRule>
  </conditionalFormatting>
  <conditionalFormatting sqref="A34">
    <cfRule type="expression" dxfId="23148" priority="13" stopIfTrue="1">
      <formula>$IT35&lt;$IS$2</formula>
    </cfRule>
  </conditionalFormatting>
  <conditionalFormatting sqref="A34">
    <cfRule type="cellIs" dxfId="23147" priority="12" stopIfTrue="1" operator="equal">
      <formula>0</formula>
    </cfRule>
  </conditionalFormatting>
  <conditionalFormatting sqref="A34">
    <cfRule type="expression" dxfId="23146" priority="11" stopIfTrue="1">
      <formula>$IT35&lt;$IS$2</formula>
    </cfRule>
  </conditionalFormatting>
  <conditionalFormatting sqref="A34">
    <cfRule type="cellIs" dxfId="23145" priority="10" stopIfTrue="1" operator="equal">
      <formula>0</formula>
    </cfRule>
  </conditionalFormatting>
  <conditionalFormatting sqref="A34">
    <cfRule type="expression" dxfId="23144" priority="9" stopIfTrue="1">
      <formula>$IT35&lt;$IS$2</formula>
    </cfRule>
  </conditionalFormatting>
  <conditionalFormatting sqref="A34">
    <cfRule type="cellIs" dxfId="23143" priority="8" stopIfTrue="1" operator="equal">
      <formula>0</formula>
    </cfRule>
  </conditionalFormatting>
  <conditionalFormatting sqref="A34">
    <cfRule type="expression" dxfId="23142" priority="7" stopIfTrue="1">
      <formula>$IT35&lt;$IS$2</formula>
    </cfRule>
  </conditionalFormatting>
  <conditionalFormatting sqref="A34">
    <cfRule type="cellIs" dxfId="23141" priority="6" stopIfTrue="1" operator="equal">
      <formula>0</formula>
    </cfRule>
  </conditionalFormatting>
  <conditionalFormatting sqref="A34">
    <cfRule type="expression" dxfId="23140" priority="5" stopIfTrue="1">
      <formula>$IT35&lt;$IS$2</formula>
    </cfRule>
  </conditionalFormatting>
  <conditionalFormatting sqref="A34">
    <cfRule type="cellIs" dxfId="23139" priority="4" stopIfTrue="1" operator="equal">
      <formula>0</formula>
    </cfRule>
  </conditionalFormatting>
  <conditionalFormatting sqref="A34">
    <cfRule type="expression" dxfId="23138" priority="3" stopIfTrue="1">
      <formula>$IT35&lt;$IS$2</formula>
    </cfRule>
  </conditionalFormatting>
  <conditionalFormatting sqref="A34">
    <cfRule type="cellIs" dxfId="23137" priority="2" stopIfTrue="1" operator="equal">
      <formula>0</formula>
    </cfRule>
  </conditionalFormatting>
  <conditionalFormatting sqref="A34">
    <cfRule type="expression" dxfId="23136" priority="1" stopIfTrue="1">
      <formula>$IT35&lt;$IS$2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44</vt:i4>
      </vt:variant>
    </vt:vector>
  </HeadingPairs>
  <TitlesOfParts>
    <vt:vector size="44" baseType="lpstr">
      <vt:lpstr>титульный лист</vt:lpstr>
      <vt:lpstr>х</vt:lpstr>
      <vt:lpstr>Чистый</vt:lpstr>
      <vt:lpstr>1 (2)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14</vt:lpstr>
      <vt:lpstr>13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с ценами</vt:lpstr>
      <vt:lpstr>с ценами (2)</vt:lpstr>
      <vt:lpstr>с ценами (3)</vt:lpstr>
      <vt:lpstr>27</vt:lpstr>
      <vt:lpstr>28</vt:lpstr>
      <vt:lpstr>29</vt:lpstr>
      <vt:lpstr>30</vt:lpstr>
      <vt:lpstr>31</vt:lpstr>
      <vt:lpstr>накопительная садик</vt:lpstr>
      <vt:lpstr>накопительная ш 7-11</vt:lpstr>
      <vt:lpstr>накопительная ш с 11 и старше</vt:lpstr>
      <vt:lpstr>литература ш</vt:lpstr>
      <vt:lpstr>Лист3 20д</vt:lpstr>
      <vt:lpstr>Лист3</vt:lpstr>
      <vt:lpstr>литература 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2019-09-20T04:17:54Z</dcterms:modified>
</cp:coreProperties>
</file>